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6A6F4F7-B150-42A6-9AF0-4369AC0ADFA7}" xr6:coauthVersionLast="46" xr6:coauthVersionMax="46" xr10:uidLastSave="{00000000-0000-0000-0000-000000000000}"/>
  <bookViews>
    <workbookView xWindow="1890" yWindow="0" windowWidth="1807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J347" i="3" s="1"/>
  <c r="F347" i="3"/>
  <c r="I347" i="3" s="1"/>
  <c r="E347" i="3"/>
  <c r="D347" i="3"/>
  <c r="C347" i="3"/>
  <c r="B347" i="3"/>
  <c r="J346" i="3"/>
  <c r="H346" i="3"/>
  <c r="K346" i="3" s="1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B344" i="3"/>
  <c r="H343" i="3"/>
  <c r="G343" i="3"/>
  <c r="J343" i="3" s="1"/>
  <c r="F343" i="3"/>
  <c r="I343" i="3" s="1"/>
  <c r="E343" i="3"/>
  <c r="D343" i="3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J339" i="3" s="1"/>
  <c r="F339" i="3"/>
  <c r="I339" i="3" s="1"/>
  <c r="E339" i="3"/>
  <c r="K339" i="3" s="1"/>
  <c r="D339" i="3"/>
  <c r="C339" i="3"/>
  <c r="B339" i="3"/>
  <c r="J338" i="3"/>
  <c r="H338" i="3"/>
  <c r="K338" i="3" s="1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F336" i="3"/>
  <c r="E336" i="3"/>
  <c r="K336" i="3" s="1"/>
  <c r="D336" i="3"/>
  <c r="J336" i="3" s="1"/>
  <c r="C336" i="3"/>
  <c r="B336" i="3"/>
  <c r="H335" i="3"/>
  <c r="G335" i="3"/>
  <c r="J335" i="3" s="1"/>
  <c r="F335" i="3"/>
  <c r="I335" i="3" s="1"/>
  <c r="E335" i="3"/>
  <c r="D335" i="3"/>
  <c r="C335" i="3"/>
  <c r="B335" i="3"/>
  <c r="J334" i="3"/>
  <c r="H334" i="3"/>
  <c r="K334" i="3" s="1"/>
  <c r="G334" i="3"/>
  <c r="F334" i="3"/>
  <c r="E334" i="3"/>
  <c r="D334" i="3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I331" i="3" s="1"/>
  <c r="E331" i="3"/>
  <c r="D331" i="3"/>
  <c r="C331" i="3"/>
  <c r="B331" i="3"/>
  <c r="J330" i="3"/>
  <c r="H330" i="3"/>
  <c r="K330" i="3" s="1"/>
  <c r="G330" i="3"/>
  <c r="F330" i="3"/>
  <c r="E330" i="3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B328" i="3"/>
  <c r="H327" i="3"/>
  <c r="G327" i="3"/>
  <c r="J327" i="3" s="1"/>
  <c r="F327" i="3"/>
  <c r="I327" i="3" s="1"/>
  <c r="E327" i="3"/>
  <c r="D327" i="3"/>
  <c r="C327" i="3"/>
  <c r="B327" i="3"/>
  <c r="J326" i="3"/>
  <c r="H326" i="3"/>
  <c r="K326" i="3" s="1"/>
  <c r="G326" i="3"/>
  <c r="F326" i="3"/>
  <c r="E326" i="3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J323" i="3" s="1"/>
  <c r="F323" i="3"/>
  <c r="I323" i="3" s="1"/>
  <c r="E323" i="3"/>
  <c r="K323" i="3" s="1"/>
  <c r="D323" i="3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F320" i="3"/>
  <c r="E320" i="3"/>
  <c r="K320" i="3" s="1"/>
  <c r="D320" i="3"/>
  <c r="J320" i="3" s="1"/>
  <c r="C320" i="3"/>
  <c r="B320" i="3"/>
  <c r="H319" i="3"/>
  <c r="G319" i="3"/>
  <c r="J319" i="3" s="1"/>
  <c r="F319" i="3"/>
  <c r="I319" i="3" s="1"/>
  <c r="E319" i="3"/>
  <c r="D319" i="3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J315" i="3" s="1"/>
  <c r="F315" i="3"/>
  <c r="I315" i="3" s="1"/>
  <c r="E315" i="3"/>
  <c r="D315" i="3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B312" i="3"/>
  <c r="H311" i="3"/>
  <c r="G311" i="3"/>
  <c r="J311" i="3" s="1"/>
  <c r="F311" i="3"/>
  <c r="I311" i="3" s="1"/>
  <c r="E311" i="3"/>
  <c r="K311" i="3" s="1"/>
  <c r="D311" i="3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F303" i="3"/>
  <c r="I303" i="3" s="1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I299" i="3" s="1"/>
  <c r="E299" i="3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B298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I295" i="3" s="1"/>
  <c r="E295" i="3"/>
  <c r="D295" i="3"/>
  <c r="J295" i="3" s="1"/>
  <c r="C295" i="3"/>
  <c r="B295" i="3"/>
  <c r="J294" i="3"/>
  <c r="H294" i="3"/>
  <c r="K294" i="3" s="1"/>
  <c r="G294" i="3"/>
  <c r="F294" i="3"/>
  <c r="E294" i="3"/>
  <c r="D294" i="3"/>
  <c r="C294" i="3"/>
  <c r="B294" i="3"/>
  <c r="J293" i="3"/>
  <c r="H293" i="3"/>
  <c r="G293" i="3"/>
  <c r="F293" i="3"/>
  <c r="E293" i="3"/>
  <c r="D293" i="3"/>
  <c r="C293" i="3"/>
  <c r="I293" i="3" s="1"/>
  <c r="B293" i="3"/>
  <c r="J292" i="3"/>
  <c r="H292" i="3"/>
  <c r="G292" i="3"/>
  <c r="F292" i="3"/>
  <c r="E292" i="3"/>
  <c r="K292" i="3" s="1"/>
  <c r="D292" i="3"/>
  <c r="C292" i="3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E290" i="3"/>
  <c r="D290" i="3"/>
  <c r="C290" i="3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B284" i="3"/>
  <c r="H283" i="3"/>
  <c r="G283" i="3"/>
  <c r="F283" i="3"/>
  <c r="I283" i="3" s="1"/>
  <c r="E283" i="3"/>
  <c r="D283" i="3"/>
  <c r="J283" i="3" s="1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E278" i="3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J273" i="3"/>
  <c r="H273" i="3"/>
  <c r="G273" i="3"/>
  <c r="F273" i="3"/>
  <c r="E273" i="3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I271" i="3" s="1"/>
  <c r="E271" i="3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J269" i="3"/>
  <c r="H269" i="3"/>
  <c r="G269" i="3"/>
  <c r="F269" i="3"/>
  <c r="E269" i="3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B266" i="3"/>
  <c r="J265" i="3"/>
  <c r="H265" i="3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B262" i="3"/>
  <c r="J261" i="3"/>
  <c r="H261" i="3"/>
  <c r="G261" i="3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J252" i="3"/>
  <c r="H252" i="3"/>
  <c r="G252" i="3"/>
  <c r="F252" i="3"/>
  <c r="E252" i="3"/>
  <c r="D252" i="3"/>
  <c r="C252" i="3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H250" i="3"/>
  <c r="K250" i="3" s="1"/>
  <c r="G250" i="3"/>
  <c r="F250" i="3"/>
  <c r="E250" i="3"/>
  <c r="D250" i="3"/>
  <c r="C250" i="3"/>
  <c r="B250" i="3"/>
  <c r="I249" i="3"/>
  <c r="H249" i="3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B248" i="3"/>
  <c r="H247" i="3"/>
  <c r="G247" i="3"/>
  <c r="F247" i="3"/>
  <c r="I247" i="3" s="1"/>
  <c r="E247" i="3"/>
  <c r="D247" i="3"/>
  <c r="J247" i="3" s="1"/>
  <c r="C247" i="3"/>
  <c r="B247" i="3"/>
  <c r="J246" i="3"/>
  <c r="H246" i="3"/>
  <c r="K246" i="3" s="1"/>
  <c r="G246" i="3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J242" i="3"/>
  <c r="H242" i="3"/>
  <c r="K242" i="3" s="1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J228" i="3" s="1"/>
  <c r="C228" i="3"/>
  <c r="B228" i="3"/>
  <c r="H227" i="3"/>
  <c r="G227" i="3"/>
  <c r="F227" i="3"/>
  <c r="I227" i="3" s="1"/>
  <c r="E227" i="3"/>
  <c r="K227" i="3" s="1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B226" i="3"/>
  <c r="I225" i="3"/>
  <c r="H225" i="3"/>
  <c r="G225" i="3"/>
  <c r="F225" i="3"/>
  <c r="E225" i="3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B224" i="3"/>
  <c r="I223" i="3"/>
  <c r="H223" i="3"/>
  <c r="G223" i="3"/>
  <c r="F223" i="3"/>
  <c r="E223" i="3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F215" i="3"/>
  <c r="I215" i="3" s="1"/>
  <c r="E215" i="3"/>
  <c r="K215" i="3" s="1"/>
  <c r="D215" i="3"/>
  <c r="J215" i="3" s="1"/>
  <c r="C215" i="3"/>
  <c r="B215" i="3"/>
  <c r="J214" i="3"/>
  <c r="H214" i="3"/>
  <c r="K214" i="3" s="1"/>
  <c r="G214" i="3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B196" i="3"/>
  <c r="H195" i="3"/>
  <c r="G195" i="3"/>
  <c r="F195" i="3"/>
  <c r="I195" i="3" s="1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B190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F184" i="3"/>
  <c r="E184" i="3"/>
  <c r="D184" i="3"/>
  <c r="J184" i="3" s="1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J182" i="3"/>
  <c r="H182" i="3"/>
  <c r="K182" i="3" s="1"/>
  <c r="G182" i="3"/>
  <c r="F182" i="3"/>
  <c r="E182" i="3"/>
  <c r="D182" i="3"/>
  <c r="C182" i="3"/>
  <c r="B182" i="3"/>
  <c r="J181" i="3"/>
  <c r="H181" i="3"/>
  <c r="G181" i="3"/>
  <c r="F181" i="3"/>
  <c r="E181" i="3"/>
  <c r="K181" i="3" s="1"/>
  <c r="D181" i="3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B179" i="3"/>
  <c r="J178" i="3"/>
  <c r="H178" i="3"/>
  <c r="G178" i="3"/>
  <c r="F178" i="3"/>
  <c r="E178" i="3"/>
  <c r="K178" i="3" s="1"/>
  <c r="D178" i="3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D170" i="3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B167" i="3"/>
  <c r="J166" i="3"/>
  <c r="H166" i="3"/>
  <c r="G166" i="3"/>
  <c r="F166" i="3"/>
  <c r="E166" i="3"/>
  <c r="D166" i="3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E163" i="3"/>
  <c r="D163" i="3"/>
  <c r="J163" i="3" s="1"/>
  <c r="C163" i="3"/>
  <c r="B163" i="3"/>
  <c r="J162" i="3"/>
  <c r="H162" i="3"/>
  <c r="G162" i="3"/>
  <c r="F162" i="3"/>
  <c r="E162" i="3"/>
  <c r="K162" i="3" s="1"/>
  <c r="D162" i="3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E154" i="3"/>
  <c r="D154" i="3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F151" i="3"/>
  <c r="E151" i="3"/>
  <c r="D151" i="3"/>
  <c r="J151" i="3" s="1"/>
  <c r="C151" i="3"/>
  <c r="B151" i="3"/>
  <c r="J150" i="3"/>
  <c r="H150" i="3"/>
  <c r="G150" i="3"/>
  <c r="F150" i="3"/>
  <c r="E150" i="3"/>
  <c r="D150" i="3"/>
  <c r="C150" i="3"/>
  <c r="I150" i="3" s="1"/>
  <c r="B150" i="3"/>
  <c r="J149" i="3"/>
  <c r="H149" i="3"/>
  <c r="G149" i="3"/>
  <c r="F149" i="3"/>
  <c r="E149" i="3"/>
  <c r="K149" i="3" s="1"/>
  <c r="D149" i="3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F147" i="3"/>
  <c r="E147" i="3"/>
  <c r="D147" i="3"/>
  <c r="J147" i="3" s="1"/>
  <c r="C147" i="3"/>
  <c r="B147" i="3"/>
  <c r="J146" i="3"/>
  <c r="H146" i="3"/>
  <c r="G146" i="3"/>
  <c r="F146" i="3"/>
  <c r="E146" i="3"/>
  <c r="K146" i="3" s="1"/>
  <c r="D146" i="3"/>
  <c r="C146" i="3"/>
  <c r="I146" i="3" s="1"/>
  <c r="B146" i="3"/>
  <c r="J145" i="3"/>
  <c r="H145" i="3"/>
  <c r="G145" i="3"/>
  <c r="F145" i="3"/>
  <c r="E145" i="3"/>
  <c r="K145" i="3" s="1"/>
  <c r="D145" i="3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E138" i="3"/>
  <c r="D138" i="3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E135" i="3"/>
  <c r="D135" i="3"/>
  <c r="J135" i="3" s="1"/>
  <c r="C135" i="3"/>
  <c r="B135" i="3"/>
  <c r="J134" i="3"/>
  <c r="H134" i="3"/>
  <c r="G134" i="3"/>
  <c r="F134" i="3"/>
  <c r="E134" i="3"/>
  <c r="D134" i="3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E131" i="3"/>
  <c r="D131" i="3"/>
  <c r="J131" i="3" s="1"/>
  <c r="C131" i="3"/>
  <c r="B131" i="3"/>
  <c r="J130" i="3"/>
  <c r="H130" i="3"/>
  <c r="G130" i="3"/>
  <c r="F130" i="3"/>
  <c r="E130" i="3"/>
  <c r="K130" i="3" s="1"/>
  <c r="D130" i="3"/>
  <c r="C130" i="3"/>
  <c r="I130" i="3" s="1"/>
  <c r="B130" i="3"/>
  <c r="J129" i="3"/>
  <c r="H129" i="3"/>
  <c r="G129" i="3"/>
  <c r="F129" i="3"/>
  <c r="E129" i="3"/>
  <c r="K129" i="3" s="1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E122" i="3"/>
  <c r="D122" i="3"/>
  <c r="C122" i="3"/>
  <c r="I122" i="3" s="1"/>
  <c r="B122" i="3"/>
  <c r="J121" i="3"/>
  <c r="H121" i="3"/>
  <c r="G121" i="3"/>
  <c r="F121" i="3"/>
  <c r="E121" i="3"/>
  <c r="K121" i="3" s="1"/>
  <c r="D121" i="3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F119" i="3"/>
  <c r="E119" i="3"/>
  <c r="D119" i="3"/>
  <c r="J119" i="3" s="1"/>
  <c r="C119" i="3"/>
  <c r="B119" i="3"/>
  <c r="J118" i="3"/>
  <c r="H118" i="3"/>
  <c r="G118" i="3"/>
  <c r="F118" i="3"/>
  <c r="E118" i="3"/>
  <c r="D118" i="3"/>
  <c r="C118" i="3"/>
  <c r="I118" i="3" s="1"/>
  <c r="B118" i="3"/>
  <c r="J117" i="3"/>
  <c r="H117" i="3"/>
  <c r="G117" i="3"/>
  <c r="F117" i="3"/>
  <c r="E117" i="3"/>
  <c r="K117" i="3" s="1"/>
  <c r="D117" i="3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B115" i="3"/>
  <c r="J114" i="3"/>
  <c r="H114" i="3"/>
  <c r="G114" i="3"/>
  <c r="F114" i="3"/>
  <c r="E114" i="3"/>
  <c r="K114" i="3" s="1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E110" i="3"/>
  <c r="K110" i="3" s="1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F103" i="3"/>
  <c r="E103" i="3"/>
  <c r="D103" i="3"/>
  <c r="J103" i="3" s="1"/>
  <c r="C103" i="3"/>
  <c r="B103" i="3"/>
  <c r="J102" i="3"/>
  <c r="H102" i="3"/>
  <c r="G102" i="3"/>
  <c r="F102" i="3"/>
  <c r="E102" i="3"/>
  <c r="D102" i="3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E90" i="3"/>
  <c r="D90" i="3"/>
  <c r="C90" i="3"/>
  <c r="I90" i="3" s="1"/>
  <c r="B90" i="3"/>
  <c r="J89" i="3"/>
  <c r="H89" i="3"/>
  <c r="G89" i="3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E86" i="3"/>
  <c r="D86" i="3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E82" i="3"/>
  <c r="D82" i="3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I76" i="3" s="1"/>
  <c r="E76" i="3"/>
  <c r="D76" i="3"/>
  <c r="J76" i="3" s="1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B71" i="3"/>
  <c r="J70" i="3"/>
  <c r="H70" i="3"/>
  <c r="G70" i="3"/>
  <c r="F70" i="3"/>
  <c r="E70" i="3"/>
  <c r="K70" i="3" s="1"/>
  <c r="D70" i="3"/>
  <c r="C70" i="3"/>
  <c r="B70" i="3"/>
  <c r="H69" i="3"/>
  <c r="G69" i="3"/>
  <c r="F69" i="3"/>
  <c r="I69" i="3" s="1"/>
  <c r="E69" i="3"/>
  <c r="K69" i="3" s="1"/>
  <c r="D69" i="3"/>
  <c r="J69" i="3" s="1"/>
  <c r="C69" i="3"/>
  <c r="B69" i="3"/>
  <c r="K68" i="3"/>
  <c r="H68" i="3"/>
  <c r="G68" i="3"/>
  <c r="J68" i="3" s="1"/>
  <c r="F68" i="3"/>
  <c r="I68" i="3" s="1"/>
  <c r="E68" i="3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H64" i="3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J60" i="3" s="1"/>
  <c r="F60" i="3"/>
  <c r="I60" i="3" s="1"/>
  <c r="E60" i="3"/>
  <c r="D60" i="3"/>
  <c r="C60" i="3"/>
  <c r="B60" i="3"/>
  <c r="J59" i="3"/>
  <c r="I59" i="3"/>
  <c r="H59" i="3"/>
  <c r="K59" i="3" s="1"/>
  <c r="G59" i="3"/>
  <c r="F59" i="3"/>
  <c r="E59" i="3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J56" i="3" s="1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J52" i="3" s="1"/>
  <c r="F52" i="3"/>
  <c r="I52" i="3" s="1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J48" i="3" s="1"/>
  <c r="F48" i="3"/>
  <c r="I48" i="3" s="1"/>
  <c r="E48" i="3"/>
  <c r="D48" i="3"/>
  <c r="C48" i="3"/>
  <c r="B48" i="3"/>
  <c r="J47" i="3"/>
  <c r="I47" i="3"/>
  <c r="H47" i="3"/>
  <c r="K47" i="3" s="1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J44" i="3" s="1"/>
  <c r="F44" i="3"/>
  <c r="I44" i="3" s="1"/>
  <c r="E44" i="3"/>
  <c r="D44" i="3"/>
  <c r="C44" i="3"/>
  <c r="B44" i="3"/>
  <c r="J43" i="3"/>
  <c r="I43" i="3"/>
  <c r="H43" i="3"/>
  <c r="K43" i="3" s="1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J40" i="3" s="1"/>
  <c r="F40" i="3"/>
  <c r="I40" i="3" s="1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J36" i="3" s="1"/>
  <c r="F36" i="3"/>
  <c r="I36" i="3" s="1"/>
  <c r="E36" i="3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J32" i="3" s="1"/>
  <c r="F32" i="3"/>
  <c r="I32" i="3" s="1"/>
  <c r="E32" i="3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J28" i="3" s="1"/>
  <c r="F28" i="3"/>
  <c r="I28" i="3" s="1"/>
  <c r="E28" i="3"/>
  <c r="D28" i="3"/>
  <c r="C28" i="3"/>
  <c r="B28" i="3"/>
  <c r="J27" i="3"/>
  <c r="I27" i="3"/>
  <c r="H27" i="3"/>
  <c r="K27" i="3" s="1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H25" i="3"/>
  <c r="G25" i="3"/>
  <c r="F25" i="3"/>
  <c r="E25" i="3"/>
  <c r="K25" i="3" s="1"/>
  <c r="D25" i="3"/>
  <c r="C25" i="3"/>
  <c r="I25" i="3" s="1"/>
  <c r="B25" i="3"/>
  <c r="H24" i="3"/>
  <c r="G24" i="3"/>
  <c r="J24" i="3" s="1"/>
  <c r="F24" i="3"/>
  <c r="I24" i="3" s="1"/>
  <c r="E24" i="3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H20" i="3"/>
  <c r="G20" i="3"/>
  <c r="J20" i="3" s="1"/>
  <c r="F20" i="3"/>
  <c r="I20" i="3" s="1"/>
  <c r="E20" i="3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I16" i="3" s="1"/>
  <c r="E16" i="3"/>
  <c r="D16" i="3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F12" i="3"/>
  <c r="I12" i="3" s="1"/>
  <c r="E12" i="3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I9" i="3" s="1"/>
  <c r="B9" i="3"/>
  <c r="H8" i="3"/>
  <c r="G8" i="3"/>
  <c r="F8" i="3"/>
  <c r="I8" i="3" s="1"/>
  <c r="E8" i="3"/>
  <c r="D8" i="3"/>
  <c r="J8" i="3" s="1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I227" i="2"/>
  <c r="H227" i="2"/>
  <c r="K227" i="2" s="1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B226" i="2"/>
  <c r="J225" i="2"/>
  <c r="H225" i="2"/>
  <c r="G225" i="2"/>
  <c r="F225" i="2"/>
  <c r="E225" i="2"/>
  <c r="K225" i="2" s="1"/>
  <c r="D225" i="2"/>
  <c r="C225" i="2"/>
  <c r="B225" i="2"/>
  <c r="J224" i="2"/>
  <c r="H224" i="2"/>
  <c r="G224" i="2"/>
  <c r="F224" i="2"/>
  <c r="I224" i="2" s="1"/>
  <c r="E224" i="2"/>
  <c r="K224" i="2" s="1"/>
  <c r="D224" i="2"/>
  <c r="C224" i="2"/>
  <c r="B224" i="2"/>
  <c r="J223" i="2"/>
  <c r="H223" i="2"/>
  <c r="K223" i="2" s="1"/>
  <c r="G223" i="2"/>
  <c r="F223" i="2"/>
  <c r="I223" i="2" s="1"/>
  <c r="E223" i="2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D221" i="2"/>
  <c r="C221" i="2"/>
  <c r="I221" i="2" s="1"/>
  <c r="B221" i="2"/>
  <c r="H220" i="2"/>
  <c r="G220" i="2"/>
  <c r="J220" i="2" s="1"/>
  <c r="F220" i="2"/>
  <c r="I220" i="2" s="1"/>
  <c r="E220" i="2"/>
  <c r="D220" i="2"/>
  <c r="C220" i="2"/>
  <c r="B220" i="2"/>
  <c r="I219" i="2"/>
  <c r="H219" i="2"/>
  <c r="K219" i="2" s="1"/>
  <c r="G219" i="2"/>
  <c r="F219" i="2"/>
  <c r="E219" i="2"/>
  <c r="D219" i="2"/>
  <c r="J219" i="2" s="1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J217" i="2"/>
  <c r="H217" i="2"/>
  <c r="G217" i="2"/>
  <c r="F217" i="2"/>
  <c r="E217" i="2"/>
  <c r="K217" i="2" s="1"/>
  <c r="D217" i="2"/>
  <c r="C217" i="2"/>
  <c r="B217" i="2"/>
  <c r="J216" i="2"/>
  <c r="H216" i="2"/>
  <c r="G216" i="2"/>
  <c r="F216" i="2"/>
  <c r="I216" i="2" s="1"/>
  <c r="E216" i="2"/>
  <c r="K216" i="2" s="1"/>
  <c r="D216" i="2"/>
  <c r="C216" i="2"/>
  <c r="B216" i="2"/>
  <c r="H215" i="2"/>
  <c r="K215" i="2" s="1"/>
  <c r="G215" i="2"/>
  <c r="J215" i="2" s="1"/>
  <c r="F215" i="2"/>
  <c r="I215" i="2" s="1"/>
  <c r="E215" i="2"/>
  <c r="D215" i="2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B213" i="2"/>
  <c r="J212" i="2"/>
  <c r="H212" i="2"/>
  <c r="G212" i="2"/>
  <c r="F212" i="2"/>
  <c r="I212" i="2" s="1"/>
  <c r="E212" i="2"/>
  <c r="D212" i="2"/>
  <c r="C212" i="2"/>
  <c r="B212" i="2"/>
  <c r="J211" i="2"/>
  <c r="I211" i="2"/>
  <c r="H211" i="2"/>
  <c r="K211" i="2" s="1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K209" i="2" s="1"/>
  <c r="G209" i="2"/>
  <c r="F209" i="2"/>
  <c r="E209" i="2"/>
  <c r="D209" i="2"/>
  <c r="C209" i="2"/>
  <c r="I209" i="2" s="1"/>
  <c r="B209" i="2"/>
  <c r="H208" i="2"/>
  <c r="G208" i="2"/>
  <c r="F208" i="2"/>
  <c r="I208" i="2" s="1"/>
  <c r="E208" i="2"/>
  <c r="D208" i="2"/>
  <c r="J208" i="2" s="1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H206" i="2"/>
  <c r="G206" i="2"/>
  <c r="F206" i="2"/>
  <c r="I206" i="2" s="1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B205" i="2"/>
  <c r="H204" i="2"/>
  <c r="G204" i="2"/>
  <c r="F204" i="2"/>
  <c r="I204" i="2" s="1"/>
  <c r="E204" i="2"/>
  <c r="K204" i="2" s="1"/>
  <c r="D204" i="2"/>
  <c r="J204" i="2" s="1"/>
  <c r="C204" i="2"/>
  <c r="B204" i="2"/>
  <c r="H203" i="2"/>
  <c r="K203" i="2" s="1"/>
  <c r="G203" i="2"/>
  <c r="F203" i="2"/>
  <c r="I203" i="2" s="1"/>
  <c r="E203" i="2"/>
  <c r="D203" i="2"/>
  <c r="J203" i="2" s="1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J200" i="2"/>
  <c r="H200" i="2"/>
  <c r="G200" i="2"/>
  <c r="F200" i="2"/>
  <c r="I200" i="2" s="1"/>
  <c r="E200" i="2"/>
  <c r="K200" i="2" s="1"/>
  <c r="D200" i="2"/>
  <c r="C200" i="2"/>
  <c r="B200" i="2"/>
  <c r="J199" i="2"/>
  <c r="H199" i="2"/>
  <c r="K199" i="2" s="1"/>
  <c r="G199" i="2"/>
  <c r="F199" i="2"/>
  <c r="I199" i="2" s="1"/>
  <c r="E199" i="2"/>
  <c r="D199" i="2"/>
  <c r="C199" i="2"/>
  <c r="B199" i="2"/>
  <c r="H198" i="2"/>
  <c r="K198" i="2" s="1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J195" i="2"/>
  <c r="H195" i="2"/>
  <c r="K195" i="2" s="1"/>
  <c r="G195" i="2"/>
  <c r="F195" i="2"/>
  <c r="I195" i="2" s="1"/>
  <c r="E195" i="2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I192" i="2" s="1"/>
  <c r="E192" i="2"/>
  <c r="D192" i="2"/>
  <c r="J192" i="2" s="1"/>
  <c r="C192" i="2"/>
  <c r="B192" i="2"/>
  <c r="I191" i="2"/>
  <c r="H191" i="2"/>
  <c r="K191" i="2" s="1"/>
  <c r="G191" i="2"/>
  <c r="F191" i="2"/>
  <c r="E191" i="2"/>
  <c r="D191" i="2"/>
  <c r="J191" i="2" s="1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J188" i="2" s="1"/>
  <c r="F188" i="2"/>
  <c r="I188" i="2" s="1"/>
  <c r="E188" i="2"/>
  <c r="D188" i="2"/>
  <c r="C188" i="2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I186" i="2" s="1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B185" i="2"/>
  <c r="H184" i="2"/>
  <c r="G184" i="2"/>
  <c r="F184" i="2"/>
  <c r="I184" i="2" s="1"/>
  <c r="E184" i="2"/>
  <c r="K184" i="2" s="1"/>
  <c r="D184" i="2"/>
  <c r="J184" i="2" s="1"/>
  <c r="C184" i="2"/>
  <c r="B184" i="2"/>
  <c r="H183" i="2"/>
  <c r="K183" i="2" s="1"/>
  <c r="G183" i="2"/>
  <c r="F183" i="2"/>
  <c r="I183" i="2" s="1"/>
  <c r="E183" i="2"/>
  <c r="D183" i="2"/>
  <c r="J183" i="2" s="1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J180" i="2" s="1"/>
  <c r="F180" i="2"/>
  <c r="I180" i="2" s="1"/>
  <c r="E180" i="2"/>
  <c r="D180" i="2"/>
  <c r="C180" i="2"/>
  <c r="B180" i="2"/>
  <c r="I179" i="2"/>
  <c r="H179" i="2"/>
  <c r="K179" i="2" s="1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I178" i="2" s="1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F175" i="2"/>
  <c r="I175" i="2" s="1"/>
  <c r="E175" i="2"/>
  <c r="D175" i="2"/>
  <c r="J175" i="2" s="1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J172" i="2" s="1"/>
  <c r="F172" i="2"/>
  <c r="I172" i="2" s="1"/>
  <c r="E172" i="2"/>
  <c r="D172" i="2"/>
  <c r="C172" i="2"/>
  <c r="B172" i="2"/>
  <c r="I171" i="2"/>
  <c r="H171" i="2"/>
  <c r="K171" i="2" s="1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I170" i="2" s="1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B169" i="2"/>
  <c r="H168" i="2"/>
  <c r="G168" i="2"/>
  <c r="F168" i="2"/>
  <c r="I168" i="2" s="1"/>
  <c r="E168" i="2"/>
  <c r="D168" i="2"/>
  <c r="J168" i="2" s="1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D160" i="2"/>
  <c r="J160" i="2" s="1"/>
  <c r="C160" i="2"/>
  <c r="B160" i="2"/>
  <c r="K159" i="2"/>
  <c r="J159" i="2"/>
  <c r="H159" i="2"/>
  <c r="G159" i="2"/>
  <c r="F159" i="2"/>
  <c r="I159" i="2" s="1"/>
  <c r="E159" i="2"/>
  <c r="D159" i="2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H157" i="2"/>
  <c r="G157" i="2"/>
  <c r="F157" i="2"/>
  <c r="E157" i="2"/>
  <c r="K157" i="2" s="1"/>
  <c r="D157" i="2"/>
  <c r="C157" i="2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B153" i="2"/>
  <c r="H152" i="2"/>
  <c r="G152" i="2"/>
  <c r="F152" i="2"/>
  <c r="I152" i="2" s="1"/>
  <c r="E152" i="2"/>
  <c r="D152" i="2"/>
  <c r="J152" i="2" s="1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I143" i="2" s="1"/>
  <c r="E143" i="2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B137" i="2"/>
  <c r="H136" i="2"/>
  <c r="G136" i="2"/>
  <c r="F136" i="2"/>
  <c r="I136" i="2" s="1"/>
  <c r="E136" i="2"/>
  <c r="D136" i="2"/>
  <c r="J136" i="2" s="1"/>
  <c r="C136" i="2"/>
  <c r="B136" i="2"/>
  <c r="J135" i="2"/>
  <c r="I135" i="2"/>
  <c r="H135" i="2"/>
  <c r="K135" i="2" s="1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I127" i="2" s="1"/>
  <c r="E127" i="2"/>
  <c r="D127" i="2"/>
  <c r="C127" i="2"/>
  <c r="B127" i="2"/>
  <c r="H126" i="2"/>
  <c r="K126" i="2" s="1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E125" i="2"/>
  <c r="K125" i="2" s="1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G6" i="2"/>
  <c r="F6" i="2"/>
  <c r="F4" i="2"/>
  <c r="C4" i="2"/>
  <c r="I2" i="2"/>
  <c r="G2" i="2"/>
  <c r="K128" i="2" l="1"/>
  <c r="K144" i="2"/>
  <c r="K160" i="2"/>
  <c r="I201" i="2"/>
  <c r="K208" i="2"/>
  <c r="I225" i="2"/>
  <c r="I226" i="2"/>
  <c r="K8" i="3"/>
  <c r="J12" i="3"/>
  <c r="J16" i="3"/>
  <c r="I125" i="2"/>
  <c r="I141" i="2"/>
  <c r="I157" i="2"/>
  <c r="K172" i="2"/>
  <c r="K180" i="2"/>
  <c r="K188" i="2"/>
  <c r="I213" i="2"/>
  <c r="K220" i="2"/>
  <c r="K221" i="2"/>
  <c r="K12" i="3"/>
  <c r="K16" i="3"/>
  <c r="K20" i="3"/>
  <c r="K24" i="3"/>
  <c r="K28" i="3"/>
  <c r="K32" i="3"/>
  <c r="K36" i="3"/>
  <c r="K40" i="3"/>
  <c r="K44" i="3"/>
  <c r="K48" i="3"/>
  <c r="K52" i="3"/>
  <c r="K56" i="3"/>
  <c r="K60" i="3"/>
  <c r="K64" i="3"/>
  <c r="I137" i="2"/>
  <c r="I153" i="2"/>
  <c r="I169" i="2"/>
  <c r="I177" i="2"/>
  <c r="I185" i="2"/>
  <c r="I205" i="2"/>
  <c r="K212" i="2"/>
  <c r="D6" i="2"/>
  <c r="J6" i="2" s="1"/>
  <c r="K136" i="2"/>
  <c r="K152" i="2"/>
  <c r="K168" i="2"/>
  <c r="K192" i="2"/>
  <c r="I217" i="2"/>
  <c r="C6" i="2"/>
  <c r="I6" i="2" s="1"/>
  <c r="E6" i="2"/>
  <c r="K6" i="2" s="1"/>
  <c r="K74" i="3"/>
  <c r="K77" i="3"/>
  <c r="K78" i="3"/>
  <c r="K82" i="3"/>
  <c r="K86" i="3"/>
  <c r="K90" i="3"/>
  <c r="I103" i="3"/>
  <c r="K106" i="3"/>
  <c r="I119" i="3"/>
  <c r="K122" i="3"/>
  <c r="I135" i="3"/>
  <c r="K138" i="3"/>
  <c r="I151" i="3"/>
  <c r="K154" i="3"/>
  <c r="I167" i="3"/>
  <c r="K170" i="3"/>
  <c r="I184" i="3"/>
  <c r="I70" i="3"/>
  <c r="I71" i="3"/>
  <c r="K102" i="3"/>
  <c r="I115" i="3"/>
  <c r="K118" i="3"/>
  <c r="I131" i="3"/>
  <c r="K134" i="3"/>
  <c r="I147" i="3"/>
  <c r="K150" i="3"/>
  <c r="I163" i="3"/>
  <c r="K166" i="3"/>
  <c r="I179" i="3"/>
  <c r="K327" i="3"/>
  <c r="K343" i="3"/>
  <c r="K281" i="3"/>
  <c r="K283" i="3"/>
  <c r="I320" i="3"/>
  <c r="I336" i="3"/>
  <c r="I182" i="3"/>
  <c r="I190" i="3"/>
  <c r="K189" i="3"/>
  <c r="I192" i="3"/>
  <c r="K199" i="3"/>
  <c r="I202" i="3"/>
  <c r="K221" i="3"/>
  <c r="I224" i="3"/>
  <c r="K235" i="3"/>
  <c r="K237" i="3"/>
  <c r="I242" i="3"/>
  <c r="I248" i="3"/>
  <c r="I266" i="3"/>
  <c r="K273" i="3"/>
  <c r="K275" i="3"/>
  <c r="I298" i="3"/>
  <c r="K201" i="3"/>
  <c r="I204" i="3"/>
  <c r="K211" i="3"/>
  <c r="I214" i="3"/>
  <c r="K239" i="3"/>
  <c r="K241" i="3"/>
  <c r="I246" i="3"/>
  <c r="I252" i="3"/>
  <c r="I260" i="3"/>
  <c r="I262" i="3"/>
  <c r="K269" i="3"/>
  <c r="K271" i="3"/>
  <c r="I292" i="3"/>
  <c r="I294" i="3"/>
  <c r="K319" i="3"/>
  <c r="K335" i="3"/>
  <c r="K213" i="3"/>
  <c r="I216" i="3"/>
  <c r="K223" i="3"/>
  <c r="I226" i="3"/>
  <c r="K243" i="3"/>
  <c r="K245" i="3"/>
  <c r="I250" i="3"/>
  <c r="I256" i="3"/>
  <c r="I258" i="3"/>
  <c r="K265" i="3"/>
  <c r="K267" i="3"/>
  <c r="I288" i="3"/>
  <c r="I290" i="3"/>
  <c r="K297" i="3"/>
  <c r="K299" i="3"/>
  <c r="I312" i="3"/>
  <c r="I328" i="3"/>
  <c r="I344" i="3"/>
  <c r="K193" i="3"/>
  <c r="I196" i="3"/>
  <c r="K203" i="3"/>
  <c r="I206" i="3"/>
  <c r="K225" i="3"/>
  <c r="I228" i="3"/>
  <c r="K247" i="3"/>
  <c r="K249" i="3"/>
  <c r="I254" i="3"/>
  <c r="K261" i="3"/>
  <c r="K263" i="3"/>
  <c r="I284" i="3"/>
  <c r="I286" i="3"/>
  <c r="K293" i="3"/>
  <c r="K295" i="3"/>
  <c r="K315" i="3"/>
  <c r="K331" i="3"/>
  <c r="K347" i="3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<sst xmlns="http://schemas.openxmlformats.org/spreadsheetml/2006/main" count="165" uniqueCount="129">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</sst>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2" sqref="C2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44105</v>
      </c>
      <c r="F7" s="3" t="s">
        <v>3</v>
      </c>
      <c r="G7" s="5">
        <v>44135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10/01/2020 - 10/31/2020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10/01/2019 - 10/31/2019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84847814.189999998</v>
      </c>
      <c r="D6" s="41">
        <f t="shared" si="0"/>
        <v>43803506.869999997</v>
      </c>
      <c r="E6" s="42">
        <f t="shared" si="0"/>
        <v>11932562.219999997</v>
      </c>
      <c r="F6" s="40">
        <f t="shared" si="0"/>
        <v>104228236.46999998</v>
      </c>
      <c r="G6" s="41">
        <f t="shared" si="0"/>
        <v>64465762.500000015</v>
      </c>
      <c r="H6" s="42">
        <f t="shared" si="0"/>
        <v>20581373.690000001</v>
      </c>
      <c r="I6" s="20">
        <f t="shared" ref="I6:I69" si="1">IFERROR((C6-F6)/F6,"")</f>
        <v>-0.18594214904114062</v>
      </c>
      <c r="J6" s="20">
        <f t="shared" ref="J6:J69" si="2">IFERROR((D6-G6)/G6,"")</f>
        <v>-0.3205151824582857</v>
      </c>
      <c r="K6" s="20">
        <f t="shared" ref="K6:K69" si="3">IFERROR((E6-H6)/H6,"")</f>
        <v>-0.42022518031448286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3145059.09</v>
      </c>
      <c r="D7" s="43">
        <f>IF('County Data'!E2&gt;9,'County Data'!D2,"*")</f>
        <v>704831.89</v>
      </c>
      <c r="E7" s="44">
        <f>IF('County Data'!G2&gt;9,'County Data'!F2,"*")</f>
        <v>304591.59999999998</v>
      </c>
      <c r="F7" s="43">
        <f>IF('County Data'!I2&gt;9,'County Data'!H2,"*")</f>
        <v>4361758.99</v>
      </c>
      <c r="G7" s="43">
        <f>IF('County Data'!K2&gt;9,'County Data'!J2,"*")</f>
        <v>1610216.14</v>
      </c>
      <c r="H7" s="44">
        <f>IF('County Data'!M2&gt;9,'County Data'!L2,"*")</f>
        <v>761491.97</v>
      </c>
      <c r="I7" s="22">
        <f t="shared" si="1"/>
        <v>-0.27894707222234677</v>
      </c>
      <c r="J7" s="22">
        <f t="shared" si="2"/>
        <v>-0.56227498129536813</v>
      </c>
      <c r="K7" s="22">
        <f t="shared" si="3"/>
        <v>-0.60000681294117919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6140512.6699999999</v>
      </c>
      <c r="D8" s="43">
        <f>IF('County Data'!E3&gt;9,'County Data'!D3,"*")</f>
        <v>3573556.37</v>
      </c>
      <c r="E8" s="44">
        <f>IF('County Data'!G3&gt;9,'County Data'!F3,"*")</f>
        <v>1162079.28</v>
      </c>
      <c r="F8" s="43">
        <f>IF('County Data'!I3&gt;9,'County Data'!H3,"*")</f>
        <v>7514350.1100000003</v>
      </c>
      <c r="G8" s="43">
        <f>IF('County Data'!K3&gt;9,'County Data'!J3,"*")</f>
        <v>5982520.3300000001</v>
      </c>
      <c r="H8" s="44">
        <f>IF('County Data'!M3&gt;9,'County Data'!L3,"*")</f>
        <v>1597314.39</v>
      </c>
      <c r="I8" s="22">
        <f t="shared" si="1"/>
        <v>-0.18282851076791262</v>
      </c>
      <c r="J8" s="22">
        <f t="shared" si="2"/>
        <v>-0.40266707459730439</v>
      </c>
      <c r="K8" s="22">
        <f t="shared" si="3"/>
        <v>-0.27247930196133768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3066113.7</v>
      </c>
      <c r="D9" s="46">
        <f>IF('County Data'!E4&gt;9,'County Data'!D4,"*")</f>
        <v>625159.53</v>
      </c>
      <c r="E9" s="47">
        <f>IF('County Data'!G4&gt;9,'County Data'!F4,"*")</f>
        <v>293419.65999999997</v>
      </c>
      <c r="F9" s="45">
        <f>IF('County Data'!I4&gt;9,'County Data'!H4,"*")</f>
        <v>3469662.01</v>
      </c>
      <c r="G9" s="46">
        <f>IF('County Data'!K4&gt;9,'County Data'!J4,"*")</f>
        <v>1211795.8</v>
      </c>
      <c r="H9" s="47">
        <f>IF('County Data'!M4&gt;9,'County Data'!L4,"*")</f>
        <v>527783.17000000004</v>
      </c>
      <c r="I9" s="9">
        <f t="shared" si="1"/>
        <v>-0.11630767170892234</v>
      </c>
      <c r="J9" s="9">
        <f t="shared" si="2"/>
        <v>-0.48410488796874851</v>
      </c>
      <c r="K9" s="9">
        <f t="shared" si="3"/>
        <v>-0.44405264002639577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26722029.350000001</v>
      </c>
      <c r="D10" s="43">
        <f>IF('County Data'!E5&gt;9,'County Data'!D5,"*")</f>
        <v>6634738.2000000002</v>
      </c>
      <c r="E10" s="44">
        <f>IF('County Data'!G5&gt;9,'County Data'!F5,"*")</f>
        <v>3796330.19</v>
      </c>
      <c r="F10" s="43">
        <f>IF('County Data'!I5&gt;9,'County Data'!H5,"*")</f>
        <v>33420625.390000001</v>
      </c>
      <c r="G10" s="43">
        <f>IF('County Data'!K5&gt;9,'County Data'!J5,"*")</f>
        <v>15903529.550000001</v>
      </c>
      <c r="H10" s="44">
        <f>IF('County Data'!M5&gt;9,'County Data'!L5,"*")</f>
        <v>6645984.7000000002</v>
      </c>
      <c r="I10" s="22">
        <f t="shared" si="1"/>
        <v>-0.20043299494941016</v>
      </c>
      <c r="J10" s="22">
        <f t="shared" si="2"/>
        <v>-0.58281347677314821</v>
      </c>
      <c r="K10" s="22">
        <f t="shared" si="3"/>
        <v>-0.42877837350423031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221477.82</v>
      </c>
      <c r="D11" s="46" t="str">
        <f>IF('County Data'!E6&gt;9,'County Data'!D6,"*")</f>
        <v>*</v>
      </c>
      <c r="E11" s="47">
        <f>IF('County Data'!G6&gt;9,'County Data'!F6,"*")</f>
        <v>52500.76</v>
      </c>
      <c r="F11" s="45">
        <f>IF('County Data'!I6&gt;9,'County Data'!H6,"*")</f>
        <v>175005.2</v>
      </c>
      <c r="G11" s="46" t="str">
        <f>IF('County Data'!K6&gt;9,'County Data'!J6,"*")</f>
        <v>*</v>
      </c>
      <c r="H11" s="47">
        <f>IF('County Data'!M6&gt;9,'County Data'!L6,"*")</f>
        <v>57054.73</v>
      </c>
      <c r="I11" s="9">
        <f t="shared" si="1"/>
        <v>0.26554993794470105</v>
      </c>
      <c r="J11" s="9" t="str">
        <f t="shared" si="2"/>
        <v/>
      </c>
      <c r="K11" s="9">
        <f t="shared" si="3"/>
        <v>-7.9817571654444794E-2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4305655.5999999996</v>
      </c>
      <c r="D12" s="43">
        <f>IF('County Data'!E7&gt;9,'County Data'!D7,"*")</f>
        <v>444692.79</v>
      </c>
      <c r="E12" s="44">
        <f>IF('County Data'!G7&gt;9,'County Data'!F7,"*")</f>
        <v>275651.32</v>
      </c>
      <c r="F12" s="43">
        <f>IF('County Data'!I7&gt;9,'County Data'!H7,"*")</f>
        <v>4200245.4400000004</v>
      </c>
      <c r="G12" s="43">
        <f>IF('County Data'!K7&gt;9,'County Data'!J7,"*")</f>
        <v>649769.91</v>
      </c>
      <c r="H12" s="44">
        <f>IF('County Data'!M7&gt;9,'County Data'!L7,"*")</f>
        <v>416324.06</v>
      </c>
      <c r="I12" s="22">
        <f t="shared" si="1"/>
        <v>2.5096190569282355E-2</v>
      </c>
      <c r="J12" s="22">
        <f t="shared" si="2"/>
        <v>-0.31561498438731955</v>
      </c>
      <c r="K12" s="22">
        <f t="shared" si="3"/>
        <v>-0.33789241006152754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454647.94</v>
      </c>
      <c r="D13" s="46">
        <f>IF('County Data'!E8&gt;9,'County Data'!D8,"*")</f>
        <v>115926.59</v>
      </c>
      <c r="E13" s="47" t="str">
        <f>IF('County Data'!G8&gt;9,'County Data'!F8,"*")</f>
        <v>*</v>
      </c>
      <c r="F13" s="45">
        <f>IF('County Data'!I8&gt;9,'County Data'!H8,"*")</f>
        <v>515563.55</v>
      </c>
      <c r="G13" s="46">
        <f>IF('County Data'!K8&gt;9,'County Data'!J8,"*")</f>
        <v>217398.82</v>
      </c>
      <c r="H13" s="47">
        <f>IF('County Data'!M8&gt;9,'County Data'!L8,"*")</f>
        <v>95071.31</v>
      </c>
      <c r="I13" s="9">
        <f t="shared" si="1"/>
        <v>-0.11815344587490716</v>
      </c>
      <c r="J13" s="9">
        <f t="shared" si="2"/>
        <v>-0.46675612130737421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5509827.9299999997</v>
      </c>
      <c r="D14" s="43">
        <f>IF('County Data'!E9&gt;9,'County Data'!D9,"*")</f>
        <v>4355878.1500000004</v>
      </c>
      <c r="E14" s="44">
        <f>IF('County Data'!G9&gt;9,'County Data'!F9,"*")</f>
        <v>1398482.4</v>
      </c>
      <c r="F14" s="43">
        <f>IF('County Data'!I9&gt;9,'County Data'!H9,"*")</f>
        <v>7281171.29</v>
      </c>
      <c r="G14" s="43">
        <f>IF('County Data'!K9&gt;9,'County Data'!J9,"*")</f>
        <v>7019039.2599999998</v>
      </c>
      <c r="H14" s="44">
        <f>IF('County Data'!M9&gt;9,'County Data'!L9,"*")</f>
        <v>2002328.11</v>
      </c>
      <c r="I14" s="22">
        <f t="shared" si="1"/>
        <v>-0.24327725436603487</v>
      </c>
      <c r="J14" s="22">
        <f t="shared" si="2"/>
        <v>-0.37941960592481422</v>
      </c>
      <c r="K14" s="22">
        <f t="shared" si="3"/>
        <v>-0.30157180882807472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1538677.27</v>
      </c>
      <c r="D15" s="48">
        <f>IF('County Data'!E10&gt;9,'County Data'!D10,"*")</f>
        <v>190029.04</v>
      </c>
      <c r="E15" s="49">
        <f>IF('County Data'!G10&gt;9,'County Data'!F10,"*")</f>
        <v>107344.91</v>
      </c>
      <c r="F15" s="48">
        <f>IF('County Data'!I10&gt;9,'County Data'!H10,"*")</f>
        <v>1932461.55</v>
      </c>
      <c r="G15" s="48">
        <f>IF('County Data'!K10&gt;9,'County Data'!J10,"*")</f>
        <v>394777.77</v>
      </c>
      <c r="H15" s="49">
        <f>IF('County Data'!M10&gt;9,'County Data'!L10,"*")</f>
        <v>214724.73</v>
      </c>
      <c r="I15" s="23">
        <f t="shared" si="1"/>
        <v>-0.20377341013589637</v>
      </c>
      <c r="J15" s="23">
        <f t="shared" si="2"/>
        <v>-0.51864300768505789</v>
      </c>
      <c r="K15" s="23">
        <f t="shared" si="3"/>
        <v>-0.50008129012433733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2625311.0499999998</v>
      </c>
      <c r="D16" s="43">
        <f>IF('County Data'!E11&gt;9,'County Data'!D11,"*")</f>
        <v>252982</v>
      </c>
      <c r="E16" s="44">
        <f>IF('County Data'!G11&gt;9,'County Data'!F11,"*")</f>
        <v>287656.93</v>
      </c>
      <c r="F16" s="43">
        <f>IF('County Data'!I11&gt;9,'County Data'!H11,"*")</f>
        <v>2722920.29</v>
      </c>
      <c r="G16" s="43">
        <f>IF('County Data'!K11&gt;9,'County Data'!J11,"*")</f>
        <v>567983.11</v>
      </c>
      <c r="H16" s="44">
        <f>IF('County Data'!M11&gt;9,'County Data'!L11,"*")</f>
        <v>469330.9</v>
      </c>
      <c r="I16" s="22">
        <f t="shared" si="1"/>
        <v>-3.5847263086794298E-2</v>
      </c>
      <c r="J16" s="22">
        <f t="shared" si="2"/>
        <v>-0.55459591043120982</v>
      </c>
      <c r="K16" s="22">
        <f t="shared" si="3"/>
        <v>-0.38709143165301929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1634301.95</v>
      </c>
      <c r="D17" s="46">
        <f>IF('County Data'!E12&gt;9,'County Data'!D12,"*")</f>
        <v>17405649.379999999</v>
      </c>
      <c r="E17" s="47">
        <f>IF('County Data'!G12&gt;9,'County Data'!F12,"*")</f>
        <v>246997.78</v>
      </c>
      <c r="F17" s="45">
        <f>IF('County Data'!I12&gt;9,'County Data'!H12,"*")</f>
        <v>2283134.2999999998</v>
      </c>
      <c r="G17" s="46">
        <f>IF('County Data'!K12&gt;9,'County Data'!J12,"*")</f>
        <v>12802150.529999999</v>
      </c>
      <c r="H17" s="47">
        <f>IF('County Data'!M12&gt;9,'County Data'!L12,"*")</f>
        <v>645041.64</v>
      </c>
      <c r="I17" s="9">
        <f t="shared" si="1"/>
        <v>-0.28418492508303167</v>
      </c>
      <c r="J17" s="9">
        <f t="shared" si="2"/>
        <v>0.35958793323140215</v>
      </c>
      <c r="K17" s="9">
        <f t="shared" si="3"/>
        <v>-0.61708242587253748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8236729.6900000004</v>
      </c>
      <c r="D18" s="43">
        <f>IF('County Data'!E13&gt;9,'County Data'!D13,"*")</f>
        <v>1924112.56</v>
      </c>
      <c r="E18" s="44">
        <f>IF('County Data'!G13&gt;9,'County Data'!F13,"*")</f>
        <v>954178.16</v>
      </c>
      <c r="F18" s="43">
        <f>IF('County Data'!I13&gt;9,'County Data'!H13,"*")</f>
        <v>9294322.1400000006</v>
      </c>
      <c r="G18" s="43">
        <f>IF('County Data'!K13&gt;9,'County Data'!J13,"*")</f>
        <v>3838180.56</v>
      </c>
      <c r="H18" s="44">
        <f>IF('County Data'!M13&gt;9,'County Data'!L13,"*")</f>
        <v>1620303.44</v>
      </c>
      <c r="I18" s="22">
        <f t="shared" si="1"/>
        <v>-0.11378908908788911</v>
      </c>
      <c r="J18" s="22">
        <f t="shared" si="2"/>
        <v>-0.49869149459711715</v>
      </c>
      <c r="K18" s="22">
        <f t="shared" si="3"/>
        <v>-0.41111143971897013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7846648.1299999999</v>
      </c>
      <c r="D19" s="46">
        <f>IF('County Data'!E14&gt;9,'County Data'!D14,"*")</f>
        <v>1450063.44</v>
      </c>
      <c r="E19" s="47">
        <f>IF('County Data'!G14&gt;9,'County Data'!F14,"*")</f>
        <v>872175.12</v>
      </c>
      <c r="F19" s="45">
        <f>IF('County Data'!I14&gt;9,'County Data'!H14,"*")</f>
        <v>10183634.57</v>
      </c>
      <c r="G19" s="46">
        <f>IF('County Data'!K14&gt;9,'County Data'!J14,"*")</f>
        <v>3317136.18</v>
      </c>
      <c r="H19" s="47">
        <f>IF('County Data'!M14&gt;9,'County Data'!L14,"*")</f>
        <v>1849666.09</v>
      </c>
      <c r="I19" s="9">
        <f t="shared" si="1"/>
        <v>-0.22948451497705308</v>
      </c>
      <c r="J19" s="9">
        <f t="shared" si="2"/>
        <v>-0.56285682549216298</v>
      </c>
      <c r="K19" s="9">
        <f t="shared" si="3"/>
        <v>-0.5284688816455515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6003308.25</v>
      </c>
      <c r="D20" s="43">
        <f>IF('County Data'!E15&gt;9,'County Data'!D15,"*")</f>
        <v>1089751.48</v>
      </c>
      <c r="E20" s="44">
        <f>IF('County Data'!G15&gt;9,'County Data'!F15,"*")</f>
        <v>822573.93</v>
      </c>
      <c r="F20" s="43">
        <f>IF('County Data'!I15&gt;9,'County Data'!H15,"*")</f>
        <v>7044787.2800000003</v>
      </c>
      <c r="G20" s="43">
        <f>IF('County Data'!K15&gt;9,'County Data'!J15,"*")</f>
        <v>2880556.84</v>
      </c>
      <c r="H20" s="44">
        <f>IF('County Data'!M15&gt;9,'County Data'!L15,"*")</f>
        <v>1436025.95</v>
      </c>
      <c r="I20" s="22">
        <f t="shared" si="1"/>
        <v>-0.14783683149053156</v>
      </c>
      <c r="J20" s="22">
        <f t="shared" si="2"/>
        <v>-0.62168721517052239</v>
      </c>
      <c r="K20" s="22">
        <f t="shared" si="3"/>
        <v>-0.42718728028556863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7397513.75</v>
      </c>
      <c r="D21" s="46">
        <f>IF('County Data'!E16&gt;9,'County Data'!D16,"*")</f>
        <v>5036135.45</v>
      </c>
      <c r="E21" s="47">
        <f>IF('County Data'!G16&gt;9,'County Data'!F16,"*")</f>
        <v>1358580.18</v>
      </c>
      <c r="F21" s="45">
        <f>IF('County Data'!I16&gt;9,'County Data'!H16,"*")</f>
        <v>9828594.3599999994</v>
      </c>
      <c r="G21" s="46">
        <f>IF('County Data'!K16&gt;9,'County Data'!J16,"*")</f>
        <v>8070707.7000000002</v>
      </c>
      <c r="H21" s="47">
        <f>IF('County Data'!M16&gt;9,'County Data'!L16,"*")</f>
        <v>2242928.5</v>
      </c>
      <c r="I21" s="9">
        <f t="shared" si="1"/>
        <v>-0.24734774078111404</v>
      </c>
      <c r="J21" s="9">
        <f t="shared" si="2"/>
        <v>-0.37599828451227391</v>
      </c>
      <c r="K21" s="9">
        <f t="shared" si="3"/>
        <v>-0.39428288507636339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O32" sqref="O3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10/01/2020 - 10/31/2020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10/01/2019 - 10/31/2019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1425943.31</v>
      </c>
      <c r="D6" s="41" t="str">
        <f>IF('Town Data'!E2&gt;9,'Town Data'!D2,"*")</f>
        <v>*</v>
      </c>
      <c r="E6" s="42">
        <f>IF('Town Data'!G2&gt;9,'Town Data'!F2,"*")</f>
        <v>175534.17</v>
      </c>
      <c r="F6" s="41">
        <f>IF('Town Data'!I2&gt;9,'Town Data'!H2,"*")</f>
        <v>1410422.86</v>
      </c>
      <c r="G6" s="41" t="str">
        <f>IF('Town Data'!K2&gt;9,'Town Data'!J2,"*")</f>
        <v>*</v>
      </c>
      <c r="H6" s="42">
        <f>IF('Town Data'!M2&gt;9,'Town Data'!L2,"*")</f>
        <v>248759.11</v>
      </c>
      <c r="I6" s="20">
        <f t="shared" ref="I6:I69" si="0">IFERROR((C6-F6)/F6,"")</f>
        <v>1.1004111206762455E-2</v>
      </c>
      <c r="J6" s="20" t="str">
        <f t="shared" ref="J6:J69" si="1">IFERROR((D6-G6)/G6,"")</f>
        <v/>
      </c>
      <c r="K6" s="20">
        <f t="shared" ref="K6:K69" si="2">IFERROR((E6-H6)/H6,"")</f>
        <v>-0.29436083767947224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417053.08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400524.48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4.1267390197972507E-2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221458.29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215359.28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2.8320163403220931E-2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2530081.5099999998</v>
      </c>
      <c r="D9" s="46">
        <f>IF('Town Data'!E5&gt;9,'Town Data'!D5,"*")</f>
        <v>451616.36</v>
      </c>
      <c r="E9" s="47">
        <f>IF('Town Data'!G5&gt;9,'Town Data'!F5,"*")</f>
        <v>262172.12</v>
      </c>
      <c r="F9" s="45">
        <f>IF('Town Data'!I5&gt;9,'Town Data'!H5,"*")</f>
        <v>2982480.78</v>
      </c>
      <c r="G9" s="46">
        <f>IF('Town Data'!K5&gt;9,'Town Data'!J5,"*")</f>
        <v>1041301</v>
      </c>
      <c r="H9" s="47">
        <f>IF('Town Data'!M5&gt;9,'Town Data'!L5,"*")</f>
        <v>421031.69</v>
      </c>
      <c r="I9" s="9">
        <f t="shared" si="0"/>
        <v>-0.15168556090410079</v>
      </c>
      <c r="J9" s="9">
        <f t="shared" si="1"/>
        <v>-0.56629604696432634</v>
      </c>
      <c r="K9" s="9">
        <f t="shared" si="2"/>
        <v>-0.37731024474666031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1608057.47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1820902.28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-0.11688974874588001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406549.6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461011.32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-0.1181353204081844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336015.16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370355.82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-9.272342473246413E-2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3424813.02</v>
      </c>
      <c r="D13" s="46">
        <f>IF('Town Data'!E9&gt;9,'Town Data'!D9,"*")</f>
        <v>514868.61</v>
      </c>
      <c r="E13" s="47">
        <f>IF('Town Data'!G9&gt;9,'Town Data'!F9,"*")</f>
        <v>317549.99</v>
      </c>
      <c r="F13" s="45">
        <f>IF('Town Data'!I9&gt;9,'Town Data'!H9,"*")</f>
        <v>3776004.84</v>
      </c>
      <c r="G13" s="46">
        <f>IF('Town Data'!K9&gt;9,'Town Data'!J9,"*")</f>
        <v>1240325.76</v>
      </c>
      <c r="H13" s="47">
        <f>IF('Town Data'!M9&gt;9,'Town Data'!L9,"*")</f>
        <v>566111.21</v>
      </c>
      <c r="I13" s="9">
        <f t="shared" si="0"/>
        <v>-9.3006189049270355E-2</v>
      </c>
      <c r="J13" s="9">
        <f t="shared" si="1"/>
        <v>-0.58489243180759221</v>
      </c>
      <c r="K13" s="9">
        <f t="shared" si="2"/>
        <v>-0.43906782909315645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337619.29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451512.19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-0.25224767464196263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163435.26</v>
      </c>
      <c r="D15" s="46">
        <f>IF('Town Data'!E11&gt;9,'Town Data'!D11,"*")</f>
        <v>219369.67</v>
      </c>
      <c r="E15" s="47" t="str">
        <f>IF('Town Data'!G11&gt;9,'Town Data'!F11,"*")</f>
        <v>*</v>
      </c>
      <c r="F15" s="45">
        <f>IF('Town Data'!I11&gt;9,'Town Data'!H11,"*")</f>
        <v>304038.46999999997</v>
      </c>
      <c r="G15" s="46">
        <f>IF('Town Data'!K11&gt;9,'Town Data'!J11,"*")</f>
        <v>346606.95</v>
      </c>
      <c r="H15" s="47" t="str">
        <f>IF('Town Data'!M11&gt;9,'Town Data'!L11,"*")</f>
        <v>*</v>
      </c>
      <c r="I15" s="9">
        <f t="shared" si="0"/>
        <v>-0.46245203773061999</v>
      </c>
      <c r="J15" s="9">
        <f t="shared" si="1"/>
        <v>-0.36709385083016943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8012260.5099999998</v>
      </c>
      <c r="D16" s="53">
        <f>IF('Town Data'!E12&gt;9,'Town Data'!D12,"*")</f>
        <v>3041942.01</v>
      </c>
      <c r="E16" s="54">
        <f>IF('Town Data'!G12&gt;9,'Town Data'!F12,"*")</f>
        <v>2153426.7799999998</v>
      </c>
      <c r="F16" s="53">
        <f>IF('Town Data'!I12&gt;9,'Town Data'!H12,"*")</f>
        <v>11240033.58</v>
      </c>
      <c r="G16" s="53">
        <f>IF('Town Data'!K12&gt;9,'Town Data'!J12,"*")</f>
        <v>6634873.9100000001</v>
      </c>
      <c r="H16" s="54">
        <f>IF('Town Data'!M12&gt;9,'Town Data'!L12,"*")</f>
        <v>3771521.95</v>
      </c>
      <c r="I16" s="26">
        <f t="shared" si="0"/>
        <v>-0.287167564671991</v>
      </c>
      <c r="J16" s="26">
        <f t="shared" si="1"/>
        <v>-0.54152225780580066</v>
      </c>
      <c r="K16" s="26">
        <f t="shared" si="2"/>
        <v>-0.42902976343542171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433019.98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594178.86</v>
      </c>
      <c r="G17" s="43">
        <f>IF('Town Data'!K13&gt;9,'Town Data'!J13,"*")</f>
        <v>371625.47</v>
      </c>
      <c r="H17" s="44">
        <f>IF('Town Data'!M13&gt;9,'Town Data'!L13,"*")</f>
        <v>171300.32</v>
      </c>
      <c r="I17" s="22">
        <f t="shared" si="0"/>
        <v>-0.27122957555238503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409204.17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489078.85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-0.16331656950612361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247975.34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402029.25</v>
      </c>
      <c r="G19" s="43">
        <f>IF('Town Data'!K15&gt;9,'Town Data'!J15,"*")</f>
        <v>140784.72</v>
      </c>
      <c r="H19" s="44" t="str">
        <f>IF('Town Data'!M15&gt;9,'Town Data'!L15,"*")</f>
        <v>*</v>
      </c>
      <c r="I19" s="22">
        <f t="shared" si="0"/>
        <v>-0.38319080017187807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2195910.1800000002</v>
      </c>
      <c r="D20" s="46" t="str">
        <f>IF('Town Data'!E16&gt;9,'Town Data'!D16,"*")</f>
        <v>*</v>
      </c>
      <c r="E20" s="47">
        <f>IF('Town Data'!G16&gt;9,'Town Data'!F16,"*")</f>
        <v>171301.01</v>
      </c>
      <c r="F20" s="45">
        <f>IF('Town Data'!I16&gt;9,'Town Data'!H16,"*")</f>
        <v>2378305.9</v>
      </c>
      <c r="G20" s="46">
        <f>IF('Town Data'!K16&gt;9,'Town Data'!J16,"*")</f>
        <v>1762714.53</v>
      </c>
      <c r="H20" s="47">
        <f>IF('Town Data'!M16&gt;9,'Town Data'!L16,"*")</f>
        <v>267857.76</v>
      </c>
      <c r="I20" s="9">
        <f t="shared" si="0"/>
        <v>-7.6691446630141116E-2</v>
      </c>
      <c r="J20" s="9" t="str">
        <f t="shared" si="1"/>
        <v/>
      </c>
      <c r="K20" s="9">
        <f t="shared" si="2"/>
        <v>-0.36047770279270608</v>
      </c>
      <c r="L20" s="15"/>
    </row>
    <row r="21" spans="1:12" x14ac:dyDescent="0.25">
      <c r="A21" s="15"/>
      <c r="B21" s="27" t="str">
        <f>'Town Data'!A17</f>
        <v>DANVILLE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220408.27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874134.74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925165.74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-5.5158765390512621E-2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514069.43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623286.77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-0.17522807358802117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535339.11</v>
      </c>
      <c r="D24" s="46">
        <f>IF('Town Data'!E20&gt;9,'Town Data'!D20,"*")</f>
        <v>113371.22</v>
      </c>
      <c r="E24" s="47">
        <f>IF('Town Data'!G20&gt;9,'Town Data'!F20,"*")</f>
        <v>187612.9</v>
      </c>
      <c r="F24" s="45">
        <f>IF('Town Data'!I20&gt;9,'Town Data'!H20,"*")</f>
        <v>454442.37</v>
      </c>
      <c r="G24" s="46">
        <f>IF('Town Data'!K20&gt;9,'Town Data'!J20,"*")</f>
        <v>224147.88</v>
      </c>
      <c r="H24" s="47" t="str">
        <f>IF('Town Data'!M20&gt;9,'Town Data'!L20,"*")</f>
        <v>*</v>
      </c>
      <c r="I24" s="9">
        <f t="shared" si="0"/>
        <v>0.17801319890132603</v>
      </c>
      <c r="J24" s="9">
        <f t="shared" si="1"/>
        <v>-0.49421239228316594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412253.41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372874.11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0.10561017497299555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3548123.17</v>
      </c>
      <c r="D26" s="46" t="str">
        <f>IF('Town Data'!E22&gt;9,'Town Data'!D22,"*")</f>
        <v>*</v>
      </c>
      <c r="E26" s="47">
        <f>IF('Town Data'!G22&gt;9,'Town Data'!F22,"*")</f>
        <v>275055.42</v>
      </c>
      <c r="F26" s="45">
        <f>IF('Town Data'!I22&gt;9,'Town Data'!H22,"*")</f>
        <v>3560603.48</v>
      </c>
      <c r="G26" s="46" t="str">
        <f>IF('Town Data'!K22&gt;9,'Town Data'!J22,"*")</f>
        <v>*</v>
      </c>
      <c r="H26" s="47">
        <f>IF('Town Data'!M22&gt;9,'Town Data'!L22,"*")</f>
        <v>378529.62</v>
      </c>
      <c r="I26" s="9">
        <f t="shared" si="0"/>
        <v>-3.5051108808105912E-3</v>
      </c>
      <c r="J26" s="9" t="str">
        <f t="shared" si="1"/>
        <v/>
      </c>
      <c r="K26" s="9">
        <f t="shared" si="2"/>
        <v>-0.27335826453950951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469932.34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509762.37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-7.8134504121989176E-2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HARDWICK</v>
      </c>
      <c r="C28" s="50">
        <f>IF('Town Data'!C24&gt;9,'Town Data'!B24,"*")</f>
        <v>287292.5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378543.25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-0.24105765985788943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HARTFORD</v>
      </c>
      <c r="C29" s="51">
        <f>IF('Town Data'!C25&gt;9,'Town Data'!B25,"*")</f>
        <v>1846004.74</v>
      </c>
      <c r="D29" s="43">
        <f>IF('Town Data'!E25&gt;9,'Town Data'!D25,"*")</f>
        <v>889741.76</v>
      </c>
      <c r="E29" s="44">
        <f>IF('Town Data'!G25&gt;9,'Town Data'!F25,"*")</f>
        <v>257187.53</v>
      </c>
      <c r="F29" s="43">
        <f>IF('Town Data'!I25&gt;9,'Town Data'!H25,"*")</f>
        <v>2561090.9</v>
      </c>
      <c r="G29" s="43">
        <f>IF('Town Data'!K25&gt;9,'Town Data'!J25,"*")</f>
        <v>2058291.87</v>
      </c>
      <c r="H29" s="44">
        <f>IF('Town Data'!M25&gt;9,'Town Data'!L25,"*")</f>
        <v>454726.25</v>
      </c>
      <c r="I29" s="22">
        <f t="shared" si="0"/>
        <v>-0.27921155004689602</v>
      </c>
      <c r="J29" s="22">
        <f t="shared" si="1"/>
        <v>-0.56772808901975602</v>
      </c>
      <c r="K29" s="22">
        <f t="shared" si="2"/>
        <v>-0.43441239646930435</v>
      </c>
      <c r="L29" s="15"/>
    </row>
    <row r="30" spans="1:12" x14ac:dyDescent="0.25">
      <c r="A30" s="15"/>
      <c r="B30" s="15" t="str">
        <f>'Town Data'!A26</f>
        <v>HINESBURG</v>
      </c>
      <c r="C30" s="50">
        <f>IF('Town Data'!C26&gt;9,'Town Data'!B26,"*")</f>
        <v>358241.44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483380.51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-0.25888315190862787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JERICHO</v>
      </c>
      <c r="C31" s="51">
        <f>IF('Town Data'!C27&gt;9,'Town Data'!B27,"*")</f>
        <v>392221.33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411038.64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-4.5779905266327268E-2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JOHNSON</v>
      </c>
      <c r="C32" s="50">
        <f>IF('Town Data'!C28&gt;9,'Town Data'!B28,"*")</f>
        <v>171113.19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234140.92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-0.26918716301277029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KILLINGTON</v>
      </c>
      <c r="C33" s="51">
        <f>IF('Town Data'!C29&gt;9,'Town Data'!B29,"*")</f>
        <v>914507.19</v>
      </c>
      <c r="D33" s="43">
        <f>IF('Town Data'!E29&gt;9,'Town Data'!D29,"*")</f>
        <v>636903.35</v>
      </c>
      <c r="E33" s="44">
        <f>IF('Town Data'!G29&gt;9,'Town Data'!F29,"*")</f>
        <v>271718.7</v>
      </c>
      <c r="F33" s="43">
        <f>IF('Town Data'!I29&gt;9,'Town Data'!H29,"*")</f>
        <v>1115770.07</v>
      </c>
      <c r="G33" s="43">
        <f>IF('Town Data'!K29&gt;9,'Town Data'!J29,"*")</f>
        <v>1135380.3700000001</v>
      </c>
      <c r="H33" s="44">
        <f>IF('Town Data'!M29&gt;9,'Town Data'!L29,"*")</f>
        <v>469766.61</v>
      </c>
      <c r="I33" s="22">
        <f t="shared" si="0"/>
        <v>-0.18038024626346189</v>
      </c>
      <c r="J33" s="22">
        <f t="shared" si="1"/>
        <v>-0.43903966738477262</v>
      </c>
      <c r="K33" s="22">
        <f t="shared" si="2"/>
        <v>-0.42158788169299638</v>
      </c>
      <c r="L33" s="15"/>
    </row>
    <row r="34" spans="1:12" x14ac:dyDescent="0.25">
      <c r="A34" s="15"/>
      <c r="B34" s="15" t="str">
        <f>'Town Data'!A30</f>
        <v>LONDONDERRY</v>
      </c>
      <c r="C34" s="50">
        <f>IF('Town Data'!C30&gt;9,'Town Data'!B30,"*")</f>
        <v>217045.74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287158.96999999997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-0.24416172686508797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LUDLOW</v>
      </c>
      <c r="C35" s="51">
        <f>IF('Town Data'!C31&gt;9,'Town Data'!B31,"*")</f>
        <v>811570.85</v>
      </c>
      <c r="D35" s="43">
        <f>IF('Town Data'!E31&gt;9,'Town Data'!D31,"*")</f>
        <v>178895.57</v>
      </c>
      <c r="E35" s="44">
        <f>IF('Town Data'!G31&gt;9,'Town Data'!F31,"*")</f>
        <v>229931.32</v>
      </c>
      <c r="F35" s="43">
        <f>IF('Town Data'!I31&gt;9,'Town Data'!H31,"*")</f>
        <v>1027176.87</v>
      </c>
      <c r="G35" s="43">
        <f>IF('Town Data'!K31&gt;9,'Town Data'!J31,"*")</f>
        <v>224662.36</v>
      </c>
      <c r="H35" s="44">
        <f>IF('Town Data'!M31&gt;9,'Town Data'!L31,"*")</f>
        <v>364779.28</v>
      </c>
      <c r="I35" s="22">
        <f t="shared" si="0"/>
        <v>-0.20990155278710668</v>
      </c>
      <c r="J35" s="22">
        <f t="shared" si="1"/>
        <v>-0.20371365278990206</v>
      </c>
      <c r="K35" s="22">
        <f t="shared" si="2"/>
        <v>-0.36967000976590558</v>
      </c>
      <c r="L35" s="15"/>
    </row>
    <row r="36" spans="1:12" x14ac:dyDescent="0.25">
      <c r="A36" s="15"/>
      <c r="B36" s="15" t="str">
        <f>'Town Data'!A32</f>
        <v>LYNDON</v>
      </c>
      <c r="C36" s="50">
        <f>IF('Town Data'!C32&gt;9,'Town Data'!B32,"*")</f>
        <v>1112644.58</v>
      </c>
      <c r="D36" s="46" t="str">
        <f>IF('Town Data'!E32&gt;9,'Town Data'!D32,"*")</f>
        <v>*</v>
      </c>
      <c r="E36" s="47">
        <f>IF('Town Data'!G32&gt;9,'Town Data'!F32,"*")</f>
        <v>62190.36</v>
      </c>
      <c r="F36" s="45">
        <f>IF('Town Data'!I32&gt;9,'Town Data'!H32,"*")</f>
        <v>1219696.28</v>
      </c>
      <c r="G36" s="46" t="str">
        <f>IF('Town Data'!K32&gt;9,'Town Data'!J32,"*")</f>
        <v>*</v>
      </c>
      <c r="H36" s="47">
        <f>IF('Town Data'!M32&gt;9,'Town Data'!L32,"*")</f>
        <v>114911.21</v>
      </c>
      <c r="I36" s="9">
        <f t="shared" si="0"/>
        <v>-8.7769145282627206E-2</v>
      </c>
      <c r="J36" s="9" t="str">
        <f t="shared" si="1"/>
        <v/>
      </c>
      <c r="K36" s="9">
        <f t="shared" si="2"/>
        <v>-0.4587964046327595</v>
      </c>
      <c r="L36" s="15"/>
    </row>
    <row r="37" spans="1:12" x14ac:dyDescent="0.25">
      <c r="A37" s="15"/>
      <c r="B37" s="27" t="str">
        <f>'Town Data'!A33</f>
        <v>MANCHESTER</v>
      </c>
      <c r="C37" s="51">
        <f>IF('Town Data'!C33&gt;9,'Town Data'!B33,"*")</f>
        <v>2710560.61</v>
      </c>
      <c r="D37" s="43">
        <f>IF('Town Data'!E33&gt;9,'Town Data'!D33,"*")</f>
        <v>2629180.4300000002</v>
      </c>
      <c r="E37" s="44">
        <f>IF('Town Data'!G33&gt;9,'Town Data'!F33,"*")</f>
        <v>717108.77</v>
      </c>
      <c r="F37" s="43">
        <f>IF('Town Data'!I33&gt;9,'Town Data'!H33,"*")</f>
        <v>3382457.64</v>
      </c>
      <c r="G37" s="43">
        <f>IF('Town Data'!K33&gt;9,'Town Data'!J33,"*")</f>
        <v>4101384.89</v>
      </c>
      <c r="H37" s="44">
        <f>IF('Town Data'!M33&gt;9,'Town Data'!L33,"*")</f>
        <v>887045.43</v>
      </c>
      <c r="I37" s="22">
        <f t="shared" si="0"/>
        <v>-0.19864166872463782</v>
      </c>
      <c r="J37" s="22">
        <f t="shared" si="1"/>
        <v>-0.35895301208855818</v>
      </c>
      <c r="K37" s="22">
        <f t="shared" si="2"/>
        <v>-0.191576050394623</v>
      </c>
      <c r="L37" s="15"/>
    </row>
    <row r="38" spans="1:12" x14ac:dyDescent="0.25">
      <c r="A38" s="15"/>
      <c r="B38" s="15" t="str">
        <f>'Town Data'!A34</f>
        <v>MIDDLEBURY</v>
      </c>
      <c r="C38" s="50">
        <f>IF('Town Data'!C34&gt;9,'Town Data'!B34,"*")</f>
        <v>1925555.28</v>
      </c>
      <c r="D38" s="46" t="str">
        <f>IF('Town Data'!E34&gt;9,'Town Data'!D34,"*")</f>
        <v>*</v>
      </c>
      <c r="E38" s="47">
        <f>IF('Town Data'!G34&gt;9,'Town Data'!F34,"*")</f>
        <v>179623.64</v>
      </c>
      <c r="F38" s="45">
        <f>IF('Town Data'!I34&gt;9,'Town Data'!H34,"*")</f>
        <v>2427202.2799999998</v>
      </c>
      <c r="G38" s="46" t="str">
        <f>IF('Town Data'!K34&gt;9,'Town Data'!J34,"*")</f>
        <v>*</v>
      </c>
      <c r="H38" s="47">
        <f>IF('Town Data'!M34&gt;9,'Town Data'!L34,"*")</f>
        <v>371133.38</v>
      </c>
      <c r="I38" s="9">
        <f t="shared" si="0"/>
        <v>-0.20667704712274734</v>
      </c>
      <c r="J38" s="9" t="str">
        <f t="shared" si="1"/>
        <v/>
      </c>
      <c r="K38" s="9">
        <f t="shared" si="2"/>
        <v>-0.51601324569619689</v>
      </c>
      <c r="L38" s="15"/>
    </row>
    <row r="39" spans="1:12" x14ac:dyDescent="0.25">
      <c r="A39" s="15"/>
      <c r="B39" s="27" t="str">
        <f>'Town Data'!A35</f>
        <v>MILTON</v>
      </c>
      <c r="C39" s="51">
        <f>IF('Town Data'!C35&gt;9,'Town Data'!B35,"*")</f>
        <v>967323.55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779888.18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0.24033621076293268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MONTGOMERY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130265.16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1508274.51</v>
      </c>
      <c r="D41" s="43" t="str">
        <f>IF('Town Data'!E37&gt;9,'Town Data'!D37,"*")</f>
        <v>*</v>
      </c>
      <c r="E41" s="44">
        <f>IF('Town Data'!G37&gt;9,'Town Data'!F37,"*")</f>
        <v>140237.07</v>
      </c>
      <c r="F41" s="43">
        <f>IF('Town Data'!I37&gt;9,'Town Data'!H37,"*")</f>
        <v>2452894.14</v>
      </c>
      <c r="G41" s="43" t="str">
        <f>IF('Town Data'!K37&gt;9,'Town Data'!J37,"*")</f>
        <v>*</v>
      </c>
      <c r="H41" s="44">
        <f>IF('Town Data'!M37&gt;9,'Town Data'!L37,"*")</f>
        <v>415359.74</v>
      </c>
      <c r="I41" s="22">
        <f t="shared" si="0"/>
        <v>-0.38510411623389507</v>
      </c>
      <c r="J41" s="22" t="str">
        <f t="shared" si="1"/>
        <v/>
      </c>
      <c r="K41" s="22">
        <f t="shared" si="2"/>
        <v>-0.66237201997478135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1429126.09</v>
      </c>
      <c r="D42" s="46" t="str">
        <f>IF('Town Data'!E38&gt;9,'Town Data'!D38,"*")</f>
        <v>*</v>
      </c>
      <c r="E42" s="47">
        <f>IF('Town Data'!G38&gt;9,'Town Data'!F38,"*")</f>
        <v>108146.7</v>
      </c>
      <c r="F42" s="45">
        <f>IF('Town Data'!I38&gt;9,'Town Data'!H38,"*")</f>
        <v>1397302.28</v>
      </c>
      <c r="G42" s="46" t="str">
        <f>IF('Town Data'!K38&gt;9,'Town Data'!J38,"*")</f>
        <v>*</v>
      </c>
      <c r="H42" s="47">
        <f>IF('Town Data'!M38&gt;9,'Town Data'!L38,"*")</f>
        <v>127523.2</v>
      </c>
      <c r="I42" s="9">
        <f t="shared" si="0"/>
        <v>2.2775179326265792E-2</v>
      </c>
      <c r="J42" s="9" t="str">
        <f t="shared" si="1"/>
        <v/>
      </c>
      <c r="K42" s="9">
        <f t="shared" si="2"/>
        <v>-0.15194490100624827</v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1039515.9</v>
      </c>
      <c r="D43" s="43" t="str">
        <f>IF('Town Data'!E39&gt;9,'Town Data'!D39,"*")</f>
        <v>*</v>
      </c>
      <c r="E43" s="44">
        <f>IF('Town Data'!G39&gt;9,'Town Data'!F39,"*")</f>
        <v>108161.04</v>
      </c>
      <c r="F43" s="43">
        <f>IF('Town Data'!I39&gt;9,'Town Data'!H39,"*")</f>
        <v>994920.17</v>
      </c>
      <c r="G43" s="43" t="str">
        <f>IF('Town Data'!K39&gt;9,'Town Data'!J39,"*")</f>
        <v>*</v>
      </c>
      <c r="H43" s="44">
        <f>IF('Town Data'!M39&gt;9,'Town Data'!L39,"*")</f>
        <v>143926</v>
      </c>
      <c r="I43" s="22">
        <f t="shared" si="0"/>
        <v>4.4823425380952908E-2</v>
      </c>
      <c r="J43" s="22" t="str">
        <f t="shared" si="1"/>
        <v/>
      </c>
      <c r="K43" s="22">
        <f t="shared" si="2"/>
        <v>-0.24849547684226622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150884.49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309301.14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380908.99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-0.18799201877592855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173409.32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236757.59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-0.2675659521622939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662756.94999999995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710405.6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-6.7072458325215939E-2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351953.41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439710.37</v>
      </c>
      <c r="D49" s="43" t="str">
        <f>IF('Town Data'!E45&gt;9,'Town Data'!D45,"*")</f>
        <v>*</v>
      </c>
      <c r="E49" s="44">
        <f>IF('Town Data'!G45&gt;9,'Town Data'!F45,"*")</f>
        <v>61714.720000000001</v>
      </c>
      <c r="F49" s="43">
        <f>IF('Town Data'!I45&gt;9,'Town Data'!H45,"*")</f>
        <v>497916.43</v>
      </c>
      <c r="G49" s="43" t="str">
        <f>IF('Town Data'!K45&gt;9,'Town Data'!J45,"*")</f>
        <v>*</v>
      </c>
      <c r="H49" s="44">
        <f>IF('Town Data'!M45&gt;9,'Town Data'!L45,"*")</f>
        <v>120130.58</v>
      </c>
      <c r="I49" s="22">
        <f t="shared" si="0"/>
        <v>-0.11689925556383025</v>
      </c>
      <c r="J49" s="22" t="str">
        <f t="shared" si="1"/>
        <v/>
      </c>
      <c r="K49" s="22">
        <f t="shared" si="2"/>
        <v>-0.48626969086472405</v>
      </c>
      <c r="L49" s="15"/>
    </row>
    <row r="50" spans="1:12" x14ac:dyDescent="0.25">
      <c r="A50" s="15"/>
      <c r="B50" s="15" t="str">
        <f>'Town Data'!A46</f>
        <v>ROYALTON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373929.82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RUTLAND</v>
      </c>
      <c r="C51" s="51">
        <f>IF('Town Data'!C47&gt;9,'Town Data'!B47,"*")</f>
        <v>3744759.6</v>
      </c>
      <c r="D51" s="43">
        <f>IF('Town Data'!E47&gt;9,'Town Data'!D47,"*")</f>
        <v>156608.28</v>
      </c>
      <c r="E51" s="44">
        <f>IF('Town Data'!G47&gt;9,'Town Data'!F47,"*")</f>
        <v>342620.13</v>
      </c>
      <c r="F51" s="43">
        <f>IF('Town Data'!I47&gt;9,'Town Data'!H47,"*")</f>
        <v>3661594.25</v>
      </c>
      <c r="G51" s="43">
        <f>IF('Town Data'!K47&gt;9,'Town Data'!J47,"*")</f>
        <v>627724.66</v>
      </c>
      <c r="H51" s="44">
        <f>IF('Town Data'!M47&gt;9,'Town Data'!L47,"*")</f>
        <v>487269.65</v>
      </c>
      <c r="I51" s="22">
        <f t="shared" si="0"/>
        <v>2.2712879779074401E-2</v>
      </c>
      <c r="J51" s="22">
        <f t="shared" si="1"/>
        <v>-0.75051437361087581</v>
      </c>
      <c r="K51" s="22">
        <f t="shared" si="2"/>
        <v>-0.29685723295099542</v>
      </c>
      <c r="L51" s="15"/>
    </row>
    <row r="52" spans="1:12" x14ac:dyDescent="0.25">
      <c r="A52" s="15"/>
      <c r="B52" s="15" t="str">
        <f>'Town Data'!A48</f>
        <v>RUTLAND TOWN</v>
      </c>
      <c r="C52" s="50">
        <f>IF('Town Data'!C48&gt;9,'Town Data'!B48,"*")</f>
        <v>1201676.92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1505930.38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-0.20203686972567747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SHELBURNE</v>
      </c>
      <c r="C53" s="51">
        <f>IF('Town Data'!C49&gt;9,'Town Data'!B49,"*")</f>
        <v>790824.23</v>
      </c>
      <c r="D53" s="43" t="str">
        <f>IF('Town Data'!E49&gt;9,'Town Data'!D49,"*")</f>
        <v>*</v>
      </c>
      <c r="E53" s="44">
        <f>IF('Town Data'!G49&gt;9,'Town Data'!F49,"*")</f>
        <v>109223.85</v>
      </c>
      <c r="F53" s="43">
        <f>IF('Town Data'!I49&gt;9,'Town Data'!H49,"*")</f>
        <v>1154565.1200000001</v>
      </c>
      <c r="G53" s="43" t="str">
        <f>IF('Town Data'!K49&gt;9,'Town Data'!J49,"*")</f>
        <v>*</v>
      </c>
      <c r="H53" s="44">
        <f>IF('Town Data'!M49&gt;9,'Town Data'!L49,"*")</f>
        <v>242863.27</v>
      </c>
      <c r="I53" s="22">
        <f t="shared" si="0"/>
        <v>-0.31504579836951951</v>
      </c>
      <c r="J53" s="22" t="str">
        <f t="shared" si="1"/>
        <v/>
      </c>
      <c r="K53" s="22">
        <f t="shared" si="2"/>
        <v>-0.55026608181632397</v>
      </c>
      <c r="L53" s="15"/>
    </row>
    <row r="54" spans="1:12" x14ac:dyDescent="0.25">
      <c r="A54" s="15"/>
      <c r="B54" s="15" t="str">
        <f>'Town Data'!A50</f>
        <v>SOUTH BURLINGTON</v>
      </c>
      <c r="C54" s="50">
        <f>IF('Town Data'!C50&gt;9,'Town Data'!B50,"*")</f>
        <v>6343280.9900000002</v>
      </c>
      <c r="D54" s="46">
        <f>IF('Town Data'!E50&gt;9,'Town Data'!D50,"*")</f>
        <v>1792456.73</v>
      </c>
      <c r="E54" s="47">
        <f>IF('Town Data'!G50&gt;9,'Town Data'!F50,"*")</f>
        <v>434860.39</v>
      </c>
      <c r="F54" s="45">
        <f>IF('Town Data'!I50&gt;9,'Town Data'!H50,"*")</f>
        <v>7932452.5999999996</v>
      </c>
      <c r="G54" s="46">
        <f>IF('Town Data'!K50&gt;9,'Town Data'!J50,"*")</f>
        <v>4924191.1900000004</v>
      </c>
      <c r="H54" s="47">
        <f>IF('Town Data'!M50&gt;9,'Town Data'!L50,"*")</f>
        <v>894056.48</v>
      </c>
      <c r="I54" s="9">
        <f t="shared" si="0"/>
        <v>-0.20033799004358369</v>
      </c>
      <c r="J54" s="9">
        <f t="shared" si="1"/>
        <v>-0.63598961517982822</v>
      </c>
      <c r="K54" s="9">
        <f t="shared" si="2"/>
        <v>-0.51360971065273187</v>
      </c>
      <c r="L54" s="15"/>
    </row>
    <row r="55" spans="1:12" x14ac:dyDescent="0.25">
      <c r="A55" s="15"/>
      <c r="B55" s="27" t="str">
        <f>'Town Data'!A51</f>
        <v>SOUTH HERO</v>
      </c>
      <c r="C55" s="51">
        <f>IF('Town Data'!C51&gt;9,'Town Data'!B51,"*")</f>
        <v>257023.35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261972.14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-1.8890520190429441E-2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SPRINGFIELD</v>
      </c>
      <c r="C56" s="50">
        <f>IF('Town Data'!C52&gt;9,'Town Data'!B52,"*")</f>
        <v>1114756.5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1046977.06</v>
      </c>
      <c r="G56" s="46" t="str">
        <f>IF('Town Data'!K52&gt;9,'Town Data'!J52,"*")</f>
        <v>*</v>
      </c>
      <c r="H56" s="47">
        <f>IF('Town Data'!M52&gt;9,'Town Data'!L52,"*")</f>
        <v>93789.07</v>
      </c>
      <c r="I56" s="9">
        <f t="shared" si="0"/>
        <v>6.4738228361947051E-2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</v>
      </c>
      <c r="C57" s="51">
        <f>IF('Town Data'!C53&gt;9,'Town Data'!B53,"*")</f>
        <v>1837508.55</v>
      </c>
      <c r="D57" s="43" t="str">
        <f>IF('Town Data'!E53&gt;9,'Town Data'!D53,"*")</f>
        <v>*</v>
      </c>
      <c r="E57" s="44">
        <f>IF('Town Data'!G53&gt;9,'Town Data'!F53,"*")</f>
        <v>114873.25</v>
      </c>
      <c r="F57" s="43">
        <f>IF('Town Data'!I53&gt;9,'Town Data'!H53,"*")</f>
        <v>1687946.21</v>
      </c>
      <c r="G57" s="43" t="str">
        <f>IF('Town Data'!K53&gt;9,'Town Data'!J53,"*")</f>
        <v>*</v>
      </c>
      <c r="H57" s="44">
        <f>IF('Town Data'!M53&gt;9,'Town Data'!L53,"*")</f>
        <v>216355.7</v>
      </c>
      <c r="I57" s="22">
        <f t="shared" si="0"/>
        <v>8.8606105522758383E-2</v>
      </c>
      <c r="J57" s="22" t="str">
        <f t="shared" si="1"/>
        <v/>
      </c>
      <c r="K57" s="22">
        <f t="shared" si="2"/>
        <v>-0.46905373881991558</v>
      </c>
      <c r="L57" s="15"/>
    </row>
    <row r="58" spans="1:12" x14ac:dyDescent="0.25">
      <c r="A58" s="15"/>
      <c r="B58" s="15" t="str">
        <f>'Town Data'!A54</f>
        <v>ST ALBANS TOWN</v>
      </c>
      <c r="C58" s="50">
        <f>IF('Town Data'!C54&gt;9,'Town Data'!B54,"*")</f>
        <v>894645.1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912294.05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-1.9345681362275758E-2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JOHNSBURY</v>
      </c>
      <c r="C59" s="51">
        <f>IF('Town Data'!C55&gt;9,'Town Data'!B55,"*")</f>
        <v>1074810.78</v>
      </c>
      <c r="D59" s="43" t="str">
        <f>IF('Town Data'!E55&gt;9,'Town Data'!D55,"*")</f>
        <v>*</v>
      </c>
      <c r="E59" s="44">
        <f>IF('Town Data'!G55&gt;9,'Town Data'!F55,"*")</f>
        <v>73000.22</v>
      </c>
      <c r="F59" s="43">
        <f>IF('Town Data'!I55&gt;9,'Town Data'!H55,"*")</f>
        <v>1215302.02</v>
      </c>
      <c r="G59" s="43" t="str">
        <f>IF('Town Data'!K55&gt;9,'Town Data'!J55,"*")</f>
        <v>*</v>
      </c>
      <c r="H59" s="44">
        <f>IF('Town Data'!M55&gt;9,'Town Data'!L55,"*")</f>
        <v>126305.15</v>
      </c>
      <c r="I59" s="22">
        <f t="shared" si="0"/>
        <v>-0.11560191432908175</v>
      </c>
      <c r="J59" s="22" t="str">
        <f t="shared" si="1"/>
        <v/>
      </c>
      <c r="K59" s="22">
        <f t="shared" si="2"/>
        <v>-0.42203290998031351</v>
      </c>
      <c r="L59" s="15"/>
    </row>
    <row r="60" spans="1:12" x14ac:dyDescent="0.25">
      <c r="A60" s="15"/>
      <c r="B60" s="15" t="str">
        <f>'Town Data'!A56</f>
        <v>STOWE</v>
      </c>
      <c r="C60" s="50">
        <f>IF('Town Data'!C56&gt;9,'Town Data'!B56,"*")</f>
        <v>3343627.25</v>
      </c>
      <c r="D60" s="46">
        <f>IF('Town Data'!E56&gt;9,'Town Data'!D56,"*")</f>
        <v>3993907.58</v>
      </c>
      <c r="E60" s="47">
        <f>IF('Town Data'!G56&gt;9,'Town Data'!F56,"*")</f>
        <v>1180321.8500000001</v>
      </c>
      <c r="F60" s="45">
        <f>IF('Town Data'!I56&gt;9,'Town Data'!H56,"*")</f>
        <v>4817058.97</v>
      </c>
      <c r="G60" s="46">
        <f>IF('Town Data'!K56&gt;9,'Town Data'!J56,"*")</f>
        <v>6460552.1900000004</v>
      </c>
      <c r="H60" s="47">
        <f>IF('Town Data'!M56&gt;9,'Town Data'!L56,"*")</f>
        <v>1615224.58</v>
      </c>
      <c r="I60" s="9">
        <f t="shared" si="0"/>
        <v>-0.30587786638617792</v>
      </c>
      <c r="J60" s="9">
        <f t="shared" si="1"/>
        <v>-0.38180089525753064</v>
      </c>
      <c r="K60" s="9">
        <f t="shared" si="2"/>
        <v>-0.26925217420849301</v>
      </c>
      <c r="L60" s="15"/>
    </row>
    <row r="61" spans="1:12" x14ac:dyDescent="0.25">
      <c r="A61" s="15"/>
      <c r="B61" s="27" t="str">
        <f>'Town Data'!A57</f>
        <v>SWANTON</v>
      </c>
      <c r="C61" s="51">
        <f>IF('Town Data'!C57&gt;9,'Town Data'!B57,"*")</f>
        <v>524264.36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528626.62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-8.2520626751638217E-3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VERGENNES</v>
      </c>
      <c r="C62" s="50">
        <f>IF('Town Data'!C58&gt;9,'Town Data'!B58,"*")</f>
        <v>334291.38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376347.91</v>
      </c>
      <c r="G62" s="46" t="str">
        <f>IF('Town Data'!K58&gt;9,'Town Data'!J58,"*")</f>
        <v>*</v>
      </c>
      <c r="H62" s="47">
        <f>IF('Town Data'!M58&gt;9,'Town Data'!L58,"*")</f>
        <v>92999.24</v>
      </c>
      <c r="I62" s="9">
        <f t="shared" si="0"/>
        <v>-0.11174907281934945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WAITSFIELD</v>
      </c>
      <c r="C63" s="51">
        <f>IF('Town Data'!C59&gt;9,'Town Data'!B59,"*")</f>
        <v>664725.78</v>
      </c>
      <c r="D63" s="43">
        <f>IF('Town Data'!E59&gt;9,'Town Data'!D59,"*")</f>
        <v>154608.29999999999</v>
      </c>
      <c r="E63" s="44">
        <f>IF('Town Data'!G59&gt;9,'Town Data'!F59,"*")</f>
        <v>124065.75</v>
      </c>
      <c r="F63" s="43">
        <f>IF('Town Data'!I59&gt;9,'Town Data'!H59,"*")</f>
        <v>1088155.6399999999</v>
      </c>
      <c r="G63" s="43">
        <f>IF('Town Data'!K59&gt;9,'Town Data'!J59,"*")</f>
        <v>447309.71</v>
      </c>
      <c r="H63" s="44">
        <f>IF('Town Data'!M59&gt;9,'Town Data'!L59,"*")</f>
        <v>422720.5</v>
      </c>
      <c r="I63" s="22">
        <f t="shared" si="0"/>
        <v>-0.38912619154370226</v>
      </c>
      <c r="J63" s="22">
        <f t="shared" si="1"/>
        <v>-0.65435961584647917</v>
      </c>
      <c r="K63" s="22">
        <f t="shared" si="2"/>
        <v>-0.70650642682339748</v>
      </c>
      <c r="L63" s="15"/>
    </row>
    <row r="64" spans="1:12" x14ac:dyDescent="0.25">
      <c r="A64" s="15"/>
      <c r="B64" s="15" t="str">
        <f>'Town Data'!A60</f>
        <v>WARREN</v>
      </c>
      <c r="C64" s="50">
        <f>IF('Town Data'!C60&gt;9,'Town Data'!B60,"*")</f>
        <v>230304.47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407806.87</v>
      </c>
      <c r="G64" s="46">
        <f>IF('Town Data'!K60&gt;9,'Town Data'!J60,"*")</f>
        <v>508342.76</v>
      </c>
      <c r="H64" s="47" t="str">
        <f>IF('Town Data'!M60&gt;9,'Town Data'!L60,"*")</f>
        <v>*</v>
      </c>
      <c r="I64" s="9">
        <f t="shared" si="0"/>
        <v>-0.4352609361387168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WATERBURY</v>
      </c>
      <c r="C65" s="51">
        <f>IF('Town Data'!C61&gt;9,'Town Data'!B61,"*")</f>
        <v>1258735.23</v>
      </c>
      <c r="D65" s="43" t="str">
        <f>IF('Town Data'!E61&gt;9,'Town Data'!D61,"*")</f>
        <v>*</v>
      </c>
      <c r="E65" s="44">
        <f>IF('Town Data'!G61&gt;9,'Town Data'!F61,"*")</f>
        <v>254142.59</v>
      </c>
      <c r="F65" s="43">
        <f>IF('Town Data'!I61&gt;9,'Town Data'!H61,"*")</f>
        <v>1731778.17</v>
      </c>
      <c r="G65" s="43">
        <f>IF('Town Data'!K61&gt;9,'Town Data'!J61,"*")</f>
        <v>1057243.3799999999</v>
      </c>
      <c r="H65" s="44">
        <f>IF('Town Data'!M61&gt;9,'Town Data'!L61,"*")</f>
        <v>414522.23</v>
      </c>
      <c r="I65" s="22">
        <f t="shared" si="0"/>
        <v>-0.27315446527426773</v>
      </c>
      <c r="J65" s="22" t="str">
        <f t="shared" si="1"/>
        <v/>
      </c>
      <c r="K65" s="22">
        <f t="shared" si="2"/>
        <v>-0.38690238639312541</v>
      </c>
      <c r="L65" s="15"/>
    </row>
    <row r="66" spans="1:12" x14ac:dyDescent="0.25">
      <c r="A66" s="15"/>
      <c r="B66" s="15" t="str">
        <f>'Town Data'!A62</f>
        <v>WEST RUTLAND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147913.56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WILLISTON</v>
      </c>
      <c r="C67" s="51">
        <f>IF('Town Data'!C63&gt;9,'Town Data'!B63,"*")</f>
        <v>2722902.66</v>
      </c>
      <c r="D67" s="43" t="str">
        <f>IF('Town Data'!E63&gt;9,'Town Data'!D63,"*")</f>
        <v>*</v>
      </c>
      <c r="E67" s="44">
        <f>IF('Town Data'!G63&gt;9,'Town Data'!F63,"*")</f>
        <v>246669.4</v>
      </c>
      <c r="F67" s="43">
        <f>IF('Town Data'!I63&gt;9,'Town Data'!H63,"*")</f>
        <v>3609027.55</v>
      </c>
      <c r="G67" s="43" t="str">
        <f>IF('Town Data'!K63&gt;9,'Town Data'!J63,"*")</f>
        <v>*</v>
      </c>
      <c r="H67" s="44">
        <f>IF('Town Data'!M63&gt;9,'Town Data'!L63,"*")</f>
        <v>341993.04</v>
      </c>
      <c r="I67" s="22">
        <f t="shared" si="0"/>
        <v>-0.24553009854413543</v>
      </c>
      <c r="J67" s="22" t="str">
        <f t="shared" si="1"/>
        <v/>
      </c>
      <c r="K67" s="22">
        <f t="shared" si="2"/>
        <v>-0.27872976596248855</v>
      </c>
      <c r="L67" s="15"/>
    </row>
    <row r="68" spans="1:12" x14ac:dyDescent="0.25">
      <c r="A68" s="15"/>
      <c r="B68" s="15" t="str">
        <f>'Town Data'!A64</f>
        <v>WILMINGTON</v>
      </c>
      <c r="C68" s="50">
        <f>IF('Town Data'!C64&gt;9,'Town Data'!B64,"*")</f>
        <v>555307.07999999996</v>
      </c>
      <c r="D68" s="46">
        <f>IF('Town Data'!E64&gt;9,'Town Data'!D64,"*")</f>
        <v>128049.82</v>
      </c>
      <c r="E68" s="47">
        <f>IF('Town Data'!G64&gt;9,'Town Data'!F64,"*")</f>
        <v>80923.679999999993</v>
      </c>
      <c r="F68" s="45">
        <f>IF('Town Data'!I64&gt;9,'Town Data'!H64,"*")</f>
        <v>603614.01</v>
      </c>
      <c r="G68" s="46">
        <f>IF('Town Data'!K64&gt;9,'Town Data'!J64,"*")</f>
        <v>182681.65</v>
      </c>
      <c r="H68" s="47">
        <f>IF('Town Data'!M64&gt;9,'Town Data'!L64,"*")</f>
        <v>93325.119999999995</v>
      </c>
      <c r="I68" s="9">
        <f t="shared" si="0"/>
        <v>-8.0029504285362846E-2</v>
      </c>
      <c r="J68" s="9">
        <f t="shared" si="1"/>
        <v>-0.29905483117762505</v>
      </c>
      <c r="K68" s="9">
        <f t="shared" si="2"/>
        <v>-0.13288426524391292</v>
      </c>
      <c r="L68" s="15"/>
    </row>
    <row r="69" spans="1:12" x14ac:dyDescent="0.25">
      <c r="A69" s="15"/>
      <c r="B69" s="27" t="str">
        <f>'Town Data'!A65</f>
        <v>WINDSOR</v>
      </c>
      <c r="C69" s="51">
        <f>IF('Town Data'!C65&gt;9,'Town Data'!B65,"*")</f>
        <v>404935.42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408568.92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-8.8932364214096369E-3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WINHALL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54995.61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WINOOSKI</v>
      </c>
      <c r="C71" s="51">
        <f>IF('Town Data'!C67&gt;9,'Town Data'!B67,"*")</f>
        <v>958390.1</v>
      </c>
      <c r="D71" s="43" t="str">
        <f>IF('Town Data'!E67&gt;9,'Town Data'!D67,"*")</f>
        <v>*</v>
      </c>
      <c r="E71" s="44">
        <f>IF('Town Data'!G67&gt;9,'Town Data'!F67,"*")</f>
        <v>223106.27</v>
      </c>
      <c r="F71" s="43">
        <f>IF('Town Data'!I67&gt;9,'Town Data'!H67,"*")</f>
        <v>1315215.51</v>
      </c>
      <c r="G71" s="43" t="str">
        <f>IF('Town Data'!K67&gt;9,'Town Data'!J67,"*")</f>
        <v>*</v>
      </c>
      <c r="H71" s="44">
        <f>IF('Town Data'!M67&gt;9,'Town Data'!L67,"*")</f>
        <v>458297.41</v>
      </c>
      <c r="I71" s="22">
        <f t="shared" si="3"/>
        <v>-0.27130565849242461</v>
      </c>
      <c r="J71" s="22" t="str">
        <f t="shared" si="4"/>
        <v/>
      </c>
      <c r="K71" s="22">
        <f t="shared" si="5"/>
        <v>-0.51318452792478142</v>
      </c>
      <c r="L71" s="15"/>
    </row>
    <row r="72" spans="1:12" x14ac:dyDescent="0.25">
      <c r="A72" s="15"/>
      <c r="B72" s="15" t="str">
        <f>'Town Data'!A68</f>
        <v>WOODSTOCK</v>
      </c>
      <c r="C72" s="50">
        <f>IF('Town Data'!C68&gt;9,'Town Data'!B68,"*")</f>
        <v>1288794.28</v>
      </c>
      <c r="D72" s="46">
        <f>IF('Town Data'!E68&gt;9,'Town Data'!D68,"*")</f>
        <v>2229851.79</v>
      </c>
      <c r="E72" s="47">
        <f>IF('Town Data'!G68&gt;9,'Town Data'!F68,"*")</f>
        <v>371008.64</v>
      </c>
      <c r="F72" s="45">
        <f>IF('Town Data'!I68&gt;9,'Town Data'!H68,"*")</f>
        <v>1786052.56</v>
      </c>
      <c r="G72" s="46">
        <f>IF('Town Data'!K68&gt;9,'Town Data'!J68,"*")</f>
        <v>3216219.02</v>
      </c>
      <c r="H72" s="47">
        <f>IF('Town Data'!M68&gt;9,'Town Data'!L68,"*")</f>
        <v>494925.38</v>
      </c>
      <c r="I72" s="9">
        <f t="shared" si="3"/>
        <v>-0.27841189623221391</v>
      </c>
      <c r="J72" s="9">
        <f t="shared" si="4"/>
        <v>-0.30668534197027414</v>
      </c>
      <c r="K72" s="9">
        <f t="shared" si="5"/>
        <v>-0.25037459182230659</v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1425943.31</v>
      </c>
      <c r="C2" s="39">
        <v>34</v>
      </c>
      <c r="D2" s="39">
        <v>0</v>
      </c>
      <c r="E2" s="39">
        <v>0</v>
      </c>
      <c r="F2" s="39">
        <v>175534.17</v>
      </c>
      <c r="G2" s="39">
        <v>15</v>
      </c>
      <c r="H2" s="39">
        <v>1410422.86</v>
      </c>
      <c r="I2" s="39">
        <v>37</v>
      </c>
      <c r="J2" s="39">
        <v>0</v>
      </c>
      <c r="K2" s="39">
        <v>0</v>
      </c>
      <c r="L2" s="39">
        <v>248759.11</v>
      </c>
      <c r="M2" s="39">
        <v>18</v>
      </c>
    </row>
    <row r="3" spans="1:13" x14ac:dyDescent="0.25">
      <c r="A3" s="38" t="s">
        <v>48</v>
      </c>
      <c r="B3" s="39">
        <v>417053.08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400524.48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221458.29</v>
      </c>
      <c r="C4" s="39">
        <v>16</v>
      </c>
      <c r="D4" s="39">
        <v>0</v>
      </c>
      <c r="E4" s="39">
        <v>0</v>
      </c>
      <c r="F4" s="39">
        <v>0</v>
      </c>
      <c r="G4" s="39">
        <v>0</v>
      </c>
      <c r="H4" s="39">
        <v>215359.28</v>
      </c>
      <c r="I4" s="39">
        <v>16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2530081.5099999998</v>
      </c>
      <c r="C5" s="39">
        <v>64</v>
      </c>
      <c r="D5" s="39">
        <v>451616.36</v>
      </c>
      <c r="E5" s="39">
        <v>16</v>
      </c>
      <c r="F5" s="39">
        <v>262172.12</v>
      </c>
      <c r="G5" s="39">
        <v>24</v>
      </c>
      <c r="H5" s="39">
        <v>2982480.78</v>
      </c>
      <c r="I5" s="39">
        <v>69</v>
      </c>
      <c r="J5" s="39">
        <v>1041301</v>
      </c>
      <c r="K5" s="39">
        <v>18</v>
      </c>
      <c r="L5" s="39">
        <v>421031.69</v>
      </c>
      <c r="M5" s="39">
        <v>29</v>
      </c>
    </row>
    <row r="6" spans="1:13" x14ac:dyDescent="0.25">
      <c r="A6" s="38" t="s">
        <v>51</v>
      </c>
      <c r="B6" s="39">
        <v>1608057.47</v>
      </c>
      <c r="C6" s="39">
        <v>18</v>
      </c>
      <c r="D6" s="39">
        <v>0</v>
      </c>
      <c r="E6" s="39">
        <v>0</v>
      </c>
      <c r="F6" s="39">
        <v>0</v>
      </c>
      <c r="G6" s="39">
        <v>0</v>
      </c>
      <c r="H6" s="39">
        <v>1820902.28</v>
      </c>
      <c r="I6" s="39">
        <v>19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406549.6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461011.32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336015.16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370355.82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3424813.02</v>
      </c>
      <c r="C9" s="39">
        <v>66</v>
      </c>
      <c r="D9" s="39">
        <v>514868.61</v>
      </c>
      <c r="E9" s="39">
        <v>14</v>
      </c>
      <c r="F9" s="39">
        <v>317549.99</v>
      </c>
      <c r="G9" s="39">
        <v>28</v>
      </c>
      <c r="H9" s="39">
        <v>3776004.84</v>
      </c>
      <c r="I9" s="39">
        <v>79</v>
      </c>
      <c r="J9" s="39">
        <v>1240325.76</v>
      </c>
      <c r="K9" s="39">
        <v>20</v>
      </c>
      <c r="L9" s="39">
        <v>566111.21</v>
      </c>
      <c r="M9" s="39">
        <v>35</v>
      </c>
    </row>
    <row r="10" spans="1:13" x14ac:dyDescent="0.25">
      <c r="A10" s="38" t="s">
        <v>55</v>
      </c>
      <c r="B10" s="39">
        <v>337619.29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451512.19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163435.26</v>
      </c>
      <c r="C11" s="39">
        <v>12</v>
      </c>
      <c r="D11" s="39">
        <v>219369.67</v>
      </c>
      <c r="E11" s="39">
        <v>13</v>
      </c>
      <c r="F11" s="39">
        <v>0</v>
      </c>
      <c r="G11" s="39">
        <v>0</v>
      </c>
      <c r="H11" s="39">
        <v>304038.46999999997</v>
      </c>
      <c r="I11" s="39">
        <v>13</v>
      </c>
      <c r="J11" s="39">
        <v>346606.95</v>
      </c>
      <c r="K11" s="39">
        <v>21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8012260.5099999998</v>
      </c>
      <c r="C12" s="39">
        <v>171</v>
      </c>
      <c r="D12" s="39">
        <v>3041942.01</v>
      </c>
      <c r="E12" s="39">
        <v>14</v>
      </c>
      <c r="F12" s="39">
        <v>2153426.7799999998</v>
      </c>
      <c r="G12" s="39">
        <v>88</v>
      </c>
      <c r="H12" s="39">
        <v>11240033.58</v>
      </c>
      <c r="I12" s="39">
        <v>185</v>
      </c>
      <c r="J12" s="39">
        <v>6634873.9100000001</v>
      </c>
      <c r="K12" s="39">
        <v>21</v>
      </c>
      <c r="L12" s="39">
        <v>3771521.95</v>
      </c>
      <c r="M12" s="39">
        <v>105</v>
      </c>
    </row>
    <row r="13" spans="1:13" x14ac:dyDescent="0.25">
      <c r="A13" s="38" t="s">
        <v>58</v>
      </c>
      <c r="B13" s="39">
        <v>433019.98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594178.86</v>
      </c>
      <c r="I13" s="39">
        <v>19</v>
      </c>
      <c r="J13" s="39">
        <v>371625.47</v>
      </c>
      <c r="K13" s="39">
        <v>10</v>
      </c>
      <c r="L13" s="39">
        <v>171300.32</v>
      </c>
      <c r="M13" s="39">
        <v>11</v>
      </c>
    </row>
    <row r="14" spans="1:13" x14ac:dyDescent="0.25">
      <c r="A14" s="38" t="s">
        <v>59</v>
      </c>
      <c r="B14" s="39">
        <v>409204.17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489078.85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247975.34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402029.25</v>
      </c>
      <c r="I15" s="39">
        <v>15</v>
      </c>
      <c r="J15" s="39">
        <v>140784.72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2195910.1800000002</v>
      </c>
      <c r="C16" s="39">
        <v>45</v>
      </c>
      <c r="D16" s="39">
        <v>0</v>
      </c>
      <c r="E16" s="39">
        <v>0</v>
      </c>
      <c r="F16" s="39">
        <v>171301.01</v>
      </c>
      <c r="G16" s="39">
        <v>12</v>
      </c>
      <c r="H16" s="39">
        <v>2378305.9</v>
      </c>
      <c r="I16" s="39">
        <v>49</v>
      </c>
      <c r="J16" s="39">
        <v>1762714.53</v>
      </c>
      <c r="K16" s="39">
        <v>11</v>
      </c>
      <c r="L16" s="39">
        <v>267857.76</v>
      </c>
      <c r="M16" s="39">
        <v>15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220408.27</v>
      </c>
      <c r="I17" s="39">
        <v>10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874134.74</v>
      </c>
      <c r="C18" s="39">
        <v>20</v>
      </c>
      <c r="D18" s="39">
        <v>0</v>
      </c>
      <c r="E18" s="39">
        <v>0</v>
      </c>
      <c r="F18" s="39">
        <v>0</v>
      </c>
      <c r="G18" s="39">
        <v>0</v>
      </c>
      <c r="H18" s="39">
        <v>925165.74</v>
      </c>
      <c r="I18" s="39">
        <v>21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514069.43</v>
      </c>
      <c r="C19" s="39">
        <v>10</v>
      </c>
      <c r="D19" s="39">
        <v>0</v>
      </c>
      <c r="E19" s="39">
        <v>0</v>
      </c>
      <c r="F19" s="39">
        <v>0</v>
      </c>
      <c r="G19" s="39">
        <v>0</v>
      </c>
      <c r="H19" s="39">
        <v>623286.77</v>
      </c>
      <c r="I19" s="39">
        <v>11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535339.11</v>
      </c>
      <c r="C20" s="39">
        <v>16</v>
      </c>
      <c r="D20" s="39">
        <v>113371.22</v>
      </c>
      <c r="E20" s="39">
        <v>14</v>
      </c>
      <c r="F20" s="39">
        <v>187612.9</v>
      </c>
      <c r="G20" s="39">
        <v>10</v>
      </c>
      <c r="H20" s="39">
        <v>454442.37</v>
      </c>
      <c r="I20" s="39">
        <v>18</v>
      </c>
      <c r="J20" s="39">
        <v>224147.88</v>
      </c>
      <c r="K20" s="39">
        <v>22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412253.41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372874.11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3548123.17</v>
      </c>
      <c r="C22" s="39">
        <v>75</v>
      </c>
      <c r="D22" s="39">
        <v>0</v>
      </c>
      <c r="E22" s="39">
        <v>0</v>
      </c>
      <c r="F22" s="39">
        <v>275055.42</v>
      </c>
      <c r="G22" s="39">
        <v>24</v>
      </c>
      <c r="H22" s="39">
        <v>3560603.48</v>
      </c>
      <c r="I22" s="39">
        <v>75</v>
      </c>
      <c r="J22" s="39">
        <v>0</v>
      </c>
      <c r="K22" s="39">
        <v>0</v>
      </c>
      <c r="L22" s="39">
        <v>378529.62</v>
      </c>
      <c r="M22" s="39">
        <v>24</v>
      </c>
    </row>
    <row r="23" spans="1:13" x14ac:dyDescent="0.25">
      <c r="A23" s="38" t="s">
        <v>68</v>
      </c>
      <c r="B23" s="39">
        <v>469932.34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509762.37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287292.5</v>
      </c>
      <c r="C24" s="39">
        <v>15</v>
      </c>
      <c r="D24" s="39">
        <v>0</v>
      </c>
      <c r="E24" s="39">
        <v>0</v>
      </c>
      <c r="F24" s="39">
        <v>0</v>
      </c>
      <c r="G24" s="39">
        <v>0</v>
      </c>
      <c r="H24" s="39">
        <v>378543.25</v>
      </c>
      <c r="I24" s="39">
        <v>17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1846004.74</v>
      </c>
      <c r="C25" s="39">
        <v>38</v>
      </c>
      <c r="D25" s="39">
        <v>889741.76</v>
      </c>
      <c r="E25" s="39">
        <v>14</v>
      </c>
      <c r="F25" s="39">
        <v>257187.53</v>
      </c>
      <c r="G25" s="39">
        <v>17</v>
      </c>
      <c r="H25" s="39">
        <v>2561090.9</v>
      </c>
      <c r="I25" s="39">
        <v>41</v>
      </c>
      <c r="J25" s="39">
        <v>2058291.87</v>
      </c>
      <c r="K25" s="39">
        <v>17</v>
      </c>
      <c r="L25" s="39">
        <v>454726.25</v>
      </c>
      <c r="M25" s="39">
        <v>19</v>
      </c>
    </row>
    <row r="26" spans="1:13" x14ac:dyDescent="0.25">
      <c r="A26" s="38" t="s">
        <v>71</v>
      </c>
      <c r="B26" s="39">
        <v>358241.44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483380.51</v>
      </c>
      <c r="I26" s="39">
        <v>12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392221.33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411038.64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171113.19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234140.92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914507.19</v>
      </c>
      <c r="C29" s="39">
        <v>26</v>
      </c>
      <c r="D29" s="39">
        <v>636903.35</v>
      </c>
      <c r="E29" s="39">
        <v>24</v>
      </c>
      <c r="F29" s="39">
        <v>271718.7</v>
      </c>
      <c r="G29" s="39">
        <v>17</v>
      </c>
      <c r="H29" s="39">
        <v>1115770.07</v>
      </c>
      <c r="I29" s="39">
        <v>28</v>
      </c>
      <c r="J29" s="39">
        <v>1135380.3700000001</v>
      </c>
      <c r="K29" s="39">
        <v>32</v>
      </c>
      <c r="L29" s="39">
        <v>469766.61</v>
      </c>
      <c r="M29" s="39">
        <v>22</v>
      </c>
    </row>
    <row r="30" spans="1:13" x14ac:dyDescent="0.25">
      <c r="A30" s="38" t="s">
        <v>75</v>
      </c>
      <c r="B30" s="39">
        <v>217045.74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287158.96999999997</v>
      </c>
      <c r="I30" s="39">
        <v>14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811570.85</v>
      </c>
      <c r="C31" s="39">
        <v>35</v>
      </c>
      <c r="D31" s="39">
        <v>178895.57</v>
      </c>
      <c r="E31" s="39">
        <v>10</v>
      </c>
      <c r="F31" s="39">
        <v>229931.32</v>
      </c>
      <c r="G31" s="39">
        <v>20</v>
      </c>
      <c r="H31" s="39">
        <v>1027176.87</v>
      </c>
      <c r="I31" s="39">
        <v>37</v>
      </c>
      <c r="J31" s="39">
        <v>224662.36</v>
      </c>
      <c r="K31" s="39">
        <v>15</v>
      </c>
      <c r="L31" s="39">
        <v>364779.28</v>
      </c>
      <c r="M31" s="39">
        <v>21</v>
      </c>
    </row>
    <row r="32" spans="1:13" x14ac:dyDescent="0.25">
      <c r="A32" s="38" t="s">
        <v>77</v>
      </c>
      <c r="B32" s="39">
        <v>1112644.58</v>
      </c>
      <c r="C32" s="39">
        <v>24</v>
      </c>
      <c r="D32" s="39">
        <v>0</v>
      </c>
      <c r="E32" s="39">
        <v>0</v>
      </c>
      <c r="F32" s="39">
        <v>62190.36</v>
      </c>
      <c r="G32" s="39">
        <v>10</v>
      </c>
      <c r="H32" s="39">
        <v>1219696.28</v>
      </c>
      <c r="I32" s="39">
        <v>25</v>
      </c>
      <c r="J32" s="39">
        <v>0</v>
      </c>
      <c r="K32" s="39">
        <v>0</v>
      </c>
      <c r="L32" s="39">
        <v>114911.21</v>
      </c>
      <c r="M32" s="39">
        <v>12</v>
      </c>
    </row>
    <row r="33" spans="1:13" x14ac:dyDescent="0.25">
      <c r="A33" s="38" t="s">
        <v>78</v>
      </c>
      <c r="B33" s="39">
        <v>2710560.61</v>
      </c>
      <c r="C33" s="39">
        <v>55</v>
      </c>
      <c r="D33" s="39">
        <v>2629180.4300000002</v>
      </c>
      <c r="E33" s="39">
        <v>26</v>
      </c>
      <c r="F33" s="39">
        <v>717108.77</v>
      </c>
      <c r="G33" s="39">
        <v>32</v>
      </c>
      <c r="H33" s="39">
        <v>3382457.64</v>
      </c>
      <c r="I33" s="39">
        <v>59</v>
      </c>
      <c r="J33" s="39">
        <v>4101384.89</v>
      </c>
      <c r="K33" s="39">
        <v>29</v>
      </c>
      <c r="L33" s="39">
        <v>887045.43</v>
      </c>
      <c r="M33" s="39">
        <v>36</v>
      </c>
    </row>
    <row r="34" spans="1:13" x14ac:dyDescent="0.25">
      <c r="A34" s="38" t="s">
        <v>79</v>
      </c>
      <c r="B34" s="39">
        <v>1925555.28</v>
      </c>
      <c r="C34" s="39">
        <v>45</v>
      </c>
      <c r="D34" s="39">
        <v>0</v>
      </c>
      <c r="E34" s="39">
        <v>0</v>
      </c>
      <c r="F34" s="39">
        <v>179623.64</v>
      </c>
      <c r="G34" s="39">
        <v>18</v>
      </c>
      <c r="H34" s="39">
        <v>2427202.2799999998</v>
      </c>
      <c r="I34" s="39">
        <v>51</v>
      </c>
      <c r="J34" s="39">
        <v>0</v>
      </c>
      <c r="K34" s="39">
        <v>0</v>
      </c>
      <c r="L34" s="39">
        <v>371133.38</v>
      </c>
      <c r="M34" s="39">
        <v>23</v>
      </c>
    </row>
    <row r="35" spans="1:13" x14ac:dyDescent="0.25">
      <c r="A35" s="38" t="s">
        <v>80</v>
      </c>
      <c r="B35" s="39">
        <v>967323.55</v>
      </c>
      <c r="C35" s="39">
        <v>20</v>
      </c>
      <c r="D35" s="39">
        <v>0</v>
      </c>
      <c r="E35" s="39">
        <v>0</v>
      </c>
      <c r="F35" s="39">
        <v>0</v>
      </c>
      <c r="G35" s="39">
        <v>0</v>
      </c>
      <c r="H35" s="39">
        <v>779888.18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130265.16</v>
      </c>
      <c r="I36" s="39">
        <v>11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1508274.51</v>
      </c>
      <c r="C37" s="39">
        <v>44</v>
      </c>
      <c r="D37" s="39">
        <v>0</v>
      </c>
      <c r="E37" s="39">
        <v>0</v>
      </c>
      <c r="F37" s="39">
        <v>140237.07</v>
      </c>
      <c r="G37" s="39">
        <v>17</v>
      </c>
      <c r="H37" s="39">
        <v>2452894.14</v>
      </c>
      <c r="I37" s="39">
        <v>54</v>
      </c>
      <c r="J37" s="39">
        <v>0</v>
      </c>
      <c r="K37" s="39">
        <v>0</v>
      </c>
      <c r="L37" s="39">
        <v>415359.74</v>
      </c>
      <c r="M37" s="39">
        <v>27</v>
      </c>
    </row>
    <row r="38" spans="1:13" x14ac:dyDescent="0.25">
      <c r="A38" s="38" t="s">
        <v>83</v>
      </c>
      <c r="B38" s="39">
        <v>1429126.09</v>
      </c>
      <c r="C38" s="39">
        <v>32</v>
      </c>
      <c r="D38" s="39">
        <v>0</v>
      </c>
      <c r="E38" s="39">
        <v>0</v>
      </c>
      <c r="F38" s="39">
        <v>108146.7</v>
      </c>
      <c r="G38" s="39">
        <v>11</v>
      </c>
      <c r="H38" s="39">
        <v>1397302.28</v>
      </c>
      <c r="I38" s="39">
        <v>34</v>
      </c>
      <c r="J38" s="39">
        <v>0</v>
      </c>
      <c r="K38" s="39">
        <v>0</v>
      </c>
      <c r="L38" s="39">
        <v>127523.2</v>
      </c>
      <c r="M38" s="39">
        <v>12</v>
      </c>
    </row>
    <row r="39" spans="1:13" x14ac:dyDescent="0.25">
      <c r="A39" s="38" t="s">
        <v>84</v>
      </c>
      <c r="B39" s="39">
        <v>1039515.9</v>
      </c>
      <c r="C39" s="39">
        <v>26</v>
      </c>
      <c r="D39" s="39">
        <v>0</v>
      </c>
      <c r="E39" s="39">
        <v>0</v>
      </c>
      <c r="F39" s="39">
        <v>108161.04</v>
      </c>
      <c r="G39" s="39">
        <v>11</v>
      </c>
      <c r="H39" s="39">
        <v>994920.17</v>
      </c>
      <c r="I39" s="39">
        <v>28</v>
      </c>
      <c r="J39" s="39">
        <v>0</v>
      </c>
      <c r="K39" s="39">
        <v>0</v>
      </c>
      <c r="L39" s="39">
        <v>143926</v>
      </c>
      <c r="M39" s="39">
        <v>13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150884.49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309301.14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380908.99</v>
      </c>
      <c r="I41" s="39">
        <v>23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173409.32</v>
      </c>
      <c r="C42" s="39">
        <v>12</v>
      </c>
      <c r="D42" s="39">
        <v>0</v>
      </c>
      <c r="E42" s="39">
        <v>0</v>
      </c>
      <c r="F42" s="39">
        <v>0</v>
      </c>
      <c r="G42" s="39">
        <v>0</v>
      </c>
      <c r="H42" s="39">
        <v>236757.59</v>
      </c>
      <c r="I42" s="39">
        <v>13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662756.94999999995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710405.6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351953.41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439710.37</v>
      </c>
      <c r="C45" s="39">
        <v>30</v>
      </c>
      <c r="D45" s="39">
        <v>0</v>
      </c>
      <c r="E45" s="39">
        <v>0</v>
      </c>
      <c r="F45" s="39">
        <v>61714.720000000001</v>
      </c>
      <c r="G45" s="39">
        <v>12</v>
      </c>
      <c r="H45" s="39">
        <v>497916.43</v>
      </c>
      <c r="I45" s="39">
        <v>34</v>
      </c>
      <c r="J45" s="39">
        <v>0</v>
      </c>
      <c r="K45" s="39">
        <v>0</v>
      </c>
      <c r="L45" s="39">
        <v>120130.58</v>
      </c>
      <c r="M45" s="39">
        <v>14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373929.82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3744759.6</v>
      </c>
      <c r="C47" s="39">
        <v>76</v>
      </c>
      <c r="D47" s="39">
        <v>156608.28</v>
      </c>
      <c r="E47" s="39">
        <v>11</v>
      </c>
      <c r="F47" s="39">
        <v>342620.13</v>
      </c>
      <c r="G47" s="39">
        <v>25</v>
      </c>
      <c r="H47" s="39">
        <v>3661594.25</v>
      </c>
      <c r="I47" s="39">
        <v>81</v>
      </c>
      <c r="J47" s="39">
        <v>627724.66</v>
      </c>
      <c r="K47" s="39">
        <v>12</v>
      </c>
      <c r="L47" s="39">
        <v>487269.65</v>
      </c>
      <c r="M47" s="39">
        <v>35</v>
      </c>
    </row>
    <row r="48" spans="1:13" x14ac:dyDescent="0.25">
      <c r="A48" s="38" t="s">
        <v>93</v>
      </c>
      <c r="B48" s="39">
        <v>1201676.92</v>
      </c>
      <c r="C48" s="39">
        <v>14</v>
      </c>
      <c r="D48" s="39">
        <v>0</v>
      </c>
      <c r="E48" s="39">
        <v>0</v>
      </c>
      <c r="F48" s="39">
        <v>0</v>
      </c>
      <c r="G48" s="39">
        <v>0</v>
      </c>
      <c r="H48" s="39">
        <v>1505930.38</v>
      </c>
      <c r="I48" s="39">
        <v>19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790824.23</v>
      </c>
      <c r="C49" s="39">
        <v>23</v>
      </c>
      <c r="D49" s="39">
        <v>0</v>
      </c>
      <c r="E49" s="39">
        <v>0</v>
      </c>
      <c r="F49" s="39">
        <v>109223.85</v>
      </c>
      <c r="G49" s="39">
        <v>11</v>
      </c>
      <c r="H49" s="39">
        <v>1154565.1200000001</v>
      </c>
      <c r="I49" s="39">
        <v>24</v>
      </c>
      <c r="J49" s="39">
        <v>0</v>
      </c>
      <c r="K49" s="39">
        <v>0</v>
      </c>
      <c r="L49" s="39">
        <v>242863.27</v>
      </c>
      <c r="M49" s="39">
        <v>15</v>
      </c>
    </row>
    <row r="50" spans="1:13" x14ac:dyDescent="0.25">
      <c r="A50" s="38" t="s">
        <v>95</v>
      </c>
      <c r="B50" s="39">
        <v>6343280.9900000002</v>
      </c>
      <c r="C50" s="39">
        <v>84</v>
      </c>
      <c r="D50" s="39">
        <v>1792456.73</v>
      </c>
      <c r="E50" s="39">
        <v>13</v>
      </c>
      <c r="F50" s="39">
        <v>434860.39</v>
      </c>
      <c r="G50" s="39">
        <v>29</v>
      </c>
      <c r="H50" s="39">
        <v>7932452.5999999996</v>
      </c>
      <c r="I50" s="39">
        <v>97</v>
      </c>
      <c r="J50" s="39">
        <v>4924191.1900000004</v>
      </c>
      <c r="K50" s="39">
        <v>21</v>
      </c>
      <c r="L50" s="39">
        <v>894056.48</v>
      </c>
      <c r="M50" s="39">
        <v>35</v>
      </c>
    </row>
    <row r="51" spans="1:13" x14ac:dyDescent="0.25">
      <c r="A51" s="38" t="s">
        <v>96</v>
      </c>
      <c r="B51" s="39">
        <v>257023.35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261972.14</v>
      </c>
      <c r="I51" s="39">
        <v>13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1114756.5</v>
      </c>
      <c r="C52" s="39">
        <v>31</v>
      </c>
      <c r="D52" s="39">
        <v>0</v>
      </c>
      <c r="E52" s="39">
        <v>0</v>
      </c>
      <c r="F52" s="39">
        <v>0</v>
      </c>
      <c r="G52" s="39">
        <v>0</v>
      </c>
      <c r="H52" s="39">
        <v>1046977.06</v>
      </c>
      <c r="I52" s="39">
        <v>35</v>
      </c>
      <c r="J52" s="39">
        <v>0</v>
      </c>
      <c r="K52" s="39">
        <v>0</v>
      </c>
      <c r="L52" s="39">
        <v>93789.07</v>
      </c>
      <c r="M52" s="39">
        <v>15</v>
      </c>
    </row>
    <row r="53" spans="1:13" x14ac:dyDescent="0.25">
      <c r="A53" s="38" t="s">
        <v>98</v>
      </c>
      <c r="B53" s="39">
        <v>1837508.55</v>
      </c>
      <c r="C53" s="39">
        <v>32</v>
      </c>
      <c r="D53" s="39">
        <v>0</v>
      </c>
      <c r="E53" s="39">
        <v>0</v>
      </c>
      <c r="F53" s="39">
        <v>114873.25</v>
      </c>
      <c r="G53" s="39">
        <v>10</v>
      </c>
      <c r="H53" s="39">
        <v>1687946.21</v>
      </c>
      <c r="I53" s="39">
        <v>38</v>
      </c>
      <c r="J53" s="39">
        <v>0</v>
      </c>
      <c r="K53" s="39">
        <v>0</v>
      </c>
      <c r="L53" s="39">
        <v>216355.7</v>
      </c>
      <c r="M53" s="39">
        <v>14</v>
      </c>
    </row>
    <row r="54" spans="1:13" x14ac:dyDescent="0.25">
      <c r="A54" s="38" t="s">
        <v>99</v>
      </c>
      <c r="B54" s="39">
        <v>894645.1</v>
      </c>
      <c r="C54" s="39">
        <v>19</v>
      </c>
      <c r="D54" s="39">
        <v>0</v>
      </c>
      <c r="E54" s="39">
        <v>0</v>
      </c>
      <c r="F54" s="39">
        <v>0</v>
      </c>
      <c r="G54" s="39">
        <v>0</v>
      </c>
      <c r="H54" s="39">
        <v>912294.05</v>
      </c>
      <c r="I54" s="39">
        <v>20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1074810.78</v>
      </c>
      <c r="C55" s="39">
        <v>41</v>
      </c>
      <c r="D55" s="39">
        <v>0</v>
      </c>
      <c r="E55" s="39">
        <v>0</v>
      </c>
      <c r="F55" s="39">
        <v>73000.22</v>
      </c>
      <c r="G55" s="39">
        <v>17</v>
      </c>
      <c r="H55" s="39">
        <v>1215302.02</v>
      </c>
      <c r="I55" s="39">
        <v>46</v>
      </c>
      <c r="J55" s="39">
        <v>0</v>
      </c>
      <c r="K55" s="39">
        <v>0</v>
      </c>
      <c r="L55" s="39">
        <v>126305.15</v>
      </c>
      <c r="M55" s="39">
        <v>21</v>
      </c>
    </row>
    <row r="56" spans="1:13" x14ac:dyDescent="0.25">
      <c r="A56" s="38" t="s">
        <v>101</v>
      </c>
      <c r="B56" s="39">
        <v>3343627.25</v>
      </c>
      <c r="C56" s="39">
        <v>58</v>
      </c>
      <c r="D56" s="39">
        <v>3993907.58</v>
      </c>
      <c r="E56" s="39">
        <v>58</v>
      </c>
      <c r="F56" s="39">
        <v>1180321.8500000001</v>
      </c>
      <c r="G56" s="39">
        <v>39</v>
      </c>
      <c r="H56" s="39">
        <v>4817058.97</v>
      </c>
      <c r="I56" s="39">
        <v>60</v>
      </c>
      <c r="J56" s="39">
        <v>6460552.1900000004</v>
      </c>
      <c r="K56" s="39">
        <v>79</v>
      </c>
      <c r="L56" s="39">
        <v>1615224.58</v>
      </c>
      <c r="M56" s="39">
        <v>43</v>
      </c>
    </row>
    <row r="57" spans="1:13" x14ac:dyDescent="0.25">
      <c r="A57" s="38" t="s">
        <v>102</v>
      </c>
      <c r="B57" s="39">
        <v>524264.36</v>
      </c>
      <c r="C57" s="39">
        <v>15</v>
      </c>
      <c r="D57" s="39">
        <v>0</v>
      </c>
      <c r="E57" s="39">
        <v>0</v>
      </c>
      <c r="F57" s="39">
        <v>0</v>
      </c>
      <c r="G57" s="39">
        <v>0</v>
      </c>
      <c r="H57" s="39">
        <v>528626.62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334291.38</v>
      </c>
      <c r="C58" s="39">
        <v>17</v>
      </c>
      <c r="D58" s="39">
        <v>0</v>
      </c>
      <c r="E58" s="39">
        <v>0</v>
      </c>
      <c r="F58" s="39">
        <v>0</v>
      </c>
      <c r="G58" s="39">
        <v>0</v>
      </c>
      <c r="H58" s="39">
        <v>376347.91</v>
      </c>
      <c r="I58" s="39">
        <v>16</v>
      </c>
      <c r="J58" s="39">
        <v>0</v>
      </c>
      <c r="K58" s="39">
        <v>0</v>
      </c>
      <c r="L58" s="39">
        <v>92999.24</v>
      </c>
      <c r="M58" s="39">
        <v>10</v>
      </c>
    </row>
    <row r="59" spans="1:13" x14ac:dyDescent="0.25">
      <c r="A59" s="38" t="s">
        <v>104</v>
      </c>
      <c r="B59" s="39">
        <v>664725.78</v>
      </c>
      <c r="C59" s="39">
        <v>28</v>
      </c>
      <c r="D59" s="39">
        <v>154608.29999999999</v>
      </c>
      <c r="E59" s="39">
        <v>12</v>
      </c>
      <c r="F59" s="39">
        <v>124065.75</v>
      </c>
      <c r="G59" s="39">
        <v>17</v>
      </c>
      <c r="H59" s="39">
        <v>1088155.6399999999</v>
      </c>
      <c r="I59" s="39">
        <v>31</v>
      </c>
      <c r="J59" s="39">
        <v>447309.71</v>
      </c>
      <c r="K59" s="39">
        <v>15</v>
      </c>
      <c r="L59" s="39">
        <v>422720.5</v>
      </c>
      <c r="M59" s="39">
        <v>18</v>
      </c>
    </row>
    <row r="60" spans="1:13" x14ac:dyDescent="0.25">
      <c r="A60" s="38" t="s">
        <v>105</v>
      </c>
      <c r="B60" s="39">
        <v>230304.47</v>
      </c>
      <c r="C60" s="39">
        <v>11</v>
      </c>
      <c r="D60" s="39">
        <v>0</v>
      </c>
      <c r="E60" s="39">
        <v>0</v>
      </c>
      <c r="F60" s="39">
        <v>0</v>
      </c>
      <c r="G60" s="39">
        <v>0</v>
      </c>
      <c r="H60" s="39">
        <v>407806.87</v>
      </c>
      <c r="I60" s="39">
        <v>12</v>
      </c>
      <c r="J60" s="39">
        <v>508342.76</v>
      </c>
      <c r="K60" s="39">
        <v>14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1258735.23</v>
      </c>
      <c r="C61" s="39">
        <v>36</v>
      </c>
      <c r="D61" s="39">
        <v>0</v>
      </c>
      <c r="E61" s="39">
        <v>0</v>
      </c>
      <c r="F61" s="39">
        <v>254142.59</v>
      </c>
      <c r="G61" s="39">
        <v>16</v>
      </c>
      <c r="H61" s="39">
        <v>1731778.17</v>
      </c>
      <c r="I61" s="39">
        <v>41</v>
      </c>
      <c r="J61" s="39">
        <v>1057243.3799999999</v>
      </c>
      <c r="K61" s="39">
        <v>11</v>
      </c>
      <c r="L61" s="39">
        <v>414522.23</v>
      </c>
      <c r="M61" s="39">
        <v>18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147913.56</v>
      </c>
      <c r="I62" s="39">
        <v>10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2722902.66</v>
      </c>
      <c r="C63" s="39">
        <v>46</v>
      </c>
      <c r="D63" s="39">
        <v>0</v>
      </c>
      <c r="E63" s="39">
        <v>0</v>
      </c>
      <c r="F63" s="39">
        <v>246669.4</v>
      </c>
      <c r="G63" s="39">
        <v>18</v>
      </c>
      <c r="H63" s="39">
        <v>3609027.55</v>
      </c>
      <c r="I63" s="39">
        <v>49</v>
      </c>
      <c r="J63" s="39">
        <v>0</v>
      </c>
      <c r="K63" s="39">
        <v>0</v>
      </c>
      <c r="L63" s="39">
        <v>341993.04</v>
      </c>
      <c r="M63" s="39">
        <v>20</v>
      </c>
    </row>
    <row r="64" spans="1:13" x14ac:dyDescent="0.25">
      <c r="A64" s="38" t="s">
        <v>109</v>
      </c>
      <c r="B64" s="39">
        <v>555307.07999999996</v>
      </c>
      <c r="C64" s="39">
        <v>22</v>
      </c>
      <c r="D64" s="39">
        <v>128049.82</v>
      </c>
      <c r="E64" s="39">
        <v>10</v>
      </c>
      <c r="F64" s="39">
        <v>80923.679999999993</v>
      </c>
      <c r="G64" s="39">
        <v>13</v>
      </c>
      <c r="H64" s="39">
        <v>603614.01</v>
      </c>
      <c r="I64" s="39">
        <v>23</v>
      </c>
      <c r="J64" s="39">
        <v>182681.65</v>
      </c>
      <c r="K64" s="39">
        <v>13</v>
      </c>
      <c r="L64" s="39">
        <v>93325.119999999995</v>
      </c>
      <c r="M64" s="39">
        <v>13</v>
      </c>
    </row>
    <row r="65" spans="1:13" x14ac:dyDescent="0.25">
      <c r="A65" s="38" t="s">
        <v>110</v>
      </c>
      <c r="B65" s="39">
        <v>404935.42</v>
      </c>
      <c r="C65" s="39">
        <v>11</v>
      </c>
      <c r="D65" s="39">
        <v>0</v>
      </c>
      <c r="E65" s="39">
        <v>0</v>
      </c>
      <c r="F65" s="39">
        <v>0</v>
      </c>
      <c r="G65" s="39">
        <v>0</v>
      </c>
      <c r="H65" s="39">
        <v>408568.92</v>
      </c>
      <c r="I65" s="39">
        <v>13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54995.61</v>
      </c>
      <c r="K66" s="39">
        <v>10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958390.1</v>
      </c>
      <c r="C67" s="39">
        <v>28</v>
      </c>
      <c r="D67" s="39">
        <v>0</v>
      </c>
      <c r="E67" s="39">
        <v>0</v>
      </c>
      <c r="F67" s="39">
        <v>223106.27</v>
      </c>
      <c r="G67" s="39">
        <v>14</v>
      </c>
      <c r="H67" s="39">
        <v>1315215.51</v>
      </c>
      <c r="I67" s="39">
        <v>31</v>
      </c>
      <c r="J67" s="39">
        <v>0</v>
      </c>
      <c r="K67" s="39">
        <v>0</v>
      </c>
      <c r="L67" s="39">
        <v>458297.41</v>
      </c>
      <c r="M67" s="39">
        <v>15</v>
      </c>
    </row>
    <row r="68" spans="1:13" x14ac:dyDescent="0.25">
      <c r="A68" s="38" t="s">
        <v>113</v>
      </c>
      <c r="B68" s="39">
        <v>1288794.28</v>
      </c>
      <c r="C68" s="39">
        <v>23</v>
      </c>
      <c r="D68" s="39">
        <v>2229851.79</v>
      </c>
      <c r="E68" s="39">
        <v>17</v>
      </c>
      <c r="F68" s="39">
        <v>371008.64</v>
      </c>
      <c r="G68" s="39">
        <v>12</v>
      </c>
      <c r="H68" s="39">
        <v>1786052.56</v>
      </c>
      <c r="I68" s="39">
        <v>22</v>
      </c>
      <c r="J68" s="39">
        <v>3216219.02</v>
      </c>
      <c r="K68" s="39">
        <v>22</v>
      </c>
      <c r="L68" s="39">
        <v>494925.38</v>
      </c>
      <c r="M68" s="39">
        <v>13</v>
      </c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114</v>
      </c>
      <c r="B2" s="35">
        <v>3145059.09</v>
      </c>
      <c r="C2" s="36">
        <v>114</v>
      </c>
      <c r="D2" s="35">
        <v>704831.89</v>
      </c>
      <c r="E2" s="36">
        <v>32</v>
      </c>
      <c r="F2" s="35">
        <v>304591.59999999998</v>
      </c>
      <c r="G2" s="36">
        <v>43</v>
      </c>
      <c r="H2" s="35">
        <v>4361758.99</v>
      </c>
      <c r="I2" s="36">
        <v>125</v>
      </c>
      <c r="J2" s="35">
        <v>1610216.14</v>
      </c>
      <c r="K2" s="36">
        <v>46</v>
      </c>
      <c r="L2" s="35">
        <v>761491.97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115</v>
      </c>
      <c r="B3" s="35">
        <v>6140512.6699999999</v>
      </c>
      <c r="C3" s="36">
        <v>163</v>
      </c>
      <c r="D3" s="35">
        <v>3573556.37</v>
      </c>
      <c r="E3" s="36">
        <v>74</v>
      </c>
      <c r="F3" s="35">
        <v>1162079.28</v>
      </c>
      <c r="G3" s="36">
        <v>77</v>
      </c>
      <c r="H3" s="35">
        <v>7514350.1100000003</v>
      </c>
      <c r="I3" s="36">
        <v>172</v>
      </c>
      <c r="J3" s="35">
        <v>5982520.3300000001</v>
      </c>
      <c r="K3" s="36">
        <v>90</v>
      </c>
      <c r="L3" s="35">
        <v>1597314.39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116</v>
      </c>
      <c r="B4" s="35">
        <v>3066113.7</v>
      </c>
      <c r="C4" s="36">
        <v>112</v>
      </c>
      <c r="D4" s="35">
        <v>625159.53</v>
      </c>
      <c r="E4" s="36">
        <v>27</v>
      </c>
      <c r="F4" s="35">
        <v>293419.65999999997</v>
      </c>
      <c r="G4" s="36">
        <v>45</v>
      </c>
      <c r="H4" s="35">
        <v>3469662.01</v>
      </c>
      <c r="I4" s="36">
        <v>121</v>
      </c>
      <c r="J4" s="35">
        <v>1211795.8</v>
      </c>
      <c r="K4" s="36">
        <v>43</v>
      </c>
      <c r="L4" s="35">
        <v>527783.17000000004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117</v>
      </c>
      <c r="B5" s="35">
        <v>26722029.350000001</v>
      </c>
      <c r="C5" s="36">
        <v>533</v>
      </c>
      <c r="D5" s="35">
        <v>6634738.2000000002</v>
      </c>
      <c r="E5" s="36">
        <v>60</v>
      </c>
      <c r="F5" s="35">
        <v>3796330.19</v>
      </c>
      <c r="G5" s="36">
        <v>222</v>
      </c>
      <c r="H5" s="35">
        <v>33420625.390000001</v>
      </c>
      <c r="I5" s="36">
        <v>577</v>
      </c>
      <c r="J5" s="35">
        <v>15903529.550000001</v>
      </c>
      <c r="K5" s="36">
        <v>89</v>
      </c>
      <c r="L5" s="35">
        <v>6645984.7000000002</v>
      </c>
      <c r="M5" s="37">
        <v>252</v>
      </c>
      <c r="N5" s="35"/>
      <c r="O5" s="35"/>
      <c r="P5" s="35"/>
      <c r="Q5" s="35"/>
      <c r="R5" s="35"/>
    </row>
    <row r="6" spans="1:18" x14ac:dyDescent="0.25">
      <c r="A6" s="35" t="s">
        <v>118</v>
      </c>
      <c r="B6" s="35">
        <v>221477.82</v>
      </c>
      <c r="C6" s="36">
        <v>14</v>
      </c>
      <c r="D6" s="35">
        <v>0</v>
      </c>
      <c r="E6" s="36">
        <v>0</v>
      </c>
      <c r="F6" s="35">
        <v>52500.76</v>
      </c>
      <c r="G6" s="36">
        <v>11</v>
      </c>
      <c r="H6" s="35">
        <v>175005.2</v>
      </c>
      <c r="I6" s="36">
        <v>17</v>
      </c>
      <c r="J6" s="35">
        <v>0</v>
      </c>
      <c r="K6" s="36">
        <v>0</v>
      </c>
      <c r="L6" s="35">
        <v>57054.73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119</v>
      </c>
      <c r="B7" s="35">
        <v>4305655.5999999996</v>
      </c>
      <c r="C7" s="36">
        <v>116</v>
      </c>
      <c r="D7" s="35">
        <v>444692.79</v>
      </c>
      <c r="E7" s="36">
        <v>21</v>
      </c>
      <c r="F7" s="35">
        <v>275651.32</v>
      </c>
      <c r="G7" s="36">
        <v>38</v>
      </c>
      <c r="H7" s="35">
        <v>4200245.4400000004</v>
      </c>
      <c r="I7" s="36">
        <v>126</v>
      </c>
      <c r="J7" s="35">
        <v>649769.91</v>
      </c>
      <c r="K7" s="36">
        <v>25</v>
      </c>
      <c r="L7" s="35">
        <v>416324.06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120</v>
      </c>
      <c r="B8" s="35">
        <v>454647.94</v>
      </c>
      <c r="C8" s="36">
        <v>26</v>
      </c>
      <c r="D8" s="35">
        <v>115926.59</v>
      </c>
      <c r="E8" s="36">
        <v>18</v>
      </c>
      <c r="F8" s="35">
        <v>0</v>
      </c>
      <c r="G8" s="36">
        <v>0</v>
      </c>
      <c r="H8" s="35">
        <v>515563.55</v>
      </c>
      <c r="I8" s="36">
        <v>32</v>
      </c>
      <c r="J8" s="35">
        <v>217398.82</v>
      </c>
      <c r="K8" s="36">
        <v>30</v>
      </c>
      <c r="L8" s="35">
        <v>95071.31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121</v>
      </c>
      <c r="B9" s="35">
        <v>5509827.9299999997</v>
      </c>
      <c r="C9" s="36">
        <v>124</v>
      </c>
      <c r="D9" s="35">
        <v>4355878.1500000004</v>
      </c>
      <c r="E9" s="36">
        <v>73</v>
      </c>
      <c r="F9" s="35">
        <v>1398482.4</v>
      </c>
      <c r="G9" s="36">
        <v>64</v>
      </c>
      <c r="H9" s="35">
        <v>7281171.29</v>
      </c>
      <c r="I9" s="36">
        <v>134</v>
      </c>
      <c r="J9" s="35">
        <v>7019039.2599999998</v>
      </c>
      <c r="K9" s="36">
        <v>106</v>
      </c>
      <c r="L9" s="35">
        <v>2002328.11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122</v>
      </c>
      <c r="B10" s="35">
        <v>1538677.27</v>
      </c>
      <c r="C10" s="36">
        <v>58</v>
      </c>
      <c r="D10" s="35">
        <v>190029.04</v>
      </c>
      <c r="E10" s="36">
        <v>16</v>
      </c>
      <c r="F10" s="35">
        <v>107344.91</v>
      </c>
      <c r="G10" s="36">
        <v>13</v>
      </c>
      <c r="H10" s="35">
        <v>1932461.55</v>
      </c>
      <c r="I10" s="36">
        <v>68</v>
      </c>
      <c r="J10" s="35">
        <v>394777.77</v>
      </c>
      <c r="K10" s="36">
        <v>20</v>
      </c>
      <c r="L10" s="35">
        <v>214724.73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123</v>
      </c>
      <c r="B11" s="35">
        <v>2625311.0499999998</v>
      </c>
      <c r="C11" s="36">
        <v>94</v>
      </c>
      <c r="D11" s="35">
        <v>252982</v>
      </c>
      <c r="E11" s="36">
        <v>23</v>
      </c>
      <c r="F11" s="35">
        <v>287656.93</v>
      </c>
      <c r="G11" s="36">
        <v>34</v>
      </c>
      <c r="H11" s="35">
        <v>2722920.29</v>
      </c>
      <c r="I11" s="36">
        <v>100</v>
      </c>
      <c r="J11" s="35">
        <v>567983.11</v>
      </c>
      <c r="K11" s="36">
        <v>41</v>
      </c>
      <c r="L11" s="35">
        <v>469330.9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124</v>
      </c>
      <c r="B12" s="35">
        <v>1634301.95</v>
      </c>
      <c r="C12" s="36">
        <v>36</v>
      </c>
      <c r="D12" s="35">
        <v>17405649.379999999</v>
      </c>
      <c r="E12" s="36">
        <v>27</v>
      </c>
      <c r="F12" s="35">
        <v>246997.78</v>
      </c>
      <c r="G12" s="36">
        <v>10</v>
      </c>
      <c r="H12" s="35">
        <v>2283134.2999999998</v>
      </c>
      <c r="I12" s="36">
        <v>42</v>
      </c>
      <c r="J12" s="35">
        <v>12802150.529999999</v>
      </c>
      <c r="K12" s="36">
        <v>32</v>
      </c>
      <c r="L12" s="35">
        <v>645041.64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125</v>
      </c>
      <c r="B13" s="35">
        <v>8236729.6900000004</v>
      </c>
      <c r="C13" s="36">
        <v>233</v>
      </c>
      <c r="D13" s="35">
        <v>1924112.56</v>
      </c>
      <c r="E13" s="36">
        <v>67</v>
      </c>
      <c r="F13" s="35">
        <v>954178.16</v>
      </c>
      <c r="G13" s="36">
        <v>84</v>
      </c>
      <c r="H13" s="35">
        <v>9294322.1400000006</v>
      </c>
      <c r="I13" s="36">
        <v>263</v>
      </c>
      <c r="J13" s="35">
        <v>3838180.56</v>
      </c>
      <c r="K13" s="36">
        <v>93</v>
      </c>
      <c r="L13" s="35">
        <v>1620303.44</v>
      </c>
      <c r="M13" s="37">
        <v>115</v>
      </c>
      <c r="N13" s="35"/>
      <c r="O13" s="35"/>
      <c r="P13" s="35"/>
      <c r="Q13" s="35"/>
      <c r="R13" s="35"/>
    </row>
    <row r="14" spans="1:18" x14ac:dyDescent="0.25">
      <c r="A14" s="35" t="s">
        <v>126</v>
      </c>
      <c r="B14" s="35">
        <v>7846648.1299999999</v>
      </c>
      <c r="C14" s="36">
        <v>220</v>
      </c>
      <c r="D14" s="35">
        <v>1450063.44</v>
      </c>
      <c r="E14" s="36">
        <v>45</v>
      </c>
      <c r="F14" s="35">
        <v>872175.12</v>
      </c>
      <c r="G14" s="36">
        <v>88</v>
      </c>
      <c r="H14" s="35">
        <v>10183634.57</v>
      </c>
      <c r="I14" s="36">
        <v>255</v>
      </c>
      <c r="J14" s="35">
        <v>3317136.18</v>
      </c>
      <c r="K14" s="36">
        <v>72</v>
      </c>
      <c r="L14" s="35">
        <v>1849666.09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127</v>
      </c>
      <c r="B15" s="35">
        <v>6003308.25</v>
      </c>
      <c r="C15" s="36">
        <v>184</v>
      </c>
      <c r="D15" s="35">
        <v>1089751.48</v>
      </c>
      <c r="E15" s="36">
        <v>70</v>
      </c>
      <c r="F15" s="35">
        <v>822573.93</v>
      </c>
      <c r="G15" s="36">
        <v>86</v>
      </c>
      <c r="H15" s="35">
        <v>7044787.2800000003</v>
      </c>
      <c r="I15" s="36">
        <v>220</v>
      </c>
      <c r="J15" s="35">
        <v>2880556.84</v>
      </c>
      <c r="K15" s="36">
        <v>97</v>
      </c>
      <c r="L15" s="35">
        <v>1436025.95</v>
      </c>
      <c r="M15" s="37">
        <v>99</v>
      </c>
      <c r="N15" s="35"/>
      <c r="O15" s="35"/>
      <c r="P15" s="35"/>
      <c r="Q15" s="35"/>
      <c r="R15" s="35"/>
    </row>
    <row r="16" spans="1:18" x14ac:dyDescent="0.25">
      <c r="A16" s="35" t="s">
        <v>128</v>
      </c>
      <c r="B16" s="35">
        <v>7397513.75</v>
      </c>
      <c r="C16" s="36">
        <v>222</v>
      </c>
      <c r="D16" s="35">
        <v>5036135.45</v>
      </c>
      <c r="E16" s="36">
        <v>83</v>
      </c>
      <c r="F16" s="35">
        <v>1358580.18</v>
      </c>
      <c r="G16" s="36">
        <v>89</v>
      </c>
      <c r="H16" s="35">
        <v>9828594.3599999994</v>
      </c>
      <c r="I16" s="36">
        <v>242</v>
      </c>
      <c r="J16" s="35">
        <v>8070707.7000000002</v>
      </c>
      <c r="K16" s="36">
        <v>116</v>
      </c>
      <c r="L16" s="35">
        <v>2242928.5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2021-05-18T19:07:50Z</dcterms:modified>
</cp:coreProperties>
</file>