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2D21B51-0C3F-4295-9565-63DE6E5360E4}" xr6:coauthVersionLast="47" xr6:coauthVersionMax="47" xr10:uidLastSave="{00000000-0000-0000-0000-000000000000}"/>
  <bookViews>
    <workbookView xWindow="756" yWindow="192" windowWidth="20268" windowHeight="1238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E295" i="3"/>
  <c r="K295" i="3" s="1"/>
  <c r="D295" i="3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J282" i="3" s="1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J278" i="3" s="1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J270" i="3" s="1"/>
  <c r="F270" i="3"/>
  <c r="E270" i="3"/>
  <c r="K270" i="3" s="1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B264" i="3"/>
  <c r="J263" i="3"/>
  <c r="H263" i="3"/>
  <c r="G263" i="3"/>
  <c r="F263" i="3"/>
  <c r="E263" i="3"/>
  <c r="D263" i="3"/>
  <c r="C263" i="3"/>
  <c r="I263" i="3" s="1"/>
  <c r="B263" i="3"/>
  <c r="J262" i="3"/>
  <c r="H262" i="3"/>
  <c r="G262" i="3"/>
  <c r="F262" i="3"/>
  <c r="E262" i="3"/>
  <c r="K262" i="3" s="1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B260" i="3"/>
  <c r="J259" i="3"/>
  <c r="H259" i="3"/>
  <c r="G259" i="3"/>
  <c r="F259" i="3"/>
  <c r="E259" i="3"/>
  <c r="D259" i="3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B256" i="3"/>
  <c r="J255" i="3"/>
  <c r="H255" i="3"/>
  <c r="G255" i="3"/>
  <c r="F255" i="3"/>
  <c r="E255" i="3"/>
  <c r="D255" i="3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B252" i="3"/>
  <c r="J251" i="3"/>
  <c r="H251" i="3"/>
  <c r="G251" i="3"/>
  <c r="F251" i="3"/>
  <c r="E251" i="3"/>
  <c r="D251" i="3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B248" i="3"/>
  <c r="J247" i="3"/>
  <c r="H247" i="3"/>
  <c r="G247" i="3"/>
  <c r="F247" i="3"/>
  <c r="E247" i="3"/>
  <c r="D247" i="3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B244" i="3"/>
  <c r="J243" i="3"/>
  <c r="H243" i="3"/>
  <c r="G243" i="3"/>
  <c r="F243" i="3"/>
  <c r="E243" i="3"/>
  <c r="D243" i="3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B240" i="3"/>
  <c r="J239" i="3"/>
  <c r="H239" i="3"/>
  <c r="G239" i="3"/>
  <c r="F239" i="3"/>
  <c r="E239" i="3"/>
  <c r="D239" i="3"/>
  <c r="C239" i="3"/>
  <c r="I239" i="3" s="1"/>
  <c r="B239" i="3"/>
  <c r="J238" i="3"/>
  <c r="H238" i="3"/>
  <c r="G238" i="3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B236" i="3"/>
  <c r="J235" i="3"/>
  <c r="H235" i="3"/>
  <c r="G235" i="3"/>
  <c r="F235" i="3"/>
  <c r="E235" i="3"/>
  <c r="D235" i="3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H233" i="3"/>
  <c r="G233" i="3"/>
  <c r="F233" i="3"/>
  <c r="I233" i="3" s="1"/>
  <c r="E233" i="3"/>
  <c r="K233" i="3" s="1"/>
  <c r="D233" i="3"/>
  <c r="J233" i="3" s="1"/>
  <c r="C233" i="3"/>
  <c r="B233" i="3"/>
  <c r="H232" i="3"/>
  <c r="K232" i="3" s="1"/>
  <c r="G232" i="3"/>
  <c r="F232" i="3"/>
  <c r="E232" i="3"/>
  <c r="D232" i="3"/>
  <c r="J232" i="3" s="1"/>
  <c r="C232" i="3"/>
  <c r="B232" i="3"/>
  <c r="J231" i="3"/>
  <c r="H231" i="3"/>
  <c r="G231" i="3"/>
  <c r="F231" i="3"/>
  <c r="E231" i="3"/>
  <c r="D231" i="3"/>
  <c r="C231" i="3"/>
  <c r="I231" i="3" s="1"/>
  <c r="B231" i="3"/>
  <c r="J230" i="3"/>
  <c r="H230" i="3"/>
  <c r="G230" i="3"/>
  <c r="F230" i="3"/>
  <c r="E230" i="3"/>
  <c r="K230" i="3" s="1"/>
  <c r="D230" i="3"/>
  <c r="C230" i="3"/>
  <c r="I230" i="3" s="1"/>
  <c r="B230" i="3"/>
  <c r="H229" i="3"/>
  <c r="G229" i="3"/>
  <c r="F229" i="3"/>
  <c r="I229" i="3" s="1"/>
  <c r="E229" i="3"/>
  <c r="K229" i="3" s="1"/>
  <c r="D229" i="3"/>
  <c r="J229" i="3" s="1"/>
  <c r="C229" i="3"/>
  <c r="B229" i="3"/>
  <c r="H228" i="3"/>
  <c r="K228" i="3" s="1"/>
  <c r="G228" i="3"/>
  <c r="F228" i="3"/>
  <c r="E228" i="3"/>
  <c r="D228" i="3"/>
  <c r="J228" i="3" s="1"/>
  <c r="C228" i="3"/>
  <c r="B228" i="3"/>
  <c r="J227" i="3"/>
  <c r="H227" i="3"/>
  <c r="G227" i="3"/>
  <c r="F227" i="3"/>
  <c r="E227" i="3"/>
  <c r="D227" i="3"/>
  <c r="C227" i="3"/>
  <c r="I227" i="3" s="1"/>
  <c r="B227" i="3"/>
  <c r="J226" i="3"/>
  <c r="H226" i="3"/>
  <c r="G226" i="3"/>
  <c r="F226" i="3"/>
  <c r="E226" i="3"/>
  <c r="K226" i="3" s="1"/>
  <c r="D226" i="3"/>
  <c r="C226" i="3"/>
  <c r="I226" i="3" s="1"/>
  <c r="B226" i="3"/>
  <c r="H225" i="3"/>
  <c r="G225" i="3"/>
  <c r="F225" i="3"/>
  <c r="I225" i="3" s="1"/>
  <c r="E225" i="3"/>
  <c r="K225" i="3" s="1"/>
  <c r="D225" i="3"/>
  <c r="J225" i="3" s="1"/>
  <c r="C225" i="3"/>
  <c r="B225" i="3"/>
  <c r="H224" i="3"/>
  <c r="K224" i="3" s="1"/>
  <c r="G224" i="3"/>
  <c r="F224" i="3"/>
  <c r="E224" i="3"/>
  <c r="D224" i="3"/>
  <c r="J224" i="3" s="1"/>
  <c r="C224" i="3"/>
  <c r="B224" i="3"/>
  <c r="J223" i="3"/>
  <c r="H223" i="3"/>
  <c r="G223" i="3"/>
  <c r="F223" i="3"/>
  <c r="E223" i="3"/>
  <c r="D223" i="3"/>
  <c r="C223" i="3"/>
  <c r="I223" i="3" s="1"/>
  <c r="B223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B220" i="3"/>
  <c r="J219" i="3"/>
  <c r="H219" i="3"/>
  <c r="G219" i="3"/>
  <c r="F219" i="3"/>
  <c r="E219" i="3"/>
  <c r="K219" i="3" s="1"/>
  <c r="D219" i="3"/>
  <c r="C219" i="3"/>
  <c r="B219" i="3"/>
  <c r="J218" i="3"/>
  <c r="H218" i="3"/>
  <c r="G218" i="3"/>
  <c r="F218" i="3"/>
  <c r="E218" i="3"/>
  <c r="K218" i="3" s="1"/>
  <c r="D218" i="3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J214" i="3" s="1"/>
  <c r="F214" i="3"/>
  <c r="E214" i="3"/>
  <c r="K214" i="3" s="1"/>
  <c r="D214" i="3"/>
  <c r="C214" i="3"/>
  <c r="I214" i="3" s="1"/>
  <c r="B214" i="3"/>
  <c r="H213" i="3"/>
  <c r="G213" i="3"/>
  <c r="F213" i="3"/>
  <c r="I213" i="3" s="1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J211" i="3"/>
  <c r="H211" i="3"/>
  <c r="G211" i="3"/>
  <c r="F211" i="3"/>
  <c r="E211" i="3"/>
  <c r="D211" i="3"/>
  <c r="C211" i="3"/>
  <c r="I211" i="3" s="1"/>
  <c r="B211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H207" i="3"/>
  <c r="G207" i="3"/>
  <c r="F207" i="3"/>
  <c r="E207" i="3"/>
  <c r="K207" i="3" s="1"/>
  <c r="D207" i="3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H204" i="3"/>
  <c r="K204" i="3" s="1"/>
  <c r="G204" i="3"/>
  <c r="F204" i="3"/>
  <c r="E204" i="3"/>
  <c r="D204" i="3"/>
  <c r="J204" i="3" s="1"/>
  <c r="C204" i="3"/>
  <c r="B204" i="3"/>
  <c r="J203" i="3"/>
  <c r="H203" i="3"/>
  <c r="G203" i="3"/>
  <c r="F203" i="3"/>
  <c r="E203" i="3"/>
  <c r="K203" i="3" s="1"/>
  <c r="D203" i="3"/>
  <c r="C203" i="3"/>
  <c r="B203" i="3"/>
  <c r="J202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J199" i="3"/>
  <c r="H199" i="3"/>
  <c r="G199" i="3"/>
  <c r="F199" i="3"/>
  <c r="E199" i="3"/>
  <c r="K199" i="3" s="1"/>
  <c r="D199" i="3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J197" i="3" s="1"/>
  <c r="F197" i="3"/>
  <c r="I197" i="3" s="1"/>
  <c r="E197" i="3"/>
  <c r="K197" i="3" s="1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K195" i="3"/>
  <c r="J195" i="3"/>
  <c r="H195" i="3"/>
  <c r="G195" i="3"/>
  <c r="F195" i="3"/>
  <c r="E195" i="3"/>
  <c r="D195" i="3"/>
  <c r="C195" i="3"/>
  <c r="B195" i="3"/>
  <c r="J194" i="3"/>
  <c r="H194" i="3"/>
  <c r="G194" i="3"/>
  <c r="F194" i="3"/>
  <c r="E194" i="3"/>
  <c r="K194" i="3" s="1"/>
  <c r="D194" i="3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K188" i="3"/>
  <c r="H188" i="3"/>
  <c r="G188" i="3"/>
  <c r="F188" i="3"/>
  <c r="I188" i="3" s="1"/>
  <c r="E188" i="3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I187" i="3" s="1"/>
  <c r="B187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I181" i="3" s="1"/>
  <c r="E181" i="3"/>
  <c r="D181" i="3"/>
  <c r="J181" i="3" s="1"/>
  <c r="C181" i="3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I177" i="3" s="1"/>
  <c r="E177" i="3"/>
  <c r="D177" i="3"/>
  <c r="J177" i="3" s="1"/>
  <c r="C177" i="3"/>
  <c r="B177" i="3"/>
  <c r="I176" i="3"/>
  <c r="H176" i="3"/>
  <c r="K176" i="3" s="1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I173" i="3" s="1"/>
  <c r="E173" i="3"/>
  <c r="D173" i="3"/>
  <c r="J173" i="3" s="1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I169" i="3" s="1"/>
  <c r="E169" i="3"/>
  <c r="D169" i="3"/>
  <c r="J169" i="3" s="1"/>
  <c r="C169" i="3"/>
  <c r="B169" i="3"/>
  <c r="I168" i="3"/>
  <c r="H168" i="3"/>
  <c r="K168" i="3" s="1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B121" i="3"/>
  <c r="I120" i="3"/>
  <c r="H120" i="3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B113" i="3"/>
  <c r="I112" i="3"/>
  <c r="H112" i="3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C93" i="3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C89" i="3"/>
  <c r="B89" i="3"/>
  <c r="I88" i="3"/>
  <c r="H88" i="3"/>
  <c r="G88" i="3"/>
  <c r="F88" i="3"/>
  <c r="E88" i="3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D84" i="3"/>
  <c r="J84" i="3" s="1"/>
  <c r="C84" i="3"/>
  <c r="B84" i="3"/>
  <c r="K83" i="3"/>
  <c r="J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J81" i="3" s="1"/>
  <c r="C81" i="3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B65" i="3"/>
  <c r="J64" i="3"/>
  <c r="I64" i="3"/>
  <c r="H64" i="3"/>
  <c r="G64" i="3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J60" i="3"/>
  <c r="I60" i="3"/>
  <c r="H60" i="3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J56" i="3"/>
  <c r="I56" i="3"/>
  <c r="H56" i="3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J51" i="3" s="1"/>
  <c r="F51" i="3"/>
  <c r="E51" i="3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B49" i="3"/>
  <c r="J48" i="3"/>
  <c r="I48" i="3"/>
  <c r="H48" i="3"/>
  <c r="G48" i="3"/>
  <c r="F48" i="3"/>
  <c r="E48" i="3"/>
  <c r="D48" i="3"/>
  <c r="C48" i="3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J45" i="3"/>
  <c r="H45" i="3"/>
  <c r="K45" i="3" s="1"/>
  <c r="G45" i="3"/>
  <c r="F45" i="3"/>
  <c r="E45" i="3"/>
  <c r="D45" i="3"/>
  <c r="C45" i="3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H41" i="3"/>
  <c r="K41" i="3" s="1"/>
  <c r="G41" i="3"/>
  <c r="F41" i="3"/>
  <c r="E41" i="3"/>
  <c r="D41" i="3"/>
  <c r="J41" i="3" s="1"/>
  <c r="C41" i="3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F39" i="3"/>
  <c r="E39" i="3"/>
  <c r="D39" i="3"/>
  <c r="J39" i="3" s="1"/>
  <c r="C39" i="3"/>
  <c r="B39" i="3"/>
  <c r="I38" i="3"/>
  <c r="H38" i="3"/>
  <c r="G38" i="3"/>
  <c r="J38" i="3" s="1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B35" i="3"/>
  <c r="H34" i="3"/>
  <c r="G34" i="3"/>
  <c r="F34" i="3"/>
  <c r="I34" i="3" s="1"/>
  <c r="E34" i="3"/>
  <c r="K34" i="3" s="1"/>
  <c r="D34" i="3"/>
  <c r="J34" i="3" s="1"/>
  <c r="C34" i="3"/>
  <c r="B34" i="3"/>
  <c r="I33" i="3"/>
  <c r="H33" i="3"/>
  <c r="K33" i="3" s="1"/>
  <c r="G33" i="3"/>
  <c r="J33" i="3" s="1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K31" i="3"/>
  <c r="H31" i="3"/>
  <c r="G31" i="3"/>
  <c r="F31" i="3"/>
  <c r="E31" i="3"/>
  <c r="D31" i="3"/>
  <c r="J31" i="3" s="1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F29" i="3"/>
  <c r="I29" i="3" s="1"/>
  <c r="E29" i="3"/>
  <c r="D29" i="3"/>
  <c r="C29" i="3"/>
  <c r="B29" i="3"/>
  <c r="J28" i="3"/>
  <c r="I28" i="3"/>
  <c r="H28" i="3"/>
  <c r="K28" i="3" s="1"/>
  <c r="G28" i="3"/>
  <c r="F28" i="3"/>
  <c r="E28" i="3"/>
  <c r="D28" i="3"/>
  <c r="C28" i="3"/>
  <c r="B28" i="3"/>
  <c r="J27" i="3"/>
  <c r="H27" i="3"/>
  <c r="K27" i="3" s="1"/>
  <c r="G27" i="3"/>
  <c r="F27" i="3"/>
  <c r="E27" i="3"/>
  <c r="D27" i="3"/>
  <c r="C27" i="3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I23" i="3"/>
  <c r="H23" i="3"/>
  <c r="K23" i="3" s="1"/>
  <c r="G23" i="3"/>
  <c r="J23" i="3" s="1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I11" i="3"/>
  <c r="H11" i="3"/>
  <c r="K11" i="3" s="1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K227" i="2" s="1"/>
  <c r="G227" i="2"/>
  <c r="J227" i="2" s="1"/>
  <c r="F227" i="2"/>
  <c r="E227" i="2"/>
  <c r="D227" i="2"/>
  <c r="C227" i="2"/>
  <c r="B227" i="2"/>
  <c r="K226" i="2"/>
  <c r="J226" i="2"/>
  <c r="I226" i="2"/>
  <c r="H226" i="2"/>
  <c r="G226" i="2"/>
  <c r="F226" i="2"/>
  <c r="E226" i="2"/>
  <c r="D226" i="2"/>
  <c r="C226" i="2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I223" i="2"/>
  <c r="H223" i="2"/>
  <c r="K223" i="2" s="1"/>
  <c r="G223" i="2"/>
  <c r="J223" i="2" s="1"/>
  <c r="F223" i="2"/>
  <c r="E223" i="2"/>
  <c r="D223" i="2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I220" i="2" s="1"/>
  <c r="E220" i="2"/>
  <c r="K220" i="2" s="1"/>
  <c r="D220" i="2"/>
  <c r="C220" i="2"/>
  <c r="B220" i="2"/>
  <c r="I219" i="2"/>
  <c r="H219" i="2"/>
  <c r="K219" i="2" s="1"/>
  <c r="G219" i="2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I211" i="2"/>
  <c r="H211" i="2"/>
  <c r="K211" i="2" s="1"/>
  <c r="G211" i="2"/>
  <c r="F211" i="2"/>
  <c r="E211" i="2"/>
  <c r="D211" i="2"/>
  <c r="J211" i="2" s="1"/>
  <c r="C211" i="2"/>
  <c r="B211" i="2"/>
  <c r="K210" i="2"/>
  <c r="J210" i="2"/>
  <c r="I210" i="2"/>
  <c r="H210" i="2"/>
  <c r="G210" i="2"/>
  <c r="F210" i="2"/>
  <c r="E210" i="2"/>
  <c r="D210" i="2"/>
  <c r="C210" i="2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I208" i="2" s="1"/>
  <c r="E208" i="2"/>
  <c r="K208" i="2" s="1"/>
  <c r="D208" i="2"/>
  <c r="J208" i="2" s="1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J206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I204" i="2" s="1"/>
  <c r="E204" i="2"/>
  <c r="K204" i="2" s="1"/>
  <c r="D204" i="2"/>
  <c r="C204" i="2"/>
  <c r="B204" i="2"/>
  <c r="I203" i="2"/>
  <c r="H203" i="2"/>
  <c r="K203" i="2" s="1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I199" i="2"/>
  <c r="H199" i="2"/>
  <c r="K199" i="2" s="1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J194" i="2"/>
  <c r="I194" i="2"/>
  <c r="H194" i="2"/>
  <c r="G194" i="2"/>
  <c r="F194" i="2"/>
  <c r="E194" i="2"/>
  <c r="D194" i="2"/>
  <c r="C194" i="2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C184" i="2"/>
  <c r="I184" i="2" s="1"/>
  <c r="B184" i="2"/>
  <c r="I183" i="2"/>
  <c r="H183" i="2"/>
  <c r="G183" i="2"/>
  <c r="F183" i="2"/>
  <c r="E183" i="2"/>
  <c r="K183" i="2" s="1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J178" i="2"/>
  <c r="I178" i="2"/>
  <c r="H178" i="2"/>
  <c r="G178" i="2"/>
  <c r="F178" i="2"/>
  <c r="E178" i="2"/>
  <c r="D178" i="2"/>
  <c r="C178" i="2"/>
  <c r="B178" i="2"/>
  <c r="J177" i="2"/>
  <c r="H177" i="2"/>
  <c r="G177" i="2"/>
  <c r="F177" i="2"/>
  <c r="E177" i="2"/>
  <c r="K177" i="2" s="1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J170" i="2"/>
  <c r="H170" i="2"/>
  <c r="K170" i="2" s="1"/>
  <c r="G170" i="2"/>
  <c r="F170" i="2"/>
  <c r="E170" i="2"/>
  <c r="D170" i="2"/>
  <c r="C170" i="2"/>
  <c r="I170" i="2" s="1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J162" i="2"/>
  <c r="I162" i="2"/>
  <c r="H162" i="2"/>
  <c r="G162" i="2"/>
  <c r="F162" i="2"/>
  <c r="E162" i="2"/>
  <c r="D162" i="2"/>
  <c r="C162" i="2"/>
  <c r="B162" i="2"/>
  <c r="J161" i="2"/>
  <c r="H161" i="2"/>
  <c r="G161" i="2"/>
  <c r="F161" i="2"/>
  <c r="E161" i="2"/>
  <c r="K161" i="2" s="1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J149" i="2"/>
  <c r="H149" i="2"/>
  <c r="G149" i="2"/>
  <c r="F149" i="2"/>
  <c r="E149" i="2"/>
  <c r="K149" i="2" s="1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J146" i="2"/>
  <c r="I146" i="2"/>
  <c r="H146" i="2"/>
  <c r="G146" i="2"/>
  <c r="F146" i="2"/>
  <c r="E146" i="2"/>
  <c r="D146" i="2"/>
  <c r="C146" i="2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I143" i="2" s="1"/>
  <c r="E143" i="2"/>
  <c r="K143" i="2" s="1"/>
  <c r="D143" i="2"/>
  <c r="J143" i="2" s="1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C140" i="2"/>
  <c r="B140" i="2"/>
  <c r="H139" i="2"/>
  <c r="G139" i="2"/>
  <c r="J139" i="2" s="1"/>
  <c r="F139" i="2"/>
  <c r="I139" i="2" s="1"/>
  <c r="E139" i="2"/>
  <c r="D139" i="2"/>
  <c r="C139" i="2"/>
  <c r="B139" i="2"/>
  <c r="J138" i="2"/>
  <c r="H138" i="2"/>
  <c r="K138" i="2" s="1"/>
  <c r="G138" i="2"/>
  <c r="F138" i="2"/>
  <c r="E138" i="2"/>
  <c r="D138" i="2"/>
  <c r="C138" i="2"/>
  <c r="I138" i="2" s="1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J135" i="2" s="1"/>
  <c r="F135" i="2"/>
  <c r="E135" i="2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J130" i="2"/>
  <c r="I130" i="2"/>
  <c r="H130" i="2"/>
  <c r="G130" i="2"/>
  <c r="F130" i="2"/>
  <c r="E130" i="2"/>
  <c r="D130" i="2"/>
  <c r="C130" i="2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C124" i="2"/>
  <c r="B124" i="2"/>
  <c r="H123" i="2"/>
  <c r="G123" i="2"/>
  <c r="F123" i="2"/>
  <c r="I123" i="2" s="1"/>
  <c r="E123" i="2"/>
  <c r="D123" i="2"/>
  <c r="C123" i="2"/>
  <c r="B123" i="2"/>
  <c r="J122" i="2"/>
  <c r="H122" i="2"/>
  <c r="K122" i="2" s="1"/>
  <c r="G122" i="2"/>
  <c r="F122" i="2"/>
  <c r="E122" i="2"/>
  <c r="D122" i="2"/>
  <c r="C122" i="2"/>
  <c r="I122" i="2" s="1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J114" i="2"/>
  <c r="H114" i="2"/>
  <c r="K114" i="2" s="1"/>
  <c r="G114" i="2"/>
  <c r="F114" i="2"/>
  <c r="E114" i="2"/>
  <c r="D114" i="2"/>
  <c r="C114" i="2"/>
  <c r="I114" i="2" s="1"/>
  <c r="B114" i="2"/>
  <c r="J113" i="2"/>
  <c r="H113" i="2"/>
  <c r="G113" i="2"/>
  <c r="F113" i="2"/>
  <c r="E113" i="2"/>
  <c r="K113" i="2" s="1"/>
  <c r="D113" i="2"/>
  <c r="C113" i="2"/>
  <c r="B113" i="2"/>
  <c r="H112" i="2"/>
  <c r="G112" i="2"/>
  <c r="F112" i="2"/>
  <c r="E112" i="2"/>
  <c r="K112" i="2" s="1"/>
  <c r="D112" i="2"/>
  <c r="C112" i="2"/>
  <c r="B112" i="2"/>
  <c r="H111" i="2"/>
  <c r="G111" i="2"/>
  <c r="J111" i="2" s="1"/>
  <c r="F111" i="2"/>
  <c r="I111" i="2" s="1"/>
  <c r="E111" i="2"/>
  <c r="D111" i="2"/>
  <c r="C111" i="2"/>
  <c r="B111" i="2"/>
  <c r="J110" i="2"/>
  <c r="H110" i="2"/>
  <c r="K110" i="2" s="1"/>
  <c r="G110" i="2"/>
  <c r="F110" i="2"/>
  <c r="E110" i="2"/>
  <c r="D110" i="2"/>
  <c r="C110" i="2"/>
  <c r="I110" i="2" s="1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K105" i="2"/>
  <c r="H105" i="2"/>
  <c r="G105" i="2"/>
  <c r="F105" i="2"/>
  <c r="I105" i="2" s="1"/>
  <c r="E105" i="2"/>
  <c r="D105" i="2"/>
  <c r="J105" i="2" s="1"/>
  <c r="C105" i="2"/>
  <c r="B105" i="2"/>
  <c r="H104" i="2"/>
  <c r="K104" i="2" s="1"/>
  <c r="G104" i="2"/>
  <c r="F104" i="2"/>
  <c r="E104" i="2"/>
  <c r="D104" i="2"/>
  <c r="C104" i="2"/>
  <c r="B104" i="2"/>
  <c r="J103" i="2"/>
  <c r="H103" i="2"/>
  <c r="K103" i="2" s="1"/>
  <c r="G103" i="2"/>
  <c r="F103" i="2"/>
  <c r="E103" i="2"/>
  <c r="D103" i="2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K100" i="2" s="1"/>
  <c r="G100" i="2"/>
  <c r="F100" i="2"/>
  <c r="I100" i="2" s="1"/>
  <c r="E100" i="2"/>
  <c r="D100" i="2"/>
  <c r="J100" i="2" s="1"/>
  <c r="C100" i="2"/>
  <c r="B100" i="2"/>
  <c r="J99" i="2"/>
  <c r="H99" i="2"/>
  <c r="K99" i="2" s="1"/>
  <c r="G99" i="2"/>
  <c r="F99" i="2"/>
  <c r="E99" i="2"/>
  <c r="D99" i="2"/>
  <c r="C99" i="2"/>
  <c r="I99" i="2" s="1"/>
  <c r="B99" i="2"/>
  <c r="J98" i="2"/>
  <c r="H98" i="2"/>
  <c r="G98" i="2"/>
  <c r="F98" i="2"/>
  <c r="E98" i="2"/>
  <c r="K98" i="2" s="1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F96" i="2"/>
  <c r="I96" i="2" s="1"/>
  <c r="E96" i="2"/>
  <c r="D96" i="2"/>
  <c r="J96" i="2" s="1"/>
  <c r="C96" i="2"/>
  <c r="B96" i="2"/>
  <c r="J95" i="2"/>
  <c r="H95" i="2"/>
  <c r="K95" i="2" s="1"/>
  <c r="G95" i="2"/>
  <c r="F95" i="2"/>
  <c r="E95" i="2"/>
  <c r="D95" i="2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F92" i="2"/>
  <c r="I92" i="2" s="1"/>
  <c r="E92" i="2"/>
  <c r="D92" i="2"/>
  <c r="J92" i="2" s="1"/>
  <c r="C92" i="2"/>
  <c r="B92" i="2"/>
  <c r="J91" i="2"/>
  <c r="H91" i="2"/>
  <c r="K91" i="2" s="1"/>
  <c r="G91" i="2"/>
  <c r="F91" i="2"/>
  <c r="E91" i="2"/>
  <c r="D91" i="2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F88" i="2"/>
  <c r="I88" i="2" s="1"/>
  <c r="E88" i="2"/>
  <c r="D88" i="2"/>
  <c r="J88" i="2" s="1"/>
  <c r="C88" i="2"/>
  <c r="B88" i="2"/>
  <c r="J87" i="2"/>
  <c r="H87" i="2"/>
  <c r="K87" i="2" s="1"/>
  <c r="G87" i="2"/>
  <c r="F87" i="2"/>
  <c r="E87" i="2"/>
  <c r="D87" i="2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F84" i="2"/>
  <c r="I84" i="2" s="1"/>
  <c r="E84" i="2"/>
  <c r="D84" i="2"/>
  <c r="J84" i="2" s="1"/>
  <c r="C84" i="2"/>
  <c r="B84" i="2"/>
  <c r="J83" i="2"/>
  <c r="H83" i="2"/>
  <c r="K83" i="2" s="1"/>
  <c r="G83" i="2"/>
  <c r="F83" i="2"/>
  <c r="E83" i="2"/>
  <c r="D83" i="2"/>
  <c r="C83" i="2"/>
  <c r="I83" i="2" s="1"/>
  <c r="B83" i="2"/>
  <c r="J82" i="2"/>
  <c r="H82" i="2"/>
  <c r="G82" i="2"/>
  <c r="F82" i="2"/>
  <c r="E82" i="2"/>
  <c r="K82" i="2" s="1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F80" i="2"/>
  <c r="I80" i="2" s="1"/>
  <c r="E80" i="2"/>
  <c r="D80" i="2"/>
  <c r="J80" i="2" s="1"/>
  <c r="C80" i="2"/>
  <c r="B80" i="2"/>
  <c r="J79" i="2"/>
  <c r="H79" i="2"/>
  <c r="K79" i="2" s="1"/>
  <c r="G79" i="2"/>
  <c r="F79" i="2"/>
  <c r="E79" i="2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F76" i="2"/>
  <c r="I76" i="2" s="1"/>
  <c r="E76" i="2"/>
  <c r="D76" i="2"/>
  <c r="J76" i="2" s="1"/>
  <c r="C76" i="2"/>
  <c r="B76" i="2"/>
  <c r="J75" i="2"/>
  <c r="H75" i="2"/>
  <c r="K75" i="2" s="1"/>
  <c r="G75" i="2"/>
  <c r="F75" i="2"/>
  <c r="E75" i="2"/>
  <c r="D75" i="2"/>
  <c r="C75" i="2"/>
  <c r="I75" i="2" s="1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F72" i="2"/>
  <c r="I72" i="2" s="1"/>
  <c r="E72" i="2"/>
  <c r="D72" i="2"/>
  <c r="J72" i="2" s="1"/>
  <c r="C72" i="2"/>
  <c r="B72" i="2"/>
  <c r="J71" i="2"/>
  <c r="H71" i="2"/>
  <c r="K71" i="2" s="1"/>
  <c r="G71" i="2"/>
  <c r="F71" i="2"/>
  <c r="E71" i="2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H68" i="2"/>
  <c r="K68" i="2" s="1"/>
  <c r="G68" i="2"/>
  <c r="F68" i="2"/>
  <c r="I68" i="2" s="1"/>
  <c r="E68" i="2"/>
  <c r="D68" i="2"/>
  <c r="J68" i="2" s="1"/>
  <c r="C68" i="2"/>
  <c r="B68" i="2"/>
  <c r="J67" i="2"/>
  <c r="H67" i="2"/>
  <c r="K67" i="2" s="1"/>
  <c r="G67" i="2"/>
  <c r="F67" i="2"/>
  <c r="E67" i="2"/>
  <c r="D67" i="2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H64" i="2"/>
  <c r="K64" i="2" s="1"/>
  <c r="G64" i="2"/>
  <c r="F64" i="2"/>
  <c r="I64" i="2" s="1"/>
  <c r="E64" i="2"/>
  <c r="D64" i="2"/>
  <c r="J64" i="2" s="1"/>
  <c r="C64" i="2"/>
  <c r="B64" i="2"/>
  <c r="J63" i="2"/>
  <c r="H63" i="2"/>
  <c r="K63" i="2" s="1"/>
  <c r="G63" i="2"/>
  <c r="F63" i="2"/>
  <c r="E63" i="2"/>
  <c r="D63" i="2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F60" i="2"/>
  <c r="I60" i="2" s="1"/>
  <c r="E60" i="2"/>
  <c r="D60" i="2"/>
  <c r="J60" i="2" s="1"/>
  <c r="C60" i="2"/>
  <c r="B60" i="2"/>
  <c r="J59" i="2"/>
  <c r="H59" i="2"/>
  <c r="K59" i="2" s="1"/>
  <c r="G59" i="2"/>
  <c r="F59" i="2"/>
  <c r="E59" i="2"/>
  <c r="D59" i="2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F56" i="2"/>
  <c r="I56" i="2" s="1"/>
  <c r="E56" i="2"/>
  <c r="D56" i="2"/>
  <c r="J56" i="2" s="1"/>
  <c r="C56" i="2"/>
  <c r="B56" i="2"/>
  <c r="J55" i="2"/>
  <c r="H55" i="2"/>
  <c r="K55" i="2" s="1"/>
  <c r="G55" i="2"/>
  <c r="F55" i="2"/>
  <c r="E55" i="2"/>
  <c r="D55" i="2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F52" i="2"/>
  <c r="I52" i="2" s="1"/>
  <c r="E52" i="2"/>
  <c r="D52" i="2"/>
  <c r="J52" i="2" s="1"/>
  <c r="C52" i="2"/>
  <c r="B52" i="2"/>
  <c r="J51" i="2"/>
  <c r="H51" i="2"/>
  <c r="K51" i="2" s="1"/>
  <c r="G51" i="2"/>
  <c r="F51" i="2"/>
  <c r="E51" i="2"/>
  <c r="D51" i="2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F48" i="2"/>
  <c r="I48" i="2" s="1"/>
  <c r="E48" i="2"/>
  <c r="D48" i="2"/>
  <c r="J48" i="2" s="1"/>
  <c r="C48" i="2"/>
  <c r="B48" i="2"/>
  <c r="J47" i="2"/>
  <c r="H47" i="2"/>
  <c r="K47" i="2" s="1"/>
  <c r="G47" i="2"/>
  <c r="F47" i="2"/>
  <c r="E47" i="2"/>
  <c r="D47" i="2"/>
  <c r="C47" i="2"/>
  <c r="I47" i="2" s="1"/>
  <c r="B47" i="2"/>
  <c r="J46" i="2"/>
  <c r="H46" i="2"/>
  <c r="G46" i="2"/>
  <c r="F46" i="2"/>
  <c r="E46" i="2"/>
  <c r="K46" i="2" s="1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F44" i="2"/>
  <c r="I44" i="2" s="1"/>
  <c r="E44" i="2"/>
  <c r="D44" i="2"/>
  <c r="J44" i="2" s="1"/>
  <c r="C44" i="2"/>
  <c r="B44" i="2"/>
  <c r="J43" i="2"/>
  <c r="H43" i="2"/>
  <c r="K43" i="2" s="1"/>
  <c r="G43" i="2"/>
  <c r="F43" i="2"/>
  <c r="E43" i="2"/>
  <c r="D43" i="2"/>
  <c r="C43" i="2"/>
  <c r="I43" i="2" s="1"/>
  <c r="B43" i="2"/>
  <c r="J42" i="2"/>
  <c r="H42" i="2"/>
  <c r="G42" i="2"/>
  <c r="F42" i="2"/>
  <c r="E42" i="2"/>
  <c r="K42" i="2" s="1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F40" i="2"/>
  <c r="I40" i="2" s="1"/>
  <c r="E40" i="2"/>
  <c r="D40" i="2"/>
  <c r="J40" i="2" s="1"/>
  <c r="C40" i="2"/>
  <c r="B40" i="2"/>
  <c r="J39" i="2"/>
  <c r="H39" i="2"/>
  <c r="K39" i="2" s="1"/>
  <c r="G39" i="2"/>
  <c r="F39" i="2"/>
  <c r="E39" i="2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F36" i="2"/>
  <c r="I36" i="2" s="1"/>
  <c r="E36" i="2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F32" i="2"/>
  <c r="I32" i="2" s="1"/>
  <c r="E32" i="2"/>
  <c r="D32" i="2"/>
  <c r="J32" i="2" s="1"/>
  <c r="C32" i="2"/>
  <c r="B32" i="2"/>
  <c r="J31" i="2"/>
  <c r="H31" i="2"/>
  <c r="K31" i="2" s="1"/>
  <c r="G31" i="2"/>
  <c r="F31" i="2"/>
  <c r="E31" i="2"/>
  <c r="D31" i="2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F28" i="2"/>
  <c r="I28" i="2" s="1"/>
  <c r="E28" i="2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F24" i="2"/>
  <c r="I24" i="2" s="1"/>
  <c r="E24" i="2"/>
  <c r="D24" i="2"/>
  <c r="J24" i="2" s="1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F20" i="2"/>
  <c r="I20" i="2" s="1"/>
  <c r="E20" i="2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F16" i="2"/>
  <c r="I16" i="2" s="1"/>
  <c r="E16" i="2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F12" i="2"/>
  <c r="I12" i="2" s="1"/>
  <c r="E12" i="2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I8" i="2" s="1"/>
  <c r="E8" i="2"/>
  <c r="D8" i="2"/>
  <c r="J8" i="2" s="1"/>
  <c r="C8" i="2"/>
  <c r="B8" i="2"/>
  <c r="J7" i="2"/>
  <c r="H7" i="2"/>
  <c r="H6" i="2" s="1"/>
  <c r="G7" i="2"/>
  <c r="F7" i="2"/>
  <c r="F6" i="2" s="1"/>
  <c r="E7" i="2"/>
  <c r="D7" i="2"/>
  <c r="C7" i="2"/>
  <c r="I7" i="2" s="1"/>
  <c r="B7" i="2"/>
  <c r="E6" i="2"/>
  <c r="F4" i="2"/>
  <c r="C4" i="2"/>
  <c r="I2" i="2"/>
  <c r="G2" i="2"/>
  <c r="K6" i="2" l="1"/>
  <c r="C6" i="2"/>
  <c r="I6" i="2" s="1"/>
  <c r="D6" i="2"/>
  <c r="J6" i="2" s="1"/>
  <c r="K7" i="2"/>
  <c r="J20" i="3"/>
  <c r="J119" i="2"/>
  <c r="J120" i="2"/>
  <c r="J136" i="2"/>
  <c r="J152" i="2"/>
  <c r="J168" i="2"/>
  <c r="J183" i="2"/>
  <c r="J184" i="2"/>
  <c r="I104" i="2"/>
  <c r="I113" i="2"/>
  <c r="K119" i="2"/>
  <c r="I124" i="2"/>
  <c r="K135" i="2"/>
  <c r="I140" i="2"/>
  <c r="J104" i="2"/>
  <c r="I112" i="2"/>
  <c r="J123" i="2"/>
  <c r="J124" i="2"/>
  <c r="J140" i="2"/>
  <c r="J156" i="2"/>
  <c r="J171" i="2"/>
  <c r="J172" i="2"/>
  <c r="J187" i="2"/>
  <c r="J188" i="2"/>
  <c r="J203" i="2"/>
  <c r="J204" i="2"/>
  <c r="J219" i="2"/>
  <c r="J220" i="2"/>
  <c r="J29" i="3"/>
  <c r="K111" i="2"/>
  <c r="J112" i="2"/>
  <c r="K123" i="2"/>
  <c r="I128" i="2"/>
  <c r="K139" i="2"/>
  <c r="I144" i="2"/>
  <c r="I27" i="3"/>
  <c r="I45" i="3"/>
  <c r="K56" i="3"/>
  <c r="K72" i="3"/>
  <c r="J77" i="3"/>
  <c r="I81" i="3"/>
  <c r="K104" i="3"/>
  <c r="I113" i="3"/>
  <c r="K136" i="3"/>
  <c r="I145" i="3"/>
  <c r="I39" i="3"/>
  <c r="K60" i="3"/>
  <c r="K80" i="3"/>
  <c r="J85" i="3"/>
  <c r="I89" i="3"/>
  <c r="K112" i="3"/>
  <c r="I121" i="3"/>
  <c r="K144" i="3"/>
  <c r="I153" i="3"/>
  <c r="K38" i="3"/>
  <c r="I49" i="3"/>
  <c r="I65" i="3"/>
  <c r="K84" i="3"/>
  <c r="J89" i="3"/>
  <c r="I93" i="3"/>
  <c r="K116" i="3"/>
  <c r="I125" i="3"/>
  <c r="K148" i="3"/>
  <c r="I157" i="3"/>
  <c r="I35" i="3"/>
  <c r="I41" i="3"/>
  <c r="K48" i="3"/>
  <c r="K64" i="3"/>
  <c r="K88" i="3"/>
  <c r="J93" i="3"/>
  <c r="I97" i="3"/>
  <c r="K120" i="3"/>
  <c r="I129" i="3"/>
  <c r="K152" i="3"/>
  <c r="I161" i="3"/>
  <c r="J186" i="3"/>
  <c r="K186" i="3"/>
  <c r="I203" i="3"/>
  <c r="I204" i="3"/>
  <c r="I195" i="3"/>
  <c r="K210" i="3"/>
  <c r="K211" i="3"/>
  <c r="I219" i="3"/>
  <c r="I220" i="3"/>
  <c r="I224" i="3"/>
  <c r="I228" i="3"/>
  <c r="I232" i="3"/>
  <c r="I236" i="3"/>
  <c r="I240" i="3"/>
  <c r="I244" i="3"/>
  <c r="I248" i="3"/>
  <c r="I252" i="3"/>
  <c r="I256" i="3"/>
  <c r="I260" i="3"/>
  <c r="I264" i="3"/>
  <c r="I199" i="3"/>
  <c r="I200" i="3"/>
  <c r="K222" i="3"/>
  <c r="K223" i="3"/>
  <c r="K227" i="3"/>
  <c r="K231" i="3"/>
  <c r="K235" i="3"/>
  <c r="K239" i="3"/>
  <c r="K243" i="3"/>
  <c r="K247" i="3"/>
  <c r="K251" i="3"/>
  <c r="K255" i="3"/>
  <c r="K259" i="3"/>
  <c r="K263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<sst xmlns="http://schemas.openxmlformats.org/spreadsheetml/2006/main" count="163" uniqueCount="127">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</sst>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44470</v>
      </c>
      <c r="F7" s="3" t="s">
        <v>3</v>
      </c>
      <c r="G7" s="5">
        <v>44500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10/01/2021 - 10/31/2021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10/01/2020 - 10/31/2020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112857094.84</v>
      </c>
      <c r="D6" s="41">
        <f t="shared" si="0"/>
        <v>85036123.780000001</v>
      </c>
      <c r="E6" s="42">
        <f t="shared" si="0"/>
        <v>20908717.890000001</v>
      </c>
      <c r="F6" s="40">
        <f t="shared" si="0"/>
        <v>85207616.950000003</v>
      </c>
      <c r="G6" s="41">
        <f t="shared" si="0"/>
        <v>43971692.920000002</v>
      </c>
      <c r="H6" s="42">
        <f t="shared" si="0"/>
        <v>12001716.189999999</v>
      </c>
      <c r="I6" s="20">
        <f t="shared" ref="I6:I69" si="1">IFERROR((C6-F6)/F6,"")</f>
        <v>0.32449537822686403</v>
      </c>
      <c r="J6" s="20">
        <f t="shared" ref="J6:J69" si="2">IFERROR((D6-G6)/G6,"")</f>
        <v>0.93388332659173856</v>
      </c>
      <c r="K6" s="20">
        <f t="shared" ref="K6:K69" si="3">IFERROR((E6-H6)/H6,"")</f>
        <v>0.74214400332357811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4598458.12</v>
      </c>
      <c r="D7" s="43">
        <f>IF('County Data'!E2&gt;9,'County Data'!D2,"*")</f>
        <v>1727191.73</v>
      </c>
      <c r="E7" s="44">
        <f>IF('County Data'!G2&gt;9,'County Data'!F2,"*")</f>
        <v>695589.08</v>
      </c>
      <c r="F7" s="43">
        <f>IF('County Data'!I2&gt;9,'County Data'!H2,"*")</f>
        <v>3157955.98</v>
      </c>
      <c r="G7" s="43">
        <f>IF('County Data'!K2&gt;9,'County Data'!J2,"*")</f>
        <v>701988.89</v>
      </c>
      <c r="H7" s="44">
        <f>IF('County Data'!M2&gt;9,'County Data'!L2,"*")</f>
        <v>304591.59999999998</v>
      </c>
      <c r="I7" s="22">
        <f t="shared" si="1"/>
        <v>0.4561501645757583</v>
      </c>
      <c r="J7" s="22">
        <f t="shared" si="2"/>
        <v>1.4604260189929785</v>
      </c>
      <c r="K7" s="22">
        <f t="shared" si="3"/>
        <v>1.2836778164598104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8204363.0499999998</v>
      </c>
      <c r="D8" s="43">
        <f>IF('County Data'!E3&gt;9,'County Data'!D3,"*")</f>
        <v>6766805.6799999997</v>
      </c>
      <c r="E8" s="44">
        <f>IF('County Data'!G3&gt;9,'County Data'!F3,"*")</f>
        <v>1858049.73</v>
      </c>
      <c r="F8" s="43">
        <f>IF('County Data'!I3&gt;9,'County Data'!H3,"*")</f>
        <v>6144537.3099999996</v>
      </c>
      <c r="G8" s="43">
        <f>IF('County Data'!K3&gt;9,'County Data'!J3,"*")</f>
        <v>3589052.2</v>
      </c>
      <c r="H8" s="44">
        <f>IF('County Data'!M3&gt;9,'County Data'!L3,"*")</f>
        <v>1162079.28</v>
      </c>
      <c r="I8" s="22">
        <f t="shared" si="1"/>
        <v>0.33522877900793485</v>
      </c>
      <c r="J8" s="22">
        <f t="shared" si="2"/>
        <v>0.88540185623379886</v>
      </c>
      <c r="K8" s="22">
        <f t="shared" si="3"/>
        <v>0.5989010061344523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3658074.1</v>
      </c>
      <c r="D9" s="46">
        <f>IF('County Data'!E4&gt;9,'County Data'!D4,"*")</f>
        <v>1368413.5</v>
      </c>
      <c r="E9" s="47">
        <f>IF('County Data'!G4&gt;9,'County Data'!F4,"*")</f>
        <v>465090.68</v>
      </c>
      <c r="F9" s="45">
        <f>IF('County Data'!I4&gt;9,'County Data'!H4,"*")</f>
        <v>3071761.7</v>
      </c>
      <c r="G9" s="46">
        <f>IF('County Data'!K4&gt;9,'County Data'!J4,"*")</f>
        <v>621253.94999999995</v>
      </c>
      <c r="H9" s="47">
        <f>IF('County Data'!M4&gt;9,'County Data'!L4,"*")</f>
        <v>293419.65999999997</v>
      </c>
      <c r="I9" s="9">
        <f t="shared" si="1"/>
        <v>0.1908717072681777</v>
      </c>
      <c r="J9" s="9">
        <f t="shared" si="2"/>
        <v>1.2026636611324566</v>
      </c>
      <c r="K9" s="9">
        <f t="shared" si="3"/>
        <v>0.58506993021531017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34426657.899999999</v>
      </c>
      <c r="D10" s="43">
        <f>IF('County Data'!E5&gt;9,'County Data'!D5,"*")</f>
        <v>17466811.780000001</v>
      </c>
      <c r="E10" s="44">
        <f>IF('County Data'!G5&gt;9,'County Data'!F5,"*")</f>
        <v>6709271.8200000003</v>
      </c>
      <c r="F10" s="43">
        <f>IF('County Data'!I5&gt;9,'County Data'!H5,"*")</f>
        <v>26886844.010000002</v>
      </c>
      <c r="G10" s="43">
        <f>IF('County Data'!K5&gt;9,'County Data'!J5,"*")</f>
        <v>6637581.2000000002</v>
      </c>
      <c r="H10" s="44">
        <f>IF('County Data'!M5&gt;9,'County Data'!L5,"*")</f>
        <v>3797245.15</v>
      </c>
      <c r="I10" s="22">
        <f t="shared" si="1"/>
        <v>0.28042762799515331</v>
      </c>
      <c r="J10" s="22">
        <f t="shared" si="2"/>
        <v>1.6315025389067936</v>
      </c>
      <c r="K10" s="22">
        <f t="shared" si="3"/>
        <v>0.76687876472763428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313726.78000000003</v>
      </c>
      <c r="D11" s="46" t="str">
        <f>IF('County Data'!E6&gt;9,'County Data'!D6,"*")</f>
        <v>*</v>
      </c>
      <c r="E11" s="47">
        <f>IF('County Data'!G6&gt;9,'County Data'!F6,"*")</f>
        <v>76073.850000000006</v>
      </c>
      <c r="F11" s="45">
        <f>IF('County Data'!I6&gt;9,'County Data'!H6,"*")</f>
        <v>221477.82</v>
      </c>
      <c r="G11" s="46" t="str">
        <f>IF('County Data'!K6&gt;9,'County Data'!J6,"*")</f>
        <v>*</v>
      </c>
      <c r="H11" s="47">
        <f>IF('County Data'!M6&gt;9,'County Data'!L6,"*")</f>
        <v>52500.76</v>
      </c>
      <c r="I11" s="9">
        <f t="shared" si="1"/>
        <v>0.41651556801489203</v>
      </c>
      <c r="J11" s="9" t="str">
        <f t="shared" si="2"/>
        <v/>
      </c>
      <c r="K11" s="9">
        <f t="shared" si="3"/>
        <v>0.449004738217123</v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4889696.6100000003</v>
      </c>
      <c r="D12" s="43">
        <f>IF('County Data'!E7&gt;9,'County Data'!D7,"*")</f>
        <v>804392.43</v>
      </c>
      <c r="E12" s="44">
        <f>IF('County Data'!G7&gt;9,'County Data'!F7,"*")</f>
        <v>452223.4</v>
      </c>
      <c r="F12" s="43">
        <f>IF('County Data'!I7&gt;9,'County Data'!H7,"*")</f>
        <v>4359022.59</v>
      </c>
      <c r="G12" s="43">
        <f>IF('County Data'!K7&gt;9,'County Data'!J7,"*")</f>
        <v>436200.79</v>
      </c>
      <c r="H12" s="44">
        <f>IF('County Data'!M7&gt;9,'County Data'!L7,"*")</f>
        <v>296137.09999999998</v>
      </c>
      <c r="I12" s="22">
        <f t="shared" si="1"/>
        <v>0.12174151637053124</v>
      </c>
      <c r="J12" s="22">
        <f t="shared" si="2"/>
        <v>0.84408751300060714</v>
      </c>
      <c r="K12" s="22">
        <f t="shared" si="3"/>
        <v>0.52707445301517464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490072.36</v>
      </c>
      <c r="D13" s="46">
        <f>IF('County Data'!E8&gt;9,'County Data'!D8,"*")</f>
        <v>238911.11</v>
      </c>
      <c r="E13" s="47" t="str">
        <f>IF('County Data'!G8&gt;9,'County Data'!F8,"*")</f>
        <v>*</v>
      </c>
      <c r="F13" s="45">
        <f>IF('County Data'!I8&gt;9,'County Data'!H8,"*")</f>
        <v>469730.94</v>
      </c>
      <c r="G13" s="46">
        <f>IF('County Data'!K8&gt;9,'County Data'!J8,"*")</f>
        <v>115926.59</v>
      </c>
      <c r="H13" s="47" t="str">
        <f>IF('County Data'!M8&gt;9,'County Data'!L8,"*")</f>
        <v>*</v>
      </c>
      <c r="I13" s="9">
        <f t="shared" si="1"/>
        <v>4.3304407412464642E-2</v>
      </c>
      <c r="J13" s="9">
        <f t="shared" si="2"/>
        <v>1.0608827534735559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8659890.1199999992</v>
      </c>
      <c r="D14" s="43">
        <f>IF('County Data'!E9&gt;9,'County Data'!D9,"*")</f>
        <v>9792650.3800000008</v>
      </c>
      <c r="E14" s="44">
        <f>IF('County Data'!G9&gt;9,'County Data'!F9,"*")</f>
        <v>2286103.9300000002</v>
      </c>
      <c r="F14" s="43">
        <f>IF('County Data'!I9&gt;9,'County Data'!H9,"*")</f>
        <v>5513323.9299999997</v>
      </c>
      <c r="G14" s="43">
        <f>IF('County Data'!K9&gt;9,'County Data'!J9,"*")</f>
        <v>4355878.1500000004</v>
      </c>
      <c r="H14" s="44">
        <f>IF('County Data'!M9&gt;9,'County Data'!L9,"*")</f>
        <v>1398482.4</v>
      </c>
      <c r="I14" s="22">
        <f t="shared" si="1"/>
        <v>0.57072035489850126</v>
      </c>
      <c r="J14" s="22">
        <f t="shared" si="2"/>
        <v>1.2481460781909155</v>
      </c>
      <c r="K14" s="22">
        <f t="shared" si="3"/>
        <v>0.63470339705383516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1938680.54</v>
      </c>
      <c r="D15" s="48">
        <f>IF('County Data'!E10&gt;9,'County Data'!D10,"*")</f>
        <v>422047.72</v>
      </c>
      <c r="E15" s="49">
        <f>IF('County Data'!G10&gt;9,'County Data'!F10,"*")</f>
        <v>213803.8</v>
      </c>
      <c r="F15" s="48">
        <f>IF('County Data'!I10&gt;9,'County Data'!H10,"*")</f>
        <v>1566812.27</v>
      </c>
      <c r="G15" s="48">
        <f>IF('County Data'!K10&gt;9,'County Data'!J10,"*")</f>
        <v>187296.74</v>
      </c>
      <c r="H15" s="49">
        <f>IF('County Data'!M10&gt;9,'County Data'!L10,"*")</f>
        <v>110382.91</v>
      </c>
      <c r="I15" s="23">
        <f t="shared" si="1"/>
        <v>0.23734066749426211</v>
      </c>
      <c r="J15" s="23">
        <f t="shared" si="2"/>
        <v>1.2533639400237291</v>
      </c>
      <c r="K15" s="23">
        <f t="shared" si="3"/>
        <v>0.93692846111775796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3060977.74</v>
      </c>
      <c r="D16" s="43">
        <f>IF('County Data'!E11&gt;9,'County Data'!D11,"*")</f>
        <v>628146.97</v>
      </c>
      <c r="E16" s="44">
        <f>IF('County Data'!G11&gt;9,'County Data'!F11,"*")</f>
        <v>419265.46</v>
      </c>
      <c r="F16" s="43">
        <f>IF('County Data'!I11&gt;9,'County Data'!H11,"*")</f>
        <v>2625625.4500000002</v>
      </c>
      <c r="G16" s="43">
        <f>IF('County Data'!K11&gt;9,'County Data'!J11,"*")</f>
        <v>257595.78</v>
      </c>
      <c r="H16" s="44">
        <f>IF('County Data'!M11&gt;9,'County Data'!L11,"*")</f>
        <v>297978.03000000003</v>
      </c>
      <c r="I16" s="22">
        <f t="shared" si="1"/>
        <v>0.16580898467448965</v>
      </c>
      <c r="J16" s="22">
        <f t="shared" si="2"/>
        <v>1.4384986819271648</v>
      </c>
      <c r="K16" s="22">
        <f t="shared" si="3"/>
        <v>0.40703480723058671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3833587.29</v>
      </c>
      <c r="D17" s="46">
        <f>IF('County Data'!E12&gt;9,'County Data'!D12,"*")</f>
        <v>25415465.18</v>
      </c>
      <c r="E17" s="47">
        <f>IF('County Data'!G12&gt;9,'County Data'!F12,"*")</f>
        <v>467106.57</v>
      </c>
      <c r="F17" s="45">
        <f>IF('County Data'!I12&gt;9,'County Data'!H12,"*")</f>
        <v>1634301.95</v>
      </c>
      <c r="G17" s="46">
        <f>IF('County Data'!K12&gt;9,'County Data'!J12,"*")</f>
        <v>17504589.379999999</v>
      </c>
      <c r="H17" s="47">
        <f>IF('County Data'!M12&gt;9,'County Data'!L12,"*")</f>
        <v>246997.78</v>
      </c>
      <c r="I17" s="9">
        <f t="shared" si="1"/>
        <v>1.3457031853874983</v>
      </c>
      <c r="J17" s="9">
        <f t="shared" si="2"/>
        <v>0.45193152654232677</v>
      </c>
      <c r="K17" s="9">
        <f t="shared" si="3"/>
        <v>0.89113671386034321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10458071.83</v>
      </c>
      <c r="D18" s="43">
        <f>IF('County Data'!E13&gt;9,'County Data'!D13,"*")</f>
        <v>4904497.03</v>
      </c>
      <c r="E18" s="44">
        <f>IF('County Data'!G13&gt;9,'County Data'!F13,"*")</f>
        <v>1829914.02</v>
      </c>
      <c r="F18" s="43">
        <f>IF('County Data'!I13&gt;9,'County Data'!H13,"*")</f>
        <v>8291626.4900000002</v>
      </c>
      <c r="G18" s="43">
        <f>IF('County Data'!K13&gt;9,'County Data'!J13,"*")</f>
        <v>1921437.06</v>
      </c>
      <c r="H18" s="44">
        <f>IF('County Data'!M13&gt;9,'County Data'!L13,"*")</f>
        <v>968849.79</v>
      </c>
      <c r="I18" s="22">
        <f t="shared" si="1"/>
        <v>0.26128110601856114</v>
      </c>
      <c r="J18" s="22">
        <f t="shared" si="2"/>
        <v>1.5525150587029899</v>
      </c>
      <c r="K18" s="22">
        <f t="shared" si="3"/>
        <v>0.88874894631499068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10492841.970000001</v>
      </c>
      <c r="D19" s="46">
        <f>IF('County Data'!E14&gt;9,'County Data'!D14,"*")</f>
        <v>3751484.16</v>
      </c>
      <c r="E19" s="47">
        <f>IF('County Data'!G14&gt;9,'County Data'!F14,"*")</f>
        <v>1800057.38</v>
      </c>
      <c r="F19" s="45">
        <f>IF('County Data'!I14&gt;9,'County Data'!H14,"*")</f>
        <v>7823588.7400000002</v>
      </c>
      <c r="G19" s="46">
        <f>IF('County Data'!K14&gt;9,'County Data'!J14,"*")</f>
        <v>1450407.37</v>
      </c>
      <c r="H19" s="47">
        <f>IF('County Data'!M14&gt;9,'County Data'!L14,"*")</f>
        <v>891897.62</v>
      </c>
      <c r="I19" s="9">
        <f t="shared" si="1"/>
        <v>0.34118015640990867</v>
      </c>
      <c r="J19" s="9">
        <f t="shared" si="2"/>
        <v>1.5865037903109938</v>
      </c>
      <c r="K19" s="9">
        <f t="shared" si="3"/>
        <v>1.0182331913835581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7738710.5599999996</v>
      </c>
      <c r="D20" s="43">
        <f>IF('County Data'!E15&gt;9,'County Data'!D15,"*")</f>
        <v>2650028.9300000002</v>
      </c>
      <c r="E20" s="44">
        <f>IF('County Data'!G15&gt;9,'County Data'!F15,"*")</f>
        <v>1374344.2</v>
      </c>
      <c r="F20" s="43">
        <f>IF('County Data'!I15&gt;9,'County Data'!H15,"*")</f>
        <v>6020395</v>
      </c>
      <c r="G20" s="43">
        <f>IF('County Data'!K15&gt;9,'County Data'!J15,"*")</f>
        <v>1156399.04</v>
      </c>
      <c r="H20" s="44">
        <f>IF('County Data'!M15&gt;9,'County Data'!L15,"*")</f>
        <v>822573.93</v>
      </c>
      <c r="I20" s="22">
        <f t="shared" si="1"/>
        <v>0.28541575095986221</v>
      </c>
      <c r="J20" s="22">
        <f t="shared" si="2"/>
        <v>1.2916215236567474</v>
      </c>
      <c r="K20" s="22">
        <f t="shared" si="3"/>
        <v>0.67078501989480732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10093285.869999999</v>
      </c>
      <c r="D21" s="46">
        <f>IF('County Data'!E16&gt;9,'County Data'!D16,"*")</f>
        <v>9099277.1799999997</v>
      </c>
      <c r="E21" s="47">
        <f>IF('County Data'!G16&gt;9,'County Data'!F16,"*")</f>
        <v>2261823.9700000002</v>
      </c>
      <c r="F21" s="45">
        <f>IF('County Data'!I16&gt;9,'County Data'!H16,"*")</f>
        <v>7420612.7699999996</v>
      </c>
      <c r="G21" s="46">
        <f>IF('County Data'!K16&gt;9,'County Data'!J16,"*")</f>
        <v>5036085.78</v>
      </c>
      <c r="H21" s="47">
        <f>IF('County Data'!M16&gt;9,'County Data'!L16,"*")</f>
        <v>1358580.18</v>
      </c>
      <c r="I21" s="9">
        <f t="shared" si="1"/>
        <v>0.36016878697741289</v>
      </c>
      <c r="J21" s="9">
        <f t="shared" si="2"/>
        <v>0.80681536762862671</v>
      </c>
      <c r="K21" s="9">
        <f t="shared" si="3"/>
        <v>0.66484393287704247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63" sqref="F63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10/01/2021 - 10/31/2021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10/01/2020 - 10/31/2020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1593763.83</v>
      </c>
      <c r="D6" s="41" t="str">
        <f>IF('Town Data'!E2&gt;9,'Town Data'!D2,"*")</f>
        <v>*</v>
      </c>
      <c r="E6" s="42">
        <f>IF('Town Data'!G2&gt;9,'Town Data'!F2,"*")</f>
        <v>266701.40000000002</v>
      </c>
      <c r="F6" s="41">
        <f>IF('Town Data'!I2&gt;9,'Town Data'!H2,"*")</f>
        <v>1430791.95</v>
      </c>
      <c r="G6" s="41" t="str">
        <f>IF('Town Data'!K2&gt;9,'Town Data'!J2,"*")</f>
        <v>*</v>
      </c>
      <c r="H6" s="42">
        <f>IF('Town Data'!M2&gt;9,'Town Data'!L2,"*")</f>
        <v>175534.17</v>
      </c>
      <c r="I6" s="20">
        <f t="shared" ref="I6:I69" si="0">IFERROR((C6-F6)/F6,"")</f>
        <v>0.11390326874567622</v>
      </c>
      <c r="J6" s="20" t="str">
        <f t="shared" ref="J6:J69" si="1">IFERROR((D6-G6)/G6,"")</f>
        <v/>
      </c>
      <c r="K6" s="20">
        <f t="shared" ref="K6:K69" si="2">IFERROR((E6-H6)/H6,"")</f>
        <v>0.51937027417510795</v>
      </c>
    </row>
    <row r="7" spans="1:12" x14ac:dyDescent="0.3">
      <c r="A7" s="15"/>
      <c r="B7" t="str">
        <f>'Town Data'!A3</f>
        <v>BARRE TOWN</v>
      </c>
      <c r="C7" s="50">
        <f>IF('Town Data'!C3&gt;9,'Town Data'!B3,"*")</f>
        <v>452873.19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417053.08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8.5888611588721478E-2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276615.23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221458.29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0.24906243067261094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2974310.9</v>
      </c>
      <c r="D9" s="46">
        <f>IF('Town Data'!E5&gt;9,'Town Data'!D5,"*")</f>
        <v>1065668.8899999999</v>
      </c>
      <c r="E9" s="47">
        <f>IF('Town Data'!G5&gt;9,'Town Data'!F5,"*")</f>
        <v>429619.09</v>
      </c>
      <c r="F9" s="45">
        <f>IF('Town Data'!I5&gt;9,'Town Data'!H5,"*")</f>
        <v>2534106.15</v>
      </c>
      <c r="G9" s="46">
        <f>IF('Town Data'!K5&gt;9,'Town Data'!J5,"*")</f>
        <v>451616.36</v>
      </c>
      <c r="H9" s="47">
        <f>IF('Town Data'!M5&gt;9,'Town Data'!L5,"*")</f>
        <v>262172.12</v>
      </c>
      <c r="I9" s="9">
        <f t="shared" si="0"/>
        <v>0.17371204043682228</v>
      </c>
      <c r="J9" s="9">
        <f t="shared" si="1"/>
        <v>1.3596773376411784</v>
      </c>
      <c r="K9" s="9">
        <f t="shared" si="2"/>
        <v>0.6386909866693683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1742932.39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1608036.31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8.388870273706682E-2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BETHEL</v>
      </c>
      <c r="C11" s="50">
        <f>IF('Town Data'!C7&gt;9,'Town Data'!B7,"*")</f>
        <v>299954.21000000002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BRADFORD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406549.6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BRANDON</v>
      </c>
      <c r="C13" s="50">
        <f>IF('Town Data'!C9&gt;9,'Town Data'!B9,"*")</f>
        <v>403895.9</v>
      </c>
      <c r="D13" s="46" t="str">
        <f>IF('Town Data'!E9&gt;9,'Town Data'!D9,"*")</f>
        <v>*</v>
      </c>
      <c r="E13" s="47">
        <f>IF('Town Data'!G9&gt;9,'Town Data'!F9,"*")</f>
        <v>91793.12</v>
      </c>
      <c r="F13" s="45">
        <f>IF('Town Data'!I9&gt;9,'Town Data'!H9,"*")</f>
        <v>336015.16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0.2020168970947622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BRATTLEBORO</v>
      </c>
      <c r="C14" s="51">
        <f>IF('Town Data'!C10&gt;9,'Town Data'!B10,"*")</f>
        <v>4022336.94</v>
      </c>
      <c r="D14" s="43">
        <f>IF('Town Data'!E10&gt;9,'Town Data'!D10,"*")</f>
        <v>1067649</v>
      </c>
      <c r="E14" s="44">
        <f>IF('Town Data'!G10&gt;9,'Town Data'!F10,"*")</f>
        <v>478522.76</v>
      </c>
      <c r="F14" s="43">
        <f>IF('Town Data'!I10&gt;9,'Town Data'!H10,"*")</f>
        <v>3428893.52</v>
      </c>
      <c r="G14" s="43">
        <f>IF('Town Data'!K10&gt;9,'Town Data'!J10,"*")</f>
        <v>570848.17000000004</v>
      </c>
      <c r="H14" s="44">
        <f>IF('Town Data'!M10&gt;9,'Town Data'!L10,"*")</f>
        <v>317549.99</v>
      </c>
      <c r="I14" s="22">
        <f t="shared" si="0"/>
        <v>0.17307140526195164</v>
      </c>
      <c r="J14" s="22">
        <f t="shared" si="1"/>
        <v>0.87028540356010942</v>
      </c>
      <c r="K14" s="22">
        <f t="shared" si="2"/>
        <v>0.50692103627526497</v>
      </c>
      <c r="L14" s="15"/>
    </row>
    <row r="15" spans="1:12" x14ac:dyDescent="0.3">
      <c r="A15" s="15"/>
      <c r="B15" s="15" t="str">
        <f>'Town Data'!A11</f>
        <v>BRISTOL</v>
      </c>
      <c r="C15" s="50">
        <f>IF('Town Data'!C11&gt;9,'Town Data'!B11,"*")</f>
        <v>408803.06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326173.42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0.25333039093130277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BURKE</v>
      </c>
      <c r="C16" s="52">
        <f>IF('Town Data'!C12&gt;9,'Town Data'!B12,"*")</f>
        <v>312998.81</v>
      </c>
      <c r="D16" s="53">
        <f>IF('Town Data'!E12&gt;9,'Town Data'!D12,"*")</f>
        <v>559451.94999999995</v>
      </c>
      <c r="E16" s="54" t="str">
        <f>IF('Town Data'!G12&gt;9,'Town Data'!F12,"*")</f>
        <v>*</v>
      </c>
      <c r="F16" s="53">
        <f>IF('Town Data'!I12&gt;9,'Town Data'!H12,"*")</f>
        <v>163435.26</v>
      </c>
      <c r="G16" s="53">
        <f>IF('Town Data'!K12&gt;9,'Town Data'!J12,"*")</f>
        <v>220077.87</v>
      </c>
      <c r="H16" s="54" t="str">
        <f>IF('Town Data'!M12&gt;9,'Town Data'!L12,"*")</f>
        <v>*</v>
      </c>
      <c r="I16" s="26">
        <f t="shared" si="0"/>
        <v>0.91512412927296094</v>
      </c>
      <c r="J16" s="26">
        <f t="shared" si="1"/>
        <v>1.54206363411278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BURLINGTON</v>
      </c>
      <c r="C17" s="51">
        <f>IF('Town Data'!C13&gt;9,'Town Data'!B13,"*")</f>
        <v>11606167.91</v>
      </c>
      <c r="D17" s="43">
        <f>IF('Town Data'!E13&gt;9,'Town Data'!D13,"*")</f>
        <v>8085153.2999999998</v>
      </c>
      <c r="E17" s="44">
        <f>IF('Town Data'!G13&gt;9,'Town Data'!F13,"*")</f>
        <v>3909369.61</v>
      </c>
      <c r="F17" s="43">
        <f>IF('Town Data'!I13&gt;9,'Town Data'!H13,"*")</f>
        <v>8007063.9900000002</v>
      </c>
      <c r="G17" s="43">
        <f>IF('Town Data'!K13&gt;9,'Town Data'!J13,"*")</f>
        <v>3041942.01</v>
      </c>
      <c r="H17" s="44">
        <f>IF('Town Data'!M13&gt;9,'Town Data'!L13,"*")</f>
        <v>2154095.7799999998</v>
      </c>
      <c r="I17" s="22">
        <f t="shared" si="0"/>
        <v>0.44949108992945613</v>
      </c>
      <c r="J17" s="22">
        <f t="shared" si="1"/>
        <v>1.6578919892033053</v>
      </c>
      <c r="K17" s="22">
        <f t="shared" si="2"/>
        <v>0.81485412408170643</v>
      </c>
      <c r="L17" s="15"/>
    </row>
    <row r="18" spans="1:12" x14ac:dyDescent="0.3">
      <c r="A18" s="15"/>
      <c r="B18" s="15" t="str">
        <f>'Town Data'!A14</f>
        <v>CAMBRIDGE</v>
      </c>
      <c r="C18" s="50">
        <f>IF('Town Data'!C14&gt;9,'Town Data'!B14,"*")</f>
        <v>680540</v>
      </c>
      <c r="D18" s="46" t="str">
        <f>IF('Town Data'!E14&gt;9,'Town Data'!D14,"*")</f>
        <v>*</v>
      </c>
      <c r="E18" s="47">
        <f>IF('Town Data'!G14&gt;9,'Town Data'!F14,"*")</f>
        <v>152429.53</v>
      </c>
      <c r="F18" s="45">
        <f>IF('Town Data'!I14&gt;9,'Town Data'!H14,"*")</f>
        <v>433019.98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0.57161339298939517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CASTLETON</v>
      </c>
      <c r="C19" s="51">
        <f>IF('Town Data'!C15&gt;9,'Town Data'!B15,"*")</f>
        <v>585725.29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410313.67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0.42750615644855328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CHESTER</v>
      </c>
      <c r="C20" s="50">
        <f>IF('Town Data'!C16&gt;9,'Town Data'!B16,"*")</f>
        <v>336343.24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271074.36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0.24077850815547441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COLCHESTER</v>
      </c>
      <c r="C21" s="51">
        <f>IF('Town Data'!C17&gt;9,'Town Data'!B17,"*")</f>
        <v>2653155.09</v>
      </c>
      <c r="D21" s="43" t="str">
        <f>IF('Town Data'!E17&gt;9,'Town Data'!D17,"*")</f>
        <v>*</v>
      </c>
      <c r="E21" s="44">
        <f>IF('Town Data'!G17&gt;9,'Town Data'!F17,"*")</f>
        <v>277574.40000000002</v>
      </c>
      <c r="F21" s="43">
        <f>IF('Town Data'!I17&gt;9,'Town Data'!H17,"*")</f>
        <v>2197810.1800000002</v>
      </c>
      <c r="G21" s="43" t="str">
        <f>IF('Town Data'!K17&gt;9,'Town Data'!J17,"*")</f>
        <v>*</v>
      </c>
      <c r="H21" s="44">
        <f>IF('Town Data'!M17&gt;9,'Town Data'!L17,"*")</f>
        <v>171301.01</v>
      </c>
      <c r="I21" s="22">
        <f t="shared" si="0"/>
        <v>0.20718118158866644</v>
      </c>
      <c r="J21" s="22" t="str">
        <f t="shared" si="1"/>
        <v/>
      </c>
      <c r="K21" s="22">
        <f t="shared" si="2"/>
        <v>0.62038974551288406</v>
      </c>
      <c r="L21" s="15"/>
    </row>
    <row r="22" spans="1:12" x14ac:dyDescent="0.3">
      <c r="A22" s="15"/>
      <c r="B22" s="15" t="str">
        <f>'Town Data'!A18</f>
        <v>DANVILLE</v>
      </c>
      <c r="C22" s="50">
        <f>IF('Town Data'!C18&gt;9,'Town Data'!B18,"*")</f>
        <v>222612.8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DERBY</v>
      </c>
      <c r="C23" s="51">
        <f>IF('Town Data'!C19&gt;9,'Town Data'!B19,"*")</f>
        <v>872955.21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874134.74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-1.3493686339477E-3</v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DORSET</v>
      </c>
      <c r="C24" s="50">
        <f>IF('Town Data'!C20&gt;9,'Town Data'!B20,"*")</f>
        <v>778622.59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514069.43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0.514625349342403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DOVER</v>
      </c>
      <c r="C25" s="51">
        <f>IF('Town Data'!C21&gt;9,'Town Data'!B21,"*")</f>
        <v>634542.64</v>
      </c>
      <c r="D25" s="43">
        <f>IF('Town Data'!E21&gt;9,'Town Data'!D21,"*")</f>
        <v>303156.52</v>
      </c>
      <c r="E25" s="44">
        <f>IF('Town Data'!G21&gt;9,'Town Data'!F21,"*")</f>
        <v>252571.46</v>
      </c>
      <c r="F25" s="43">
        <f>IF('Town Data'!I21&gt;9,'Town Data'!H21,"*")</f>
        <v>535339.11</v>
      </c>
      <c r="G25" s="43">
        <f>IF('Town Data'!K21&gt;9,'Town Data'!J21,"*")</f>
        <v>124039.22</v>
      </c>
      <c r="H25" s="44">
        <f>IF('Town Data'!M21&gt;9,'Town Data'!L21,"*")</f>
        <v>187612.9</v>
      </c>
      <c r="I25" s="22">
        <f t="shared" si="0"/>
        <v>0.18530970023841528</v>
      </c>
      <c r="J25" s="22">
        <f t="shared" si="1"/>
        <v>1.4440376197141518</v>
      </c>
      <c r="K25" s="22">
        <f t="shared" si="2"/>
        <v>0.34623717239059787</v>
      </c>
      <c r="L25" s="15"/>
    </row>
    <row r="26" spans="1:12" x14ac:dyDescent="0.3">
      <c r="A26" s="15"/>
      <c r="B26" s="15" t="str">
        <f>'Town Data'!A22</f>
        <v>ENOSBURG</v>
      </c>
      <c r="C26" s="50">
        <f>IF('Town Data'!C22&gt;9,'Town Data'!B22,"*")</f>
        <v>427966.43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412253.41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3.8114954585821426E-2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ESSEX</v>
      </c>
      <c r="C27" s="51">
        <f>IF('Town Data'!C23&gt;9,'Town Data'!B23,"*")</f>
        <v>4405869.3899999997</v>
      </c>
      <c r="D27" s="43" t="str">
        <f>IF('Town Data'!E23&gt;9,'Town Data'!D23,"*")</f>
        <v>*</v>
      </c>
      <c r="E27" s="44">
        <f>IF('Town Data'!G23&gt;9,'Town Data'!F23,"*")</f>
        <v>457027.7</v>
      </c>
      <c r="F27" s="43">
        <f>IF('Town Data'!I23&gt;9,'Town Data'!H23,"*")</f>
        <v>3610641.4</v>
      </c>
      <c r="G27" s="43" t="str">
        <f>IF('Town Data'!K23&gt;9,'Town Data'!J23,"*")</f>
        <v>*</v>
      </c>
      <c r="H27" s="44">
        <f>IF('Town Data'!M23&gt;9,'Town Data'!L23,"*")</f>
        <v>275802.92</v>
      </c>
      <c r="I27" s="22">
        <f t="shared" si="0"/>
        <v>0.22024563004235198</v>
      </c>
      <c r="J27" s="22" t="str">
        <f t="shared" si="1"/>
        <v/>
      </c>
      <c r="K27" s="22">
        <f t="shared" si="2"/>
        <v>0.65708071546160585</v>
      </c>
      <c r="L27" s="15"/>
    </row>
    <row r="28" spans="1:12" x14ac:dyDescent="0.3">
      <c r="A28" s="15"/>
      <c r="B28" s="15" t="str">
        <f>'Town Data'!A24</f>
        <v>FAIR HAVEN</v>
      </c>
      <c r="C28" s="50">
        <f>IF('Town Data'!C24&gt;9,'Town Data'!B24,"*")</f>
        <v>511353.09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469932.34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8.8141944008365114E-2</v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HARDWICK</v>
      </c>
      <c r="C29" s="51">
        <f>IF('Town Data'!C25&gt;9,'Town Data'!B25,"*")</f>
        <v>315800.83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287292.5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9.9231027611232508E-2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HARTFORD</v>
      </c>
      <c r="C30" s="50">
        <f>IF('Town Data'!C26&gt;9,'Town Data'!B26,"*")</f>
        <v>2386120.5299999998</v>
      </c>
      <c r="D30" s="46">
        <f>IF('Town Data'!E26&gt;9,'Town Data'!D26,"*")</f>
        <v>2183694.1800000002</v>
      </c>
      <c r="E30" s="47">
        <f>IF('Town Data'!G26&gt;9,'Town Data'!F26,"*")</f>
        <v>379092.93</v>
      </c>
      <c r="F30" s="45">
        <f>IF('Town Data'!I26&gt;9,'Town Data'!H26,"*")</f>
        <v>1850964.18</v>
      </c>
      <c r="G30" s="46">
        <f>IF('Town Data'!K26&gt;9,'Town Data'!J26,"*")</f>
        <v>889741.76</v>
      </c>
      <c r="H30" s="47">
        <f>IF('Town Data'!M26&gt;9,'Town Data'!L26,"*")</f>
        <v>257187.53</v>
      </c>
      <c r="I30" s="9">
        <f t="shared" si="0"/>
        <v>0.28912301803701024</v>
      </c>
      <c r="J30" s="9">
        <f t="shared" si="1"/>
        <v>1.4543010996808783</v>
      </c>
      <c r="K30" s="9">
        <f t="shared" si="2"/>
        <v>0.47399420959484306</v>
      </c>
      <c r="L30" s="15"/>
    </row>
    <row r="31" spans="1:12" x14ac:dyDescent="0.3">
      <c r="A31" s="15"/>
      <c r="B31" s="27" t="str">
        <f>'Town Data'!A27</f>
        <v>HINESBURG</v>
      </c>
      <c r="C31" s="51">
        <f>IF('Town Data'!C27&gt;9,'Town Data'!B27,"*")</f>
        <v>464325.05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396714.19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0.17042712790283601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JERICHO</v>
      </c>
      <c r="C32" s="50">
        <f>IF('Town Data'!C28&gt;9,'Town Data'!B28,"*")</f>
        <v>474135.13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392221.33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0.2088458575162141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JOHNSON</v>
      </c>
      <c r="C33" s="51">
        <f>IF('Town Data'!C29&gt;9,'Town Data'!B29,"*")</f>
        <v>210273.42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171113.19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0.2288557065647599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KILLINGTON</v>
      </c>
      <c r="C34" s="50">
        <f>IF('Town Data'!C30&gt;9,'Town Data'!B30,"*")</f>
        <v>1465537.12</v>
      </c>
      <c r="D34" s="46">
        <f>IF('Town Data'!E30&gt;9,'Town Data'!D30,"*")</f>
        <v>1857230.98</v>
      </c>
      <c r="E34" s="47">
        <f>IF('Town Data'!G30&gt;9,'Town Data'!F30,"*")</f>
        <v>614341.51</v>
      </c>
      <c r="F34" s="45">
        <f>IF('Town Data'!I30&gt;9,'Town Data'!H30,"*")</f>
        <v>936985.69</v>
      </c>
      <c r="G34" s="46">
        <f>IF('Town Data'!K30&gt;9,'Town Data'!J30,"*")</f>
        <v>634227.85</v>
      </c>
      <c r="H34" s="47">
        <f>IF('Town Data'!M30&gt;9,'Town Data'!L30,"*")</f>
        <v>273841.2</v>
      </c>
      <c r="I34" s="9">
        <f t="shared" si="0"/>
        <v>0.56409765446898152</v>
      </c>
      <c r="J34" s="9">
        <f t="shared" si="1"/>
        <v>1.9283340048848374</v>
      </c>
      <c r="K34" s="9">
        <f t="shared" si="2"/>
        <v>1.2434225018003133</v>
      </c>
      <c r="L34" s="15"/>
    </row>
    <row r="35" spans="1:12" x14ac:dyDescent="0.3">
      <c r="A35" s="15"/>
      <c r="B35" s="27" t="str">
        <f>'Town Data'!A31</f>
        <v>LONDONDERRY</v>
      </c>
      <c r="C35" s="51">
        <f>IF('Town Data'!C31&gt;9,'Town Data'!B31,"*")</f>
        <v>310178.18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217045.74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0.42909130582337163</v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LUDLOW</v>
      </c>
      <c r="C36" s="50">
        <f>IF('Town Data'!C32&gt;9,'Town Data'!B32,"*")</f>
        <v>1167326.03</v>
      </c>
      <c r="D36" s="46">
        <f>IF('Town Data'!E32&gt;9,'Town Data'!D32,"*")</f>
        <v>378027.53</v>
      </c>
      <c r="E36" s="47">
        <f>IF('Town Data'!G32&gt;9,'Town Data'!F32,"*")</f>
        <v>447340.89</v>
      </c>
      <c r="F36" s="45">
        <f>IF('Town Data'!I32&gt;9,'Town Data'!H32,"*")</f>
        <v>811570.85</v>
      </c>
      <c r="G36" s="46">
        <f>IF('Town Data'!K32&gt;9,'Town Data'!J32,"*")</f>
        <v>178895.57</v>
      </c>
      <c r="H36" s="47">
        <f>IF('Town Data'!M32&gt;9,'Town Data'!L32,"*")</f>
        <v>229931.32</v>
      </c>
      <c r="I36" s="9">
        <f t="shared" si="0"/>
        <v>0.43835381716827321</v>
      </c>
      <c r="J36" s="9">
        <f t="shared" si="1"/>
        <v>1.1131184522903503</v>
      </c>
      <c r="K36" s="9">
        <f t="shared" si="2"/>
        <v>0.94554134686827351</v>
      </c>
      <c r="L36" s="15"/>
    </row>
    <row r="37" spans="1:12" x14ac:dyDescent="0.3">
      <c r="A37" s="15"/>
      <c r="B37" s="27" t="str">
        <f>'Town Data'!A33</f>
        <v>LYNDON</v>
      </c>
      <c r="C37" s="51">
        <f>IF('Town Data'!C33&gt;9,'Town Data'!B33,"*")</f>
        <v>1271698.5</v>
      </c>
      <c r="D37" s="43" t="str">
        <f>IF('Town Data'!E33&gt;9,'Town Data'!D33,"*")</f>
        <v>*</v>
      </c>
      <c r="E37" s="44">
        <f>IF('Town Data'!G33&gt;9,'Town Data'!F33,"*")</f>
        <v>100557.35</v>
      </c>
      <c r="F37" s="43">
        <f>IF('Town Data'!I33&gt;9,'Town Data'!H33,"*")</f>
        <v>1112644.58</v>
      </c>
      <c r="G37" s="43" t="str">
        <f>IF('Town Data'!K33&gt;9,'Town Data'!J33,"*")</f>
        <v>*</v>
      </c>
      <c r="H37" s="44">
        <f>IF('Town Data'!M33&gt;9,'Town Data'!L33,"*")</f>
        <v>62190.36</v>
      </c>
      <c r="I37" s="22">
        <f t="shared" si="0"/>
        <v>0.14295123785171354</v>
      </c>
      <c r="J37" s="22" t="str">
        <f t="shared" si="1"/>
        <v/>
      </c>
      <c r="K37" s="22">
        <f t="shared" si="2"/>
        <v>0.6169282506163335</v>
      </c>
      <c r="L37" s="15"/>
    </row>
    <row r="38" spans="1:12" x14ac:dyDescent="0.3">
      <c r="A38" s="15"/>
      <c r="B38" s="15" t="str">
        <f>'Town Data'!A34</f>
        <v>MANCHESTER</v>
      </c>
      <c r="C38" s="50">
        <f>IF('Town Data'!C34&gt;9,'Town Data'!B34,"*")</f>
        <v>3964839.43</v>
      </c>
      <c r="D38" s="46">
        <f>IF('Town Data'!E34&gt;9,'Town Data'!D34,"*")</f>
        <v>4768016.83</v>
      </c>
      <c r="E38" s="47">
        <f>IF('Town Data'!G34&gt;9,'Town Data'!F34,"*")</f>
        <v>1129205.3999999999</v>
      </c>
      <c r="F38" s="45">
        <f>IF('Town Data'!I34&gt;9,'Town Data'!H34,"*")</f>
        <v>2710560.61</v>
      </c>
      <c r="G38" s="46">
        <f>IF('Town Data'!K34&gt;9,'Town Data'!J34,"*")</f>
        <v>2643390.9900000002</v>
      </c>
      <c r="H38" s="47">
        <f>IF('Town Data'!M34&gt;9,'Town Data'!L34,"*")</f>
        <v>717108.77</v>
      </c>
      <c r="I38" s="9">
        <f t="shared" si="0"/>
        <v>0.46273778766378532</v>
      </c>
      <c r="J38" s="9">
        <f t="shared" si="1"/>
        <v>0.80375012551586233</v>
      </c>
      <c r="K38" s="9">
        <f t="shared" si="2"/>
        <v>0.57466404991811759</v>
      </c>
      <c r="L38" s="15"/>
    </row>
    <row r="39" spans="1:12" x14ac:dyDescent="0.3">
      <c r="A39" s="15"/>
      <c r="B39" s="27" t="str">
        <f>'Town Data'!A35</f>
        <v>MIDDLEBURY</v>
      </c>
      <c r="C39" s="51">
        <f>IF('Town Data'!C35&gt;9,'Town Data'!B35,"*")</f>
        <v>2630992.84</v>
      </c>
      <c r="D39" s="43" t="str">
        <f>IF('Town Data'!E35&gt;9,'Town Data'!D35,"*")</f>
        <v>*</v>
      </c>
      <c r="E39" s="44">
        <f>IF('Town Data'!G35&gt;9,'Town Data'!F35,"*")</f>
        <v>313126.8</v>
      </c>
      <c r="F39" s="43">
        <f>IF('Town Data'!I35&gt;9,'Town Data'!H35,"*")</f>
        <v>1925555.28</v>
      </c>
      <c r="G39" s="43" t="str">
        <f>IF('Town Data'!K35&gt;9,'Town Data'!J35,"*")</f>
        <v>*</v>
      </c>
      <c r="H39" s="44">
        <f>IF('Town Data'!M35&gt;9,'Town Data'!L35,"*")</f>
        <v>179623.64</v>
      </c>
      <c r="I39" s="22">
        <f t="shared" si="0"/>
        <v>0.36635539230013681</v>
      </c>
      <c r="J39" s="22" t="str">
        <f t="shared" si="1"/>
        <v/>
      </c>
      <c r="K39" s="22">
        <f t="shared" si="2"/>
        <v>0.74323825082266437</v>
      </c>
      <c r="L39" s="15"/>
    </row>
    <row r="40" spans="1:12" x14ac:dyDescent="0.3">
      <c r="A40" s="15"/>
      <c r="B40" s="15" t="str">
        <f>'Town Data'!A36</f>
        <v>MILTON</v>
      </c>
      <c r="C40" s="50">
        <f>IF('Town Data'!C36&gt;9,'Town Data'!B36,"*")</f>
        <v>1046817.48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967323.55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8.2179256361534808E-2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MONTPELIER</v>
      </c>
      <c r="C41" s="51">
        <f>IF('Town Data'!C37&gt;9,'Town Data'!B37,"*")</f>
        <v>2411518.2599999998</v>
      </c>
      <c r="D41" s="43" t="str">
        <f>IF('Town Data'!E37&gt;9,'Town Data'!D37,"*")</f>
        <v>*</v>
      </c>
      <c r="E41" s="44">
        <f>IF('Town Data'!G37&gt;9,'Town Data'!F37,"*")</f>
        <v>362860.1</v>
      </c>
      <c r="F41" s="43">
        <f>IF('Town Data'!I37&gt;9,'Town Data'!H37,"*")</f>
        <v>1533045.51</v>
      </c>
      <c r="G41" s="43" t="str">
        <f>IF('Town Data'!K37&gt;9,'Town Data'!J37,"*")</f>
        <v>*</v>
      </c>
      <c r="H41" s="44">
        <f>IF('Town Data'!M37&gt;9,'Town Data'!L37,"*")</f>
        <v>160138.07</v>
      </c>
      <c r="I41" s="22">
        <f t="shared" si="0"/>
        <v>0.57302457381059724</v>
      </c>
      <c r="J41" s="22" t="str">
        <f t="shared" si="1"/>
        <v/>
      </c>
      <c r="K41" s="22">
        <f t="shared" si="2"/>
        <v>1.2659202774206031</v>
      </c>
      <c r="L41" s="15"/>
    </row>
    <row r="42" spans="1:12" x14ac:dyDescent="0.3">
      <c r="A42" s="15"/>
      <c r="B42" s="15" t="str">
        <f>'Town Data'!A38</f>
        <v>MORRISTOWN</v>
      </c>
      <c r="C42" s="50">
        <f>IF('Town Data'!C38&gt;9,'Town Data'!B38,"*")</f>
        <v>1715493.21</v>
      </c>
      <c r="D42" s="46" t="str">
        <f>IF('Town Data'!E38&gt;9,'Town Data'!D38,"*")</f>
        <v>*</v>
      </c>
      <c r="E42" s="47">
        <f>IF('Town Data'!G38&gt;9,'Town Data'!F38,"*")</f>
        <v>136442.07999999999</v>
      </c>
      <c r="F42" s="45">
        <f>IF('Town Data'!I38&gt;9,'Town Data'!H38,"*")</f>
        <v>1429126.09</v>
      </c>
      <c r="G42" s="46" t="str">
        <f>IF('Town Data'!K38&gt;9,'Town Data'!J38,"*")</f>
        <v>*</v>
      </c>
      <c r="H42" s="47">
        <f>IF('Town Data'!M38&gt;9,'Town Data'!L38,"*")</f>
        <v>108146.7</v>
      </c>
      <c r="I42" s="9">
        <f t="shared" si="0"/>
        <v>0.20037918417681386</v>
      </c>
      <c r="J42" s="9" t="str">
        <f t="shared" si="1"/>
        <v/>
      </c>
      <c r="K42" s="9">
        <f t="shared" si="2"/>
        <v>0.26163886646564333</v>
      </c>
      <c r="L42" s="15"/>
    </row>
    <row r="43" spans="1:12" x14ac:dyDescent="0.3">
      <c r="A43" s="15"/>
      <c r="B43" s="27" t="str">
        <f>'Town Data'!A39</f>
        <v>NEWPORT</v>
      </c>
      <c r="C43" s="51">
        <f>IF('Town Data'!C39&gt;9,'Town Data'!B39,"*")</f>
        <v>1233872.03</v>
      </c>
      <c r="D43" s="43" t="str">
        <f>IF('Town Data'!E39&gt;9,'Town Data'!D39,"*")</f>
        <v>*</v>
      </c>
      <c r="E43" s="44">
        <f>IF('Town Data'!G39&gt;9,'Town Data'!F39,"*")</f>
        <v>174105.43</v>
      </c>
      <c r="F43" s="43">
        <f>IF('Town Data'!I39&gt;9,'Town Data'!H39,"*")</f>
        <v>1039830.3</v>
      </c>
      <c r="G43" s="43" t="str">
        <f>IF('Town Data'!K39&gt;9,'Town Data'!J39,"*")</f>
        <v>*</v>
      </c>
      <c r="H43" s="44">
        <f>IF('Town Data'!M39&gt;9,'Town Data'!L39,"*")</f>
        <v>118482.14</v>
      </c>
      <c r="I43" s="22">
        <f t="shared" si="0"/>
        <v>0.18660903610906507</v>
      </c>
      <c r="J43" s="22" t="str">
        <f t="shared" si="1"/>
        <v/>
      </c>
      <c r="K43" s="22">
        <f t="shared" si="2"/>
        <v>0.46946560890949468</v>
      </c>
      <c r="L43" s="15"/>
    </row>
    <row r="44" spans="1:12" x14ac:dyDescent="0.3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159437.62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NORTHFIELD</v>
      </c>
      <c r="C45" s="51">
        <f>IF('Town Data'!C41&gt;9,'Town Data'!B41,"*")</f>
        <v>318808.12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309301.14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3.0736970448928772E-2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POULTNEY</v>
      </c>
      <c r="C46" s="50">
        <f>IF('Town Data'!C42&gt;9,'Town Data'!B42,"*")</f>
        <v>205781.91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178209.28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0.15472050613750307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RANDOLPH</v>
      </c>
      <c r="C47" s="51">
        <f>IF('Town Data'!C43&gt;9,'Town Data'!B43,"*")</f>
        <v>691914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662756.94999999995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4.399357864146132E-2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RICHMOND</v>
      </c>
      <c r="C48" s="50">
        <f>IF('Town Data'!C44&gt;9,'Town Data'!B44,"*")</f>
        <v>355014.2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ROCKINGHAM</v>
      </c>
      <c r="C49" s="51">
        <f>IF('Town Data'!C45&gt;9,'Town Data'!B45,"*")</f>
        <v>511047.97</v>
      </c>
      <c r="D49" s="43" t="str">
        <f>IF('Town Data'!E45&gt;9,'Town Data'!D45,"*")</f>
        <v>*</v>
      </c>
      <c r="E49" s="44">
        <f>IF('Town Data'!G45&gt;9,'Town Data'!F45,"*")</f>
        <v>82741.929999999993</v>
      </c>
      <c r="F49" s="43">
        <f>IF('Town Data'!I45&gt;9,'Town Data'!H45,"*")</f>
        <v>445760.37</v>
      </c>
      <c r="G49" s="43" t="str">
        <f>IF('Town Data'!K45&gt;9,'Town Data'!J45,"*")</f>
        <v>*</v>
      </c>
      <c r="H49" s="44">
        <f>IF('Town Data'!M45&gt;9,'Town Data'!L45,"*")</f>
        <v>61714.720000000001</v>
      </c>
      <c r="I49" s="22">
        <f t="shared" si="0"/>
        <v>0.14646344626822697</v>
      </c>
      <c r="J49" s="22" t="str">
        <f t="shared" si="1"/>
        <v/>
      </c>
      <c r="K49" s="22">
        <f t="shared" si="2"/>
        <v>0.34071628292245337</v>
      </c>
      <c r="L49" s="15"/>
    </row>
    <row r="50" spans="1:12" x14ac:dyDescent="0.3">
      <c r="A50" s="15"/>
      <c r="B50" s="15" t="str">
        <f>'Town Data'!A46</f>
        <v>ROYALTON</v>
      </c>
      <c r="C50" s="50">
        <f>IF('Town Data'!C46&gt;9,'Town Data'!B46,"*")</f>
        <v>286606.46999999997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RUTLAND</v>
      </c>
      <c r="C51" s="51">
        <f>IF('Town Data'!C47&gt;9,'Town Data'!B47,"*")</f>
        <v>4163471.35</v>
      </c>
      <c r="D51" s="43">
        <f>IF('Town Data'!E47&gt;9,'Town Data'!D47,"*")</f>
        <v>446804.92</v>
      </c>
      <c r="E51" s="44">
        <f>IF('Town Data'!G47&gt;9,'Town Data'!F47,"*")</f>
        <v>463719.44</v>
      </c>
      <c r="F51" s="43">
        <f>IF('Town Data'!I47&gt;9,'Town Data'!H47,"*")</f>
        <v>3744759.6</v>
      </c>
      <c r="G51" s="43">
        <f>IF('Town Data'!K47&gt;9,'Town Data'!J47,"*")</f>
        <v>156608.28</v>
      </c>
      <c r="H51" s="44">
        <f>IF('Town Data'!M47&gt;9,'Town Data'!L47,"*")</f>
        <v>342620.13</v>
      </c>
      <c r="I51" s="22">
        <f t="shared" si="0"/>
        <v>0.11181271823163227</v>
      </c>
      <c r="J51" s="22">
        <f t="shared" si="1"/>
        <v>1.8530095599032186</v>
      </c>
      <c r="K51" s="22">
        <f t="shared" si="2"/>
        <v>0.35345065685428345</v>
      </c>
      <c r="L51" s="15"/>
    </row>
    <row r="52" spans="1:12" x14ac:dyDescent="0.3">
      <c r="A52" s="15"/>
      <c r="B52" s="15" t="str">
        <f>'Town Data'!A48</f>
        <v>RUTLAND TOWN</v>
      </c>
      <c r="C52" s="50">
        <f>IF('Town Data'!C48&gt;9,'Town Data'!B48,"*")</f>
        <v>1381740.9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1201676.92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0.14984391977837103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SHELBURNE</v>
      </c>
      <c r="C53" s="51">
        <f>IF('Town Data'!C49&gt;9,'Town Data'!B49,"*")</f>
        <v>901104.51</v>
      </c>
      <c r="D53" s="43" t="str">
        <f>IF('Town Data'!E49&gt;9,'Town Data'!D49,"*")</f>
        <v>*</v>
      </c>
      <c r="E53" s="44">
        <f>IF('Town Data'!G49&gt;9,'Town Data'!F49,"*")</f>
        <v>188832.95</v>
      </c>
      <c r="F53" s="43">
        <f>IF('Town Data'!I49&gt;9,'Town Data'!H49,"*")</f>
        <v>790824.23</v>
      </c>
      <c r="G53" s="43" t="str">
        <f>IF('Town Data'!K49&gt;9,'Town Data'!J49,"*")</f>
        <v>*</v>
      </c>
      <c r="H53" s="44">
        <f>IF('Town Data'!M49&gt;9,'Town Data'!L49,"*")</f>
        <v>109223.85</v>
      </c>
      <c r="I53" s="22">
        <f t="shared" si="0"/>
        <v>0.13944979910390459</v>
      </c>
      <c r="J53" s="22" t="str">
        <f t="shared" si="1"/>
        <v/>
      </c>
      <c r="K53" s="22">
        <f t="shared" si="2"/>
        <v>0.72886187403209102</v>
      </c>
      <c r="L53" s="15"/>
    </row>
    <row r="54" spans="1:12" x14ac:dyDescent="0.3">
      <c r="A54" s="15"/>
      <c r="B54" s="15" t="str">
        <f>'Town Data'!A50</f>
        <v>SOUTH BURLINGTON</v>
      </c>
      <c r="C54" s="50">
        <f>IF('Town Data'!C50&gt;9,'Town Data'!B50,"*")</f>
        <v>7552136.1799999997</v>
      </c>
      <c r="D54" s="46">
        <f>IF('Town Data'!E50&gt;9,'Town Data'!D50,"*")</f>
        <v>4358342.63</v>
      </c>
      <c r="E54" s="47">
        <f>IF('Town Data'!G50&gt;9,'Town Data'!F50,"*")</f>
        <v>801825.82</v>
      </c>
      <c r="F54" s="45">
        <f>IF('Town Data'!I50&gt;9,'Town Data'!H50,"*")</f>
        <v>6410401.1900000004</v>
      </c>
      <c r="G54" s="46">
        <f>IF('Town Data'!K50&gt;9,'Town Data'!J50,"*")</f>
        <v>1792456.73</v>
      </c>
      <c r="H54" s="47">
        <f>IF('Town Data'!M50&gt;9,'Town Data'!L50,"*")</f>
        <v>434860.39</v>
      </c>
      <c r="I54" s="9">
        <f t="shared" si="0"/>
        <v>0.17810663578764238</v>
      </c>
      <c r="J54" s="9">
        <f t="shared" si="1"/>
        <v>1.4314911244747313</v>
      </c>
      <c r="K54" s="9">
        <f t="shared" si="2"/>
        <v>0.84386952327389464</v>
      </c>
      <c r="L54" s="15"/>
    </row>
    <row r="55" spans="1:12" x14ac:dyDescent="0.3">
      <c r="A55" s="15"/>
      <c r="B55" s="27" t="str">
        <f>'Town Data'!A51</f>
        <v>SOUTH HERO</v>
      </c>
      <c r="C55" s="51">
        <f>IF('Town Data'!C51&gt;9,'Town Data'!B51,"*")</f>
        <v>299959.53999999998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272106.34999999998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0.10236141126438249</v>
      </c>
      <c r="J55" s="22" t="str">
        <f t="shared" si="1"/>
        <v/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SPRINGFIELD</v>
      </c>
      <c r="C56" s="50">
        <f>IF('Town Data'!C52&gt;9,'Town Data'!B52,"*")</f>
        <v>1212215.03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1114756.5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8.7425845913434927E-2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ST ALBANS</v>
      </c>
      <c r="C57" s="51">
        <f>IF('Town Data'!C53&gt;9,'Town Data'!B53,"*")</f>
        <v>2034928.41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1869754.69</v>
      </c>
      <c r="G57" s="43" t="str">
        <f>IF('Town Data'!K53&gt;9,'Town Data'!J53,"*")</f>
        <v>*</v>
      </c>
      <c r="H57" s="44">
        <f>IF('Town Data'!M53&gt;9,'Town Data'!L53,"*")</f>
        <v>135359.03</v>
      </c>
      <c r="I57" s="22">
        <f t="shared" si="0"/>
        <v>8.8339781086469685E-2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ST ALBANS TOWN</v>
      </c>
      <c r="C58" s="50">
        <f>IF('Town Data'!C54&gt;9,'Town Data'!B54,"*")</f>
        <v>1067122.77</v>
      </c>
      <c r="D58" s="46" t="str">
        <f>IF('Town Data'!E54&gt;9,'Town Data'!D54,"*")</f>
        <v>*</v>
      </c>
      <c r="E58" s="47">
        <f>IF('Town Data'!G54&gt;9,'Town Data'!F54,"*")</f>
        <v>93118.65</v>
      </c>
      <c r="F58" s="45">
        <f>IF('Town Data'!I54&gt;9,'Town Data'!H54,"*")</f>
        <v>894645.1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0.19278892825769686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ST JOHNSBURY</v>
      </c>
      <c r="C59" s="51">
        <f>IF('Town Data'!C55&gt;9,'Town Data'!B55,"*")</f>
        <v>1259833.1599999999</v>
      </c>
      <c r="D59" s="43" t="str">
        <f>IF('Town Data'!E55&gt;9,'Town Data'!D55,"*")</f>
        <v>*</v>
      </c>
      <c r="E59" s="44">
        <f>IF('Town Data'!G55&gt;9,'Town Data'!F55,"*")</f>
        <v>105841.36</v>
      </c>
      <c r="F59" s="43">
        <f>IF('Town Data'!I55&gt;9,'Town Data'!H55,"*")</f>
        <v>1074810.78</v>
      </c>
      <c r="G59" s="43" t="str">
        <f>IF('Town Data'!K55&gt;9,'Town Data'!J55,"*")</f>
        <v>*</v>
      </c>
      <c r="H59" s="44">
        <f>IF('Town Data'!M55&gt;9,'Town Data'!L55,"*")</f>
        <v>73000.22</v>
      </c>
      <c r="I59" s="22">
        <f t="shared" si="0"/>
        <v>0.17214414243221479</v>
      </c>
      <c r="J59" s="22" t="str">
        <f t="shared" si="1"/>
        <v/>
      </c>
      <c r="K59" s="22">
        <f t="shared" si="2"/>
        <v>0.44987727434246089</v>
      </c>
      <c r="L59" s="15"/>
    </row>
    <row r="60" spans="1:12" x14ac:dyDescent="0.3">
      <c r="A60" s="15"/>
      <c r="B60" s="15" t="str">
        <f>'Town Data'!A56</f>
        <v>STOWE</v>
      </c>
      <c r="C60" s="50">
        <f>IF('Town Data'!C56&gt;9,'Town Data'!B56,"*")</f>
        <v>5930834.4199999999</v>
      </c>
      <c r="D60" s="46">
        <f>IF('Town Data'!E56&gt;9,'Town Data'!D56,"*")</f>
        <v>9108233</v>
      </c>
      <c r="E60" s="47">
        <f>IF('Town Data'!G56&gt;9,'Town Data'!F56,"*")</f>
        <v>1955120.78</v>
      </c>
      <c r="F60" s="45">
        <f>IF('Town Data'!I56&gt;9,'Town Data'!H56,"*")</f>
        <v>3343627.25</v>
      </c>
      <c r="G60" s="46">
        <f>IF('Town Data'!K56&gt;9,'Town Data'!J56,"*")</f>
        <v>3993907.58</v>
      </c>
      <c r="H60" s="47">
        <f>IF('Town Data'!M56&gt;9,'Town Data'!L56,"*")</f>
        <v>1180321.8500000001</v>
      </c>
      <c r="I60" s="9">
        <f t="shared" si="0"/>
        <v>0.77377260578313567</v>
      </c>
      <c r="J60" s="9">
        <f t="shared" si="1"/>
        <v>1.2805317392947786</v>
      </c>
      <c r="K60" s="9">
        <f t="shared" si="2"/>
        <v>0.65643021858826034</v>
      </c>
      <c r="L60" s="15"/>
    </row>
    <row r="61" spans="1:12" x14ac:dyDescent="0.3">
      <c r="A61" s="15"/>
      <c r="B61" s="27" t="str">
        <f>'Town Data'!A57</f>
        <v>SWANTON</v>
      </c>
      <c r="C61" s="51">
        <f>IF('Town Data'!C57&gt;9,'Town Data'!B57,"*")</f>
        <v>603964.87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530715.86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0.13801925949603241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VERGENNES</v>
      </c>
      <c r="C62" s="50">
        <f>IF('Town Data'!C58&gt;9,'Town Data'!B58,"*")</f>
        <v>491486.67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344565.25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0.42639650980474664</v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WAITSFIELD</v>
      </c>
      <c r="C63" s="51">
        <f>IF('Town Data'!C59&gt;9,'Town Data'!B59,"*")</f>
        <v>1024641.27</v>
      </c>
      <c r="D63" s="43">
        <f>IF('Town Data'!E59&gt;9,'Town Data'!D59,"*")</f>
        <v>553082.68000000005</v>
      </c>
      <c r="E63" s="44">
        <f>IF('Town Data'!G59&gt;9,'Town Data'!F59,"*")</f>
        <v>345139.1</v>
      </c>
      <c r="F63" s="43">
        <f>IF('Town Data'!I59&gt;9,'Town Data'!H59,"*")</f>
        <v>664725.78</v>
      </c>
      <c r="G63" s="43">
        <f>IF('Town Data'!K59&gt;9,'Town Data'!J59,"*")</f>
        <v>154608.29999999999</v>
      </c>
      <c r="H63" s="44">
        <f>IF('Town Data'!M59&gt;9,'Town Data'!L59,"*")</f>
        <v>124065.75</v>
      </c>
      <c r="I63" s="22">
        <f t="shared" si="0"/>
        <v>0.54144957338648725</v>
      </c>
      <c r="J63" s="22">
        <f t="shared" si="1"/>
        <v>2.5773155774948697</v>
      </c>
      <c r="K63" s="22">
        <f t="shared" si="2"/>
        <v>1.7819047561474459</v>
      </c>
      <c r="L63" s="15"/>
    </row>
    <row r="64" spans="1:12" x14ac:dyDescent="0.3">
      <c r="A64" s="15"/>
      <c r="B64" s="15" t="str">
        <f>'Town Data'!A60</f>
        <v>WARREN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230304.47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WATERBURY</v>
      </c>
      <c r="C65" s="51">
        <f>IF('Town Data'!C61&gt;9,'Town Data'!B61,"*")</f>
        <v>1863446.09</v>
      </c>
      <c r="D65" s="43" t="str">
        <f>IF('Town Data'!E61&gt;9,'Town Data'!D61,"*")</f>
        <v>*</v>
      </c>
      <c r="E65" s="44">
        <f>IF('Town Data'!G61&gt;9,'Town Data'!F61,"*")</f>
        <v>448399.25</v>
      </c>
      <c r="F65" s="43">
        <f>IF('Town Data'!I61&gt;9,'Town Data'!H61,"*")</f>
        <v>1212903.3600000001</v>
      </c>
      <c r="G65" s="43" t="str">
        <f>IF('Town Data'!K61&gt;9,'Town Data'!J61,"*")</f>
        <v>*</v>
      </c>
      <c r="H65" s="44">
        <f>IF('Town Data'!M61&gt;9,'Town Data'!L61,"*")</f>
        <v>253977.09</v>
      </c>
      <c r="I65" s="22">
        <f t="shared" si="0"/>
        <v>0.53635165954194397</v>
      </c>
      <c r="J65" s="22" t="str">
        <f t="shared" si="1"/>
        <v/>
      </c>
      <c r="K65" s="22">
        <f t="shared" si="2"/>
        <v>0.76551062145014737</v>
      </c>
      <c r="L65" s="15"/>
    </row>
    <row r="66" spans="1:12" x14ac:dyDescent="0.3">
      <c r="A66" s="15"/>
      <c r="B66" s="15" t="str">
        <f>'Town Data'!A62</f>
        <v>WILLISTON</v>
      </c>
      <c r="C66" s="50">
        <f>IF('Town Data'!C62&gt;9,'Town Data'!B62,"*")</f>
        <v>3284629.67</v>
      </c>
      <c r="D66" s="46" t="str">
        <f>IF('Town Data'!E62&gt;9,'Town Data'!D62,"*")</f>
        <v>*</v>
      </c>
      <c r="E66" s="47">
        <f>IF('Town Data'!G62&gt;9,'Town Data'!F62,"*")</f>
        <v>288023.33</v>
      </c>
      <c r="F66" s="45">
        <f>IF('Town Data'!I62&gt;9,'Town Data'!H62,"*")</f>
        <v>2722902.66</v>
      </c>
      <c r="G66" s="46" t="str">
        <f>IF('Town Data'!K62&gt;9,'Town Data'!J62,"*")</f>
        <v>*</v>
      </c>
      <c r="H66" s="47">
        <f>IF('Town Data'!M62&gt;9,'Town Data'!L62,"*")</f>
        <v>246669.4</v>
      </c>
      <c r="I66" s="9">
        <f t="shared" si="0"/>
        <v>0.20629713219348053</v>
      </c>
      <c r="J66" s="9" t="str">
        <f t="shared" si="1"/>
        <v/>
      </c>
      <c r="K66" s="9">
        <f t="shared" si="2"/>
        <v>0.16764920983308032</v>
      </c>
      <c r="L66" s="15"/>
    </row>
    <row r="67" spans="1:12" x14ac:dyDescent="0.3">
      <c r="A67" s="15"/>
      <c r="B67" s="27" t="str">
        <f>'Town Data'!A63</f>
        <v>WILMINGTON</v>
      </c>
      <c r="C67" s="51">
        <f>IF('Town Data'!C63&gt;9,'Town Data'!B63,"*")</f>
        <v>728360.37</v>
      </c>
      <c r="D67" s="43">
        <f>IF('Town Data'!E63&gt;9,'Town Data'!D63,"*")</f>
        <v>212905.97</v>
      </c>
      <c r="E67" s="44">
        <f>IF('Town Data'!G63&gt;9,'Town Data'!F63,"*")</f>
        <v>111368.43</v>
      </c>
      <c r="F67" s="43">
        <f>IF('Town Data'!I63&gt;9,'Town Data'!H63,"*")</f>
        <v>555307.07999999996</v>
      </c>
      <c r="G67" s="43">
        <f>IF('Town Data'!K63&gt;9,'Town Data'!J63,"*")</f>
        <v>128049.82</v>
      </c>
      <c r="H67" s="44">
        <f>IF('Town Data'!M63&gt;9,'Town Data'!L63,"*")</f>
        <v>80923.679999999993</v>
      </c>
      <c r="I67" s="22">
        <f t="shared" si="0"/>
        <v>0.31163530275897083</v>
      </c>
      <c r="J67" s="22">
        <f t="shared" si="1"/>
        <v>0.66268074410413069</v>
      </c>
      <c r="K67" s="22">
        <f t="shared" si="2"/>
        <v>0.37621558980016728</v>
      </c>
      <c r="L67" s="15"/>
    </row>
    <row r="68" spans="1:12" x14ac:dyDescent="0.3">
      <c r="A68" s="15"/>
      <c r="B68" s="15" t="str">
        <f>'Town Data'!A64</f>
        <v>WINDSOR</v>
      </c>
      <c r="C68" s="50">
        <f>IF('Town Data'!C64&gt;9,'Town Data'!B64,"*")</f>
        <v>580991.57999999996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404935.42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0.43477589587001303</v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WINOOSKI</v>
      </c>
      <c r="C69" s="51">
        <f>IF('Town Data'!C65&gt;9,'Town Data'!B65,"*")</f>
        <v>1249128.43</v>
      </c>
      <c r="D69" s="43" t="str">
        <f>IF('Town Data'!E65&gt;9,'Town Data'!D65,"*")</f>
        <v>*</v>
      </c>
      <c r="E69" s="44">
        <f>IF('Town Data'!G65&gt;9,'Town Data'!F65,"*")</f>
        <v>414534.87</v>
      </c>
      <c r="F69" s="43">
        <f>IF('Town Data'!I65&gt;9,'Town Data'!H65,"*")</f>
        <v>958390.1</v>
      </c>
      <c r="G69" s="43" t="str">
        <f>IF('Town Data'!K65&gt;9,'Town Data'!J65,"*")</f>
        <v>*</v>
      </c>
      <c r="H69" s="44">
        <f>IF('Town Data'!M65&gt;9,'Town Data'!L65,"*")</f>
        <v>222604.73</v>
      </c>
      <c r="I69" s="22">
        <f t="shared" si="0"/>
        <v>0.30336115742430975</v>
      </c>
      <c r="J69" s="22" t="str">
        <f t="shared" si="1"/>
        <v/>
      </c>
      <c r="K69" s="22">
        <f t="shared" si="2"/>
        <v>0.86220153543008715</v>
      </c>
      <c r="L69" s="15"/>
    </row>
    <row r="70" spans="1:12" x14ac:dyDescent="0.3">
      <c r="A70" s="15"/>
      <c r="B70" s="15" t="str">
        <f>'Town Data'!A66</f>
        <v>WOODSTOCK</v>
      </c>
      <c r="C70" s="50">
        <f>IF('Town Data'!C66&gt;9,'Town Data'!B66,"*")</f>
        <v>1965292.19</v>
      </c>
      <c r="D70" s="46">
        <f>IF('Town Data'!E66&gt;9,'Town Data'!D66,"*")</f>
        <v>3627222.11</v>
      </c>
      <c r="E70" s="47">
        <f>IF('Town Data'!G66&gt;9,'Town Data'!F66,"*")</f>
        <v>573932.26</v>
      </c>
      <c r="F70" s="45">
        <f>IF('Town Data'!I66&gt;9,'Town Data'!H66,"*")</f>
        <v>1288794.28</v>
      </c>
      <c r="G70" s="46">
        <f>IF('Town Data'!K66&gt;9,'Town Data'!J66,"*")</f>
        <v>2229851.79</v>
      </c>
      <c r="H70" s="47">
        <f>IF('Town Data'!M66&gt;9,'Town Data'!L66,"*")</f>
        <v>371008.64</v>
      </c>
      <c r="I70" s="9">
        <f t="shared" ref="I70:I133" si="3">IFERROR((C70-F70)/F70,"")</f>
        <v>0.52490759813117727</v>
      </c>
      <c r="J70" s="9">
        <f t="shared" ref="J70:J133" si="4">IFERROR((D70-G70)/G70,"")</f>
        <v>0.62666511122696622</v>
      </c>
      <c r="K70" s="9">
        <f t="shared" ref="K70:K133" si="5">IFERROR((E70-H70)/H70,"")</f>
        <v>0.54695119768639344</v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1593763.83</v>
      </c>
      <c r="C2" s="39">
        <v>36</v>
      </c>
      <c r="D2" s="39">
        <v>0</v>
      </c>
      <c r="E2" s="39">
        <v>0</v>
      </c>
      <c r="F2" s="39">
        <v>266701.40000000002</v>
      </c>
      <c r="G2" s="39">
        <v>18</v>
      </c>
      <c r="H2" s="39">
        <v>1430791.95</v>
      </c>
      <c r="I2" s="39">
        <v>36</v>
      </c>
      <c r="J2" s="39">
        <v>0</v>
      </c>
      <c r="K2" s="39">
        <v>0</v>
      </c>
      <c r="L2" s="39">
        <v>175534.17</v>
      </c>
      <c r="M2" s="39">
        <v>15</v>
      </c>
    </row>
    <row r="3" spans="1:13" x14ac:dyDescent="0.3">
      <c r="A3" s="38" t="s">
        <v>48</v>
      </c>
      <c r="B3" s="39">
        <v>452873.19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417053.08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276615.23</v>
      </c>
      <c r="C4" s="39">
        <v>17</v>
      </c>
      <c r="D4" s="39">
        <v>0</v>
      </c>
      <c r="E4" s="39">
        <v>0</v>
      </c>
      <c r="F4" s="39">
        <v>0</v>
      </c>
      <c r="G4" s="39">
        <v>0</v>
      </c>
      <c r="H4" s="39">
        <v>221458.29</v>
      </c>
      <c r="I4" s="39">
        <v>16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2974310.9</v>
      </c>
      <c r="C5" s="39">
        <v>66</v>
      </c>
      <c r="D5" s="39">
        <v>1065668.8899999999</v>
      </c>
      <c r="E5" s="39">
        <v>16</v>
      </c>
      <c r="F5" s="39">
        <v>429619.09</v>
      </c>
      <c r="G5" s="39">
        <v>26</v>
      </c>
      <c r="H5" s="39">
        <v>2534106.15</v>
      </c>
      <c r="I5" s="39">
        <v>65</v>
      </c>
      <c r="J5" s="39">
        <v>451616.36</v>
      </c>
      <c r="K5" s="39">
        <v>16</v>
      </c>
      <c r="L5" s="39">
        <v>262172.12</v>
      </c>
      <c r="M5" s="39">
        <v>24</v>
      </c>
    </row>
    <row r="6" spans="1:13" x14ac:dyDescent="0.3">
      <c r="A6" s="38" t="s">
        <v>51</v>
      </c>
      <c r="B6" s="39">
        <v>1742932.39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1608036.31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299954.21000000002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406549.6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403895.9</v>
      </c>
      <c r="C9" s="39">
        <v>18</v>
      </c>
      <c r="D9" s="39">
        <v>0</v>
      </c>
      <c r="E9" s="39">
        <v>0</v>
      </c>
      <c r="F9" s="39">
        <v>91793.12</v>
      </c>
      <c r="G9" s="39">
        <v>11</v>
      </c>
      <c r="H9" s="39">
        <v>336015.16</v>
      </c>
      <c r="I9" s="39">
        <v>18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4022336.94</v>
      </c>
      <c r="C10" s="39">
        <v>73</v>
      </c>
      <c r="D10" s="39">
        <v>1067649</v>
      </c>
      <c r="E10" s="39">
        <v>14</v>
      </c>
      <c r="F10" s="39">
        <v>478522.76</v>
      </c>
      <c r="G10" s="39">
        <v>32</v>
      </c>
      <c r="H10" s="39">
        <v>3428893.52</v>
      </c>
      <c r="I10" s="39">
        <v>67</v>
      </c>
      <c r="J10" s="39">
        <v>570848.17000000004</v>
      </c>
      <c r="K10" s="39">
        <v>15</v>
      </c>
      <c r="L10" s="39">
        <v>317549.99</v>
      </c>
      <c r="M10" s="39">
        <v>28</v>
      </c>
    </row>
    <row r="11" spans="1:13" x14ac:dyDescent="0.3">
      <c r="A11" s="38" t="s">
        <v>56</v>
      </c>
      <c r="B11" s="39">
        <v>408803.06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326173.42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312998.81</v>
      </c>
      <c r="C12" s="39">
        <v>13</v>
      </c>
      <c r="D12" s="39">
        <v>559451.94999999995</v>
      </c>
      <c r="E12" s="39">
        <v>13</v>
      </c>
      <c r="F12" s="39">
        <v>0</v>
      </c>
      <c r="G12" s="39">
        <v>0</v>
      </c>
      <c r="H12" s="39">
        <v>163435.26</v>
      </c>
      <c r="I12" s="39">
        <v>12</v>
      </c>
      <c r="J12" s="39">
        <v>220077.87</v>
      </c>
      <c r="K12" s="39">
        <v>13</v>
      </c>
      <c r="L12" s="39">
        <v>0</v>
      </c>
      <c r="M12" s="39">
        <v>0</v>
      </c>
    </row>
    <row r="13" spans="1:13" x14ac:dyDescent="0.3">
      <c r="A13" s="38" t="s">
        <v>58</v>
      </c>
      <c r="B13" s="39">
        <v>11606167.91</v>
      </c>
      <c r="C13" s="39">
        <v>187</v>
      </c>
      <c r="D13" s="39">
        <v>8085153.2999999998</v>
      </c>
      <c r="E13" s="39">
        <v>15</v>
      </c>
      <c r="F13" s="39">
        <v>3909369.61</v>
      </c>
      <c r="G13" s="39">
        <v>95</v>
      </c>
      <c r="H13" s="39">
        <v>8007063.9900000002</v>
      </c>
      <c r="I13" s="39">
        <v>172</v>
      </c>
      <c r="J13" s="39">
        <v>3041942.01</v>
      </c>
      <c r="K13" s="39">
        <v>14</v>
      </c>
      <c r="L13" s="39">
        <v>2154095.7799999998</v>
      </c>
      <c r="M13" s="39">
        <v>88</v>
      </c>
    </row>
    <row r="14" spans="1:13" x14ac:dyDescent="0.3">
      <c r="A14" s="38" t="s">
        <v>59</v>
      </c>
      <c r="B14" s="39">
        <v>680540</v>
      </c>
      <c r="C14" s="39">
        <v>19</v>
      </c>
      <c r="D14" s="39">
        <v>0</v>
      </c>
      <c r="E14" s="39">
        <v>0</v>
      </c>
      <c r="F14" s="39">
        <v>152429.53</v>
      </c>
      <c r="G14" s="39">
        <v>11</v>
      </c>
      <c r="H14" s="39">
        <v>433019.98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585725.29</v>
      </c>
      <c r="C15" s="39">
        <v>20</v>
      </c>
      <c r="D15" s="39">
        <v>0</v>
      </c>
      <c r="E15" s="39">
        <v>0</v>
      </c>
      <c r="F15" s="39">
        <v>0</v>
      </c>
      <c r="G15" s="39">
        <v>0</v>
      </c>
      <c r="H15" s="39">
        <v>410313.67</v>
      </c>
      <c r="I15" s="39">
        <v>16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336343.24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271074.36</v>
      </c>
      <c r="I16" s="39">
        <v>14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2653155.09</v>
      </c>
      <c r="C17" s="39">
        <v>48</v>
      </c>
      <c r="D17" s="39">
        <v>0</v>
      </c>
      <c r="E17" s="39">
        <v>0</v>
      </c>
      <c r="F17" s="39">
        <v>277574.40000000002</v>
      </c>
      <c r="G17" s="39">
        <v>14</v>
      </c>
      <c r="H17" s="39">
        <v>2197810.1800000002</v>
      </c>
      <c r="I17" s="39">
        <v>46</v>
      </c>
      <c r="J17" s="39">
        <v>0</v>
      </c>
      <c r="K17" s="39">
        <v>0</v>
      </c>
      <c r="L17" s="39">
        <v>171301.01</v>
      </c>
      <c r="M17" s="39">
        <v>12</v>
      </c>
    </row>
    <row r="18" spans="1:13" x14ac:dyDescent="0.3">
      <c r="A18" s="38" t="s">
        <v>63</v>
      </c>
      <c r="B18" s="39">
        <v>222612.8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872955.21</v>
      </c>
      <c r="C19" s="39">
        <v>20</v>
      </c>
      <c r="D19" s="39">
        <v>0</v>
      </c>
      <c r="E19" s="39">
        <v>0</v>
      </c>
      <c r="F19" s="39">
        <v>0</v>
      </c>
      <c r="G19" s="39">
        <v>0</v>
      </c>
      <c r="H19" s="39">
        <v>874134.74</v>
      </c>
      <c r="I19" s="39">
        <v>20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778622.59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514069.43</v>
      </c>
      <c r="I20" s="39">
        <v>10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634542.64</v>
      </c>
      <c r="C21" s="39">
        <v>22</v>
      </c>
      <c r="D21" s="39">
        <v>303156.52</v>
      </c>
      <c r="E21" s="39">
        <v>21</v>
      </c>
      <c r="F21" s="39">
        <v>252571.46</v>
      </c>
      <c r="G21" s="39">
        <v>13</v>
      </c>
      <c r="H21" s="39">
        <v>535339.11</v>
      </c>
      <c r="I21" s="39">
        <v>16</v>
      </c>
      <c r="J21" s="39">
        <v>124039.22</v>
      </c>
      <c r="K21" s="39">
        <v>15</v>
      </c>
      <c r="L21" s="39">
        <v>187612.9</v>
      </c>
      <c r="M21" s="39">
        <v>10</v>
      </c>
    </row>
    <row r="22" spans="1:13" x14ac:dyDescent="0.3">
      <c r="A22" s="38" t="s">
        <v>67</v>
      </c>
      <c r="B22" s="39">
        <v>427966.43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412253.41</v>
      </c>
      <c r="I22" s="39">
        <v>14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4405869.3899999997</v>
      </c>
      <c r="C23" s="39">
        <v>81</v>
      </c>
      <c r="D23" s="39">
        <v>0</v>
      </c>
      <c r="E23" s="39">
        <v>0</v>
      </c>
      <c r="F23" s="39">
        <v>457027.7</v>
      </c>
      <c r="G23" s="39">
        <v>31</v>
      </c>
      <c r="H23" s="39">
        <v>3610641.4</v>
      </c>
      <c r="I23" s="39">
        <v>79</v>
      </c>
      <c r="J23" s="39">
        <v>0</v>
      </c>
      <c r="K23" s="39">
        <v>0</v>
      </c>
      <c r="L23" s="39">
        <v>275802.92</v>
      </c>
      <c r="M23" s="39">
        <v>26</v>
      </c>
    </row>
    <row r="24" spans="1:13" x14ac:dyDescent="0.3">
      <c r="A24" s="38" t="s">
        <v>69</v>
      </c>
      <c r="B24" s="39">
        <v>511353.09</v>
      </c>
      <c r="C24" s="39">
        <v>15</v>
      </c>
      <c r="D24" s="39">
        <v>0</v>
      </c>
      <c r="E24" s="39">
        <v>0</v>
      </c>
      <c r="F24" s="39">
        <v>0</v>
      </c>
      <c r="G24" s="39">
        <v>0</v>
      </c>
      <c r="H24" s="39">
        <v>469932.34</v>
      </c>
      <c r="I24" s="39">
        <v>14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315800.83</v>
      </c>
      <c r="C25" s="39">
        <v>14</v>
      </c>
      <c r="D25" s="39">
        <v>0</v>
      </c>
      <c r="E25" s="39">
        <v>0</v>
      </c>
      <c r="F25" s="39">
        <v>0</v>
      </c>
      <c r="G25" s="39">
        <v>0</v>
      </c>
      <c r="H25" s="39">
        <v>287292.5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2386120.5299999998</v>
      </c>
      <c r="C26" s="39">
        <v>44</v>
      </c>
      <c r="D26" s="39">
        <v>2183694.1800000002</v>
      </c>
      <c r="E26" s="39">
        <v>16</v>
      </c>
      <c r="F26" s="39">
        <v>379092.93</v>
      </c>
      <c r="G26" s="39">
        <v>21</v>
      </c>
      <c r="H26" s="39">
        <v>1850964.18</v>
      </c>
      <c r="I26" s="39">
        <v>39</v>
      </c>
      <c r="J26" s="39">
        <v>889741.76</v>
      </c>
      <c r="K26" s="39">
        <v>14</v>
      </c>
      <c r="L26" s="39">
        <v>257187.53</v>
      </c>
      <c r="M26" s="39">
        <v>17</v>
      </c>
    </row>
    <row r="27" spans="1:13" x14ac:dyDescent="0.3">
      <c r="A27" s="38" t="s">
        <v>72</v>
      </c>
      <c r="B27" s="39">
        <v>464325.05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396714.19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3">
      <c r="A28" s="38" t="s">
        <v>73</v>
      </c>
      <c r="B28" s="39">
        <v>474135.13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392221.33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210273.42</v>
      </c>
      <c r="C29" s="39">
        <v>13</v>
      </c>
      <c r="D29" s="39">
        <v>0</v>
      </c>
      <c r="E29" s="39">
        <v>0</v>
      </c>
      <c r="F29" s="39">
        <v>0</v>
      </c>
      <c r="G29" s="39">
        <v>0</v>
      </c>
      <c r="H29" s="39">
        <v>171113.19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1465537.12</v>
      </c>
      <c r="C30" s="39">
        <v>31</v>
      </c>
      <c r="D30" s="39">
        <v>1857230.98</v>
      </c>
      <c r="E30" s="39">
        <v>30</v>
      </c>
      <c r="F30" s="39">
        <v>614341.51</v>
      </c>
      <c r="G30" s="39">
        <v>25</v>
      </c>
      <c r="H30" s="39">
        <v>936985.69</v>
      </c>
      <c r="I30" s="39">
        <v>27</v>
      </c>
      <c r="J30" s="39">
        <v>634227.85</v>
      </c>
      <c r="K30" s="39">
        <v>25</v>
      </c>
      <c r="L30" s="39">
        <v>273841.2</v>
      </c>
      <c r="M30" s="39">
        <v>18</v>
      </c>
    </row>
    <row r="31" spans="1:13" x14ac:dyDescent="0.3">
      <c r="A31" s="38" t="s">
        <v>76</v>
      </c>
      <c r="B31" s="39">
        <v>310178.18</v>
      </c>
      <c r="C31" s="39">
        <v>14</v>
      </c>
      <c r="D31" s="39">
        <v>0</v>
      </c>
      <c r="E31" s="39">
        <v>0</v>
      </c>
      <c r="F31" s="39">
        <v>0</v>
      </c>
      <c r="G31" s="39">
        <v>0</v>
      </c>
      <c r="H31" s="39">
        <v>217045.74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1167326.03</v>
      </c>
      <c r="C32" s="39">
        <v>34</v>
      </c>
      <c r="D32" s="39">
        <v>378027.53</v>
      </c>
      <c r="E32" s="39">
        <v>13</v>
      </c>
      <c r="F32" s="39">
        <v>447340.89</v>
      </c>
      <c r="G32" s="39">
        <v>19</v>
      </c>
      <c r="H32" s="39">
        <v>811570.85</v>
      </c>
      <c r="I32" s="39">
        <v>35</v>
      </c>
      <c r="J32" s="39">
        <v>178895.57</v>
      </c>
      <c r="K32" s="39">
        <v>10</v>
      </c>
      <c r="L32" s="39">
        <v>229931.32</v>
      </c>
      <c r="M32" s="39">
        <v>20</v>
      </c>
    </row>
    <row r="33" spans="1:13" x14ac:dyDescent="0.3">
      <c r="A33" s="38" t="s">
        <v>78</v>
      </c>
      <c r="B33" s="39">
        <v>1271698.5</v>
      </c>
      <c r="C33" s="39">
        <v>27</v>
      </c>
      <c r="D33" s="39">
        <v>0</v>
      </c>
      <c r="E33" s="39">
        <v>0</v>
      </c>
      <c r="F33" s="39">
        <v>100557.35</v>
      </c>
      <c r="G33" s="39">
        <v>10</v>
      </c>
      <c r="H33" s="39">
        <v>1112644.58</v>
      </c>
      <c r="I33" s="39">
        <v>24</v>
      </c>
      <c r="J33" s="39">
        <v>0</v>
      </c>
      <c r="K33" s="39">
        <v>0</v>
      </c>
      <c r="L33" s="39">
        <v>62190.36</v>
      </c>
      <c r="M33" s="39">
        <v>10</v>
      </c>
    </row>
    <row r="34" spans="1:13" x14ac:dyDescent="0.3">
      <c r="A34" s="38" t="s">
        <v>79</v>
      </c>
      <c r="B34" s="39">
        <v>3964839.43</v>
      </c>
      <c r="C34" s="39">
        <v>58</v>
      </c>
      <c r="D34" s="39">
        <v>4768016.83</v>
      </c>
      <c r="E34" s="39">
        <v>26</v>
      </c>
      <c r="F34" s="39">
        <v>1129205.3999999999</v>
      </c>
      <c r="G34" s="39">
        <v>37</v>
      </c>
      <c r="H34" s="39">
        <v>2710560.61</v>
      </c>
      <c r="I34" s="39">
        <v>55</v>
      </c>
      <c r="J34" s="39">
        <v>2643390.9900000002</v>
      </c>
      <c r="K34" s="39">
        <v>27</v>
      </c>
      <c r="L34" s="39">
        <v>717108.77</v>
      </c>
      <c r="M34" s="39">
        <v>32</v>
      </c>
    </row>
    <row r="35" spans="1:13" x14ac:dyDescent="0.3">
      <c r="A35" s="38" t="s">
        <v>80</v>
      </c>
      <c r="B35" s="39">
        <v>2630992.84</v>
      </c>
      <c r="C35" s="39">
        <v>48</v>
      </c>
      <c r="D35" s="39">
        <v>0</v>
      </c>
      <c r="E35" s="39">
        <v>0</v>
      </c>
      <c r="F35" s="39">
        <v>313126.8</v>
      </c>
      <c r="G35" s="39">
        <v>21</v>
      </c>
      <c r="H35" s="39">
        <v>1925555.28</v>
      </c>
      <c r="I35" s="39">
        <v>45</v>
      </c>
      <c r="J35" s="39">
        <v>0</v>
      </c>
      <c r="K35" s="39">
        <v>0</v>
      </c>
      <c r="L35" s="39">
        <v>179623.64</v>
      </c>
      <c r="M35" s="39">
        <v>18</v>
      </c>
    </row>
    <row r="36" spans="1:13" x14ac:dyDescent="0.3">
      <c r="A36" s="38" t="s">
        <v>81</v>
      </c>
      <c r="B36" s="39">
        <v>1046817.48</v>
      </c>
      <c r="C36" s="39">
        <v>24</v>
      </c>
      <c r="D36" s="39">
        <v>0</v>
      </c>
      <c r="E36" s="39">
        <v>0</v>
      </c>
      <c r="F36" s="39">
        <v>0</v>
      </c>
      <c r="G36" s="39">
        <v>0</v>
      </c>
      <c r="H36" s="39">
        <v>967323.55</v>
      </c>
      <c r="I36" s="39">
        <v>20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2411518.2599999998</v>
      </c>
      <c r="C37" s="39">
        <v>50</v>
      </c>
      <c r="D37" s="39">
        <v>0</v>
      </c>
      <c r="E37" s="39">
        <v>0</v>
      </c>
      <c r="F37" s="39">
        <v>362860.1</v>
      </c>
      <c r="G37" s="39">
        <v>23</v>
      </c>
      <c r="H37" s="39">
        <v>1533045.51</v>
      </c>
      <c r="I37" s="39">
        <v>46</v>
      </c>
      <c r="J37" s="39">
        <v>0</v>
      </c>
      <c r="K37" s="39">
        <v>0</v>
      </c>
      <c r="L37" s="39">
        <v>160138.07</v>
      </c>
      <c r="M37" s="39">
        <v>19</v>
      </c>
    </row>
    <row r="38" spans="1:13" x14ac:dyDescent="0.3">
      <c r="A38" s="38" t="s">
        <v>83</v>
      </c>
      <c r="B38" s="39">
        <v>1715493.21</v>
      </c>
      <c r="C38" s="39">
        <v>33</v>
      </c>
      <c r="D38" s="39">
        <v>0</v>
      </c>
      <c r="E38" s="39">
        <v>0</v>
      </c>
      <c r="F38" s="39">
        <v>136442.07999999999</v>
      </c>
      <c r="G38" s="39">
        <v>11</v>
      </c>
      <c r="H38" s="39">
        <v>1429126.09</v>
      </c>
      <c r="I38" s="39">
        <v>32</v>
      </c>
      <c r="J38" s="39">
        <v>0</v>
      </c>
      <c r="K38" s="39">
        <v>0</v>
      </c>
      <c r="L38" s="39">
        <v>108146.7</v>
      </c>
      <c r="M38" s="39">
        <v>11</v>
      </c>
    </row>
    <row r="39" spans="1:13" x14ac:dyDescent="0.3">
      <c r="A39" s="38" t="s">
        <v>84</v>
      </c>
      <c r="B39" s="39">
        <v>1233872.03</v>
      </c>
      <c r="C39" s="39">
        <v>26</v>
      </c>
      <c r="D39" s="39">
        <v>0</v>
      </c>
      <c r="E39" s="39">
        <v>0</v>
      </c>
      <c r="F39" s="39">
        <v>174105.43</v>
      </c>
      <c r="G39" s="39">
        <v>12</v>
      </c>
      <c r="H39" s="39">
        <v>1039830.3</v>
      </c>
      <c r="I39" s="39">
        <v>27</v>
      </c>
      <c r="J39" s="39">
        <v>0</v>
      </c>
      <c r="K39" s="39">
        <v>0</v>
      </c>
      <c r="L39" s="39">
        <v>118482.14</v>
      </c>
      <c r="M39" s="39">
        <v>12</v>
      </c>
    </row>
    <row r="40" spans="1:13" x14ac:dyDescent="0.3">
      <c r="A40" s="38" t="s">
        <v>85</v>
      </c>
      <c r="B40" s="39">
        <v>0</v>
      </c>
      <c r="C40" s="39">
        <v>0</v>
      </c>
      <c r="D40" s="39">
        <v>159437.62</v>
      </c>
      <c r="E40" s="39">
        <v>10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318808.12</v>
      </c>
      <c r="C41" s="39">
        <v>20</v>
      </c>
      <c r="D41" s="39">
        <v>0</v>
      </c>
      <c r="E41" s="39">
        <v>0</v>
      </c>
      <c r="F41" s="39">
        <v>0</v>
      </c>
      <c r="G41" s="39">
        <v>0</v>
      </c>
      <c r="H41" s="39">
        <v>309301.14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205781.91</v>
      </c>
      <c r="C42" s="39">
        <v>12</v>
      </c>
      <c r="D42" s="39">
        <v>0</v>
      </c>
      <c r="E42" s="39">
        <v>0</v>
      </c>
      <c r="F42" s="39">
        <v>0</v>
      </c>
      <c r="G42" s="39">
        <v>0</v>
      </c>
      <c r="H42" s="39">
        <v>178209.28</v>
      </c>
      <c r="I42" s="39">
        <v>13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691914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662756.94999999995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355014.2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511047.97</v>
      </c>
      <c r="C45" s="39">
        <v>30</v>
      </c>
      <c r="D45" s="39">
        <v>0</v>
      </c>
      <c r="E45" s="39">
        <v>0</v>
      </c>
      <c r="F45" s="39">
        <v>82741.929999999993</v>
      </c>
      <c r="G45" s="39">
        <v>10</v>
      </c>
      <c r="H45" s="39">
        <v>445760.37</v>
      </c>
      <c r="I45" s="39">
        <v>31</v>
      </c>
      <c r="J45" s="39">
        <v>0</v>
      </c>
      <c r="K45" s="39">
        <v>0</v>
      </c>
      <c r="L45" s="39">
        <v>61714.720000000001</v>
      </c>
      <c r="M45" s="39">
        <v>12</v>
      </c>
    </row>
    <row r="46" spans="1:13" x14ac:dyDescent="0.3">
      <c r="A46" s="38" t="s">
        <v>91</v>
      </c>
      <c r="B46" s="39">
        <v>286606.46999999997</v>
      </c>
      <c r="C46" s="39">
        <v>11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4163471.35</v>
      </c>
      <c r="C47" s="39">
        <v>73</v>
      </c>
      <c r="D47" s="39">
        <v>446804.92</v>
      </c>
      <c r="E47" s="39">
        <v>13</v>
      </c>
      <c r="F47" s="39">
        <v>463719.44</v>
      </c>
      <c r="G47" s="39">
        <v>27</v>
      </c>
      <c r="H47" s="39">
        <v>3744759.6</v>
      </c>
      <c r="I47" s="39">
        <v>76</v>
      </c>
      <c r="J47" s="39">
        <v>156608.28</v>
      </c>
      <c r="K47" s="39">
        <v>11</v>
      </c>
      <c r="L47" s="39">
        <v>342620.13</v>
      </c>
      <c r="M47" s="39">
        <v>25</v>
      </c>
    </row>
    <row r="48" spans="1:13" x14ac:dyDescent="0.3">
      <c r="A48" s="38" t="s">
        <v>93</v>
      </c>
      <c r="B48" s="39">
        <v>1381740.9</v>
      </c>
      <c r="C48" s="39">
        <v>14</v>
      </c>
      <c r="D48" s="39">
        <v>0</v>
      </c>
      <c r="E48" s="39">
        <v>0</v>
      </c>
      <c r="F48" s="39">
        <v>0</v>
      </c>
      <c r="G48" s="39">
        <v>0</v>
      </c>
      <c r="H48" s="39">
        <v>1201676.92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901104.51</v>
      </c>
      <c r="C49" s="39">
        <v>24</v>
      </c>
      <c r="D49" s="39">
        <v>0</v>
      </c>
      <c r="E49" s="39">
        <v>0</v>
      </c>
      <c r="F49" s="39">
        <v>188832.95</v>
      </c>
      <c r="G49" s="39">
        <v>10</v>
      </c>
      <c r="H49" s="39">
        <v>790824.23</v>
      </c>
      <c r="I49" s="39">
        <v>23</v>
      </c>
      <c r="J49" s="39">
        <v>0</v>
      </c>
      <c r="K49" s="39">
        <v>0</v>
      </c>
      <c r="L49" s="39">
        <v>109223.85</v>
      </c>
      <c r="M49" s="39">
        <v>11</v>
      </c>
    </row>
    <row r="50" spans="1:13" x14ac:dyDescent="0.3">
      <c r="A50" s="38" t="s">
        <v>95</v>
      </c>
      <c r="B50" s="39">
        <v>7552136.1799999997</v>
      </c>
      <c r="C50" s="39">
        <v>86</v>
      </c>
      <c r="D50" s="39">
        <v>4358342.63</v>
      </c>
      <c r="E50" s="39">
        <v>15</v>
      </c>
      <c r="F50" s="39">
        <v>801825.82</v>
      </c>
      <c r="G50" s="39">
        <v>28</v>
      </c>
      <c r="H50" s="39">
        <v>6410401.1900000004</v>
      </c>
      <c r="I50" s="39">
        <v>85</v>
      </c>
      <c r="J50" s="39">
        <v>1792456.73</v>
      </c>
      <c r="K50" s="39">
        <v>13</v>
      </c>
      <c r="L50" s="39">
        <v>434860.39</v>
      </c>
      <c r="M50" s="39">
        <v>29</v>
      </c>
    </row>
    <row r="51" spans="1:13" x14ac:dyDescent="0.3">
      <c r="A51" s="38" t="s">
        <v>96</v>
      </c>
      <c r="B51" s="39">
        <v>299959.53999999998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272106.34999999998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1212215.03</v>
      </c>
      <c r="C52" s="39">
        <v>31</v>
      </c>
      <c r="D52" s="39">
        <v>0</v>
      </c>
      <c r="E52" s="39">
        <v>0</v>
      </c>
      <c r="F52" s="39">
        <v>0</v>
      </c>
      <c r="G52" s="39">
        <v>0</v>
      </c>
      <c r="H52" s="39">
        <v>1114756.5</v>
      </c>
      <c r="I52" s="39">
        <v>31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2034928.41</v>
      </c>
      <c r="C53" s="39">
        <v>33</v>
      </c>
      <c r="D53" s="39">
        <v>0</v>
      </c>
      <c r="E53" s="39">
        <v>0</v>
      </c>
      <c r="F53" s="39">
        <v>0</v>
      </c>
      <c r="G53" s="39">
        <v>0</v>
      </c>
      <c r="H53" s="39">
        <v>1869754.69</v>
      </c>
      <c r="I53" s="39">
        <v>33</v>
      </c>
      <c r="J53" s="39">
        <v>0</v>
      </c>
      <c r="K53" s="39">
        <v>0</v>
      </c>
      <c r="L53" s="39">
        <v>135359.03</v>
      </c>
      <c r="M53" s="39">
        <v>11</v>
      </c>
    </row>
    <row r="54" spans="1:13" x14ac:dyDescent="0.3">
      <c r="A54" s="38" t="s">
        <v>99</v>
      </c>
      <c r="B54" s="39">
        <v>1067122.77</v>
      </c>
      <c r="C54" s="39">
        <v>19</v>
      </c>
      <c r="D54" s="39">
        <v>0</v>
      </c>
      <c r="E54" s="39">
        <v>0</v>
      </c>
      <c r="F54" s="39">
        <v>93118.65</v>
      </c>
      <c r="G54" s="39">
        <v>10</v>
      </c>
      <c r="H54" s="39">
        <v>894645.1</v>
      </c>
      <c r="I54" s="39">
        <v>19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1259833.1599999999</v>
      </c>
      <c r="C55" s="39">
        <v>45</v>
      </c>
      <c r="D55" s="39">
        <v>0</v>
      </c>
      <c r="E55" s="39">
        <v>0</v>
      </c>
      <c r="F55" s="39">
        <v>105841.36</v>
      </c>
      <c r="G55" s="39">
        <v>16</v>
      </c>
      <c r="H55" s="39">
        <v>1074810.78</v>
      </c>
      <c r="I55" s="39">
        <v>41</v>
      </c>
      <c r="J55" s="39">
        <v>0</v>
      </c>
      <c r="K55" s="39">
        <v>0</v>
      </c>
      <c r="L55" s="39">
        <v>73000.22</v>
      </c>
      <c r="M55" s="39">
        <v>17</v>
      </c>
    </row>
    <row r="56" spans="1:13" x14ac:dyDescent="0.3">
      <c r="A56" s="38" t="s">
        <v>101</v>
      </c>
      <c r="B56" s="39">
        <v>5930834.4199999999</v>
      </c>
      <c r="C56" s="39">
        <v>65</v>
      </c>
      <c r="D56" s="39">
        <v>9108233</v>
      </c>
      <c r="E56" s="39">
        <v>67</v>
      </c>
      <c r="F56" s="39">
        <v>1955120.78</v>
      </c>
      <c r="G56" s="39">
        <v>44</v>
      </c>
      <c r="H56" s="39">
        <v>3343627.25</v>
      </c>
      <c r="I56" s="39">
        <v>58</v>
      </c>
      <c r="J56" s="39">
        <v>3993907.58</v>
      </c>
      <c r="K56" s="39">
        <v>58</v>
      </c>
      <c r="L56" s="39">
        <v>1180321.8500000001</v>
      </c>
      <c r="M56" s="39">
        <v>39</v>
      </c>
    </row>
    <row r="57" spans="1:13" x14ac:dyDescent="0.3">
      <c r="A57" s="38" t="s">
        <v>102</v>
      </c>
      <c r="B57" s="39">
        <v>603964.87</v>
      </c>
      <c r="C57" s="39">
        <v>15</v>
      </c>
      <c r="D57" s="39">
        <v>0</v>
      </c>
      <c r="E57" s="39">
        <v>0</v>
      </c>
      <c r="F57" s="39">
        <v>0</v>
      </c>
      <c r="G57" s="39">
        <v>0</v>
      </c>
      <c r="H57" s="39">
        <v>530715.86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491486.67</v>
      </c>
      <c r="C58" s="39">
        <v>20</v>
      </c>
      <c r="D58" s="39">
        <v>0</v>
      </c>
      <c r="E58" s="39">
        <v>0</v>
      </c>
      <c r="F58" s="39">
        <v>0</v>
      </c>
      <c r="G58" s="39">
        <v>0</v>
      </c>
      <c r="H58" s="39">
        <v>344565.25</v>
      </c>
      <c r="I58" s="39">
        <v>18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1024641.27</v>
      </c>
      <c r="C59" s="39">
        <v>32</v>
      </c>
      <c r="D59" s="39">
        <v>553082.68000000005</v>
      </c>
      <c r="E59" s="39">
        <v>15</v>
      </c>
      <c r="F59" s="39">
        <v>345139.1</v>
      </c>
      <c r="G59" s="39">
        <v>18</v>
      </c>
      <c r="H59" s="39">
        <v>664725.78</v>
      </c>
      <c r="I59" s="39">
        <v>28</v>
      </c>
      <c r="J59" s="39">
        <v>154608.29999999999</v>
      </c>
      <c r="K59" s="39">
        <v>12</v>
      </c>
      <c r="L59" s="39">
        <v>124065.75</v>
      </c>
      <c r="M59" s="39">
        <v>17</v>
      </c>
    </row>
    <row r="60" spans="1:13" x14ac:dyDescent="0.3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230304.47</v>
      </c>
      <c r="I60" s="39">
        <v>11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1863446.09</v>
      </c>
      <c r="C61" s="39">
        <v>41</v>
      </c>
      <c r="D61" s="39">
        <v>0</v>
      </c>
      <c r="E61" s="39">
        <v>0</v>
      </c>
      <c r="F61" s="39">
        <v>448399.25</v>
      </c>
      <c r="G61" s="39">
        <v>15</v>
      </c>
      <c r="H61" s="39">
        <v>1212903.3600000001</v>
      </c>
      <c r="I61" s="39">
        <v>34</v>
      </c>
      <c r="J61" s="39">
        <v>0</v>
      </c>
      <c r="K61" s="39">
        <v>0</v>
      </c>
      <c r="L61" s="39">
        <v>253977.09</v>
      </c>
      <c r="M61" s="39">
        <v>15</v>
      </c>
    </row>
    <row r="62" spans="1:13" x14ac:dyDescent="0.3">
      <c r="A62" s="38" t="s">
        <v>107</v>
      </c>
      <c r="B62" s="39">
        <v>3284629.67</v>
      </c>
      <c r="C62" s="39">
        <v>46</v>
      </c>
      <c r="D62" s="39">
        <v>0</v>
      </c>
      <c r="E62" s="39">
        <v>0</v>
      </c>
      <c r="F62" s="39">
        <v>288023.33</v>
      </c>
      <c r="G62" s="39">
        <v>18</v>
      </c>
      <c r="H62" s="39">
        <v>2722902.66</v>
      </c>
      <c r="I62" s="39">
        <v>46</v>
      </c>
      <c r="J62" s="39">
        <v>0</v>
      </c>
      <c r="K62" s="39">
        <v>0</v>
      </c>
      <c r="L62" s="39">
        <v>246669.4</v>
      </c>
      <c r="M62" s="39">
        <v>18</v>
      </c>
    </row>
    <row r="63" spans="1:13" x14ac:dyDescent="0.3">
      <c r="A63" s="38" t="s">
        <v>108</v>
      </c>
      <c r="B63" s="39">
        <v>728360.37</v>
      </c>
      <c r="C63" s="39">
        <v>27</v>
      </c>
      <c r="D63" s="39">
        <v>212905.97</v>
      </c>
      <c r="E63" s="39">
        <v>15</v>
      </c>
      <c r="F63" s="39">
        <v>111368.43</v>
      </c>
      <c r="G63" s="39">
        <v>15</v>
      </c>
      <c r="H63" s="39">
        <v>555307.07999999996</v>
      </c>
      <c r="I63" s="39">
        <v>22</v>
      </c>
      <c r="J63" s="39">
        <v>128049.82</v>
      </c>
      <c r="K63" s="39">
        <v>10</v>
      </c>
      <c r="L63" s="39">
        <v>80923.679999999993</v>
      </c>
      <c r="M63" s="39">
        <v>13</v>
      </c>
    </row>
    <row r="64" spans="1:13" x14ac:dyDescent="0.3">
      <c r="A64" s="38" t="s">
        <v>109</v>
      </c>
      <c r="B64" s="39">
        <v>580991.57999999996</v>
      </c>
      <c r="C64" s="39">
        <v>13</v>
      </c>
      <c r="D64" s="39">
        <v>0</v>
      </c>
      <c r="E64" s="39">
        <v>0</v>
      </c>
      <c r="F64" s="39">
        <v>0</v>
      </c>
      <c r="G64" s="39">
        <v>0</v>
      </c>
      <c r="H64" s="39">
        <v>404935.42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3">
      <c r="A65" s="38" t="s">
        <v>110</v>
      </c>
      <c r="B65" s="39">
        <v>1249128.43</v>
      </c>
      <c r="C65" s="39">
        <v>28</v>
      </c>
      <c r="D65" s="39">
        <v>0</v>
      </c>
      <c r="E65" s="39">
        <v>0</v>
      </c>
      <c r="F65" s="39">
        <v>414534.87</v>
      </c>
      <c r="G65" s="39">
        <v>15</v>
      </c>
      <c r="H65" s="39">
        <v>958390.1</v>
      </c>
      <c r="I65" s="39">
        <v>28</v>
      </c>
      <c r="J65" s="39">
        <v>0</v>
      </c>
      <c r="K65" s="39">
        <v>0</v>
      </c>
      <c r="L65" s="39">
        <v>222604.73</v>
      </c>
      <c r="M65" s="39">
        <v>14</v>
      </c>
    </row>
    <row r="66" spans="1:13" x14ac:dyDescent="0.3">
      <c r="A66" s="38" t="s">
        <v>111</v>
      </c>
      <c r="B66" s="39">
        <v>1965292.19</v>
      </c>
      <c r="C66" s="39">
        <v>25</v>
      </c>
      <c r="D66" s="39">
        <v>3627222.11</v>
      </c>
      <c r="E66" s="39">
        <v>18</v>
      </c>
      <c r="F66" s="39">
        <v>573932.26</v>
      </c>
      <c r="G66" s="39">
        <v>12</v>
      </c>
      <c r="H66" s="39">
        <v>1288794.28</v>
      </c>
      <c r="I66" s="39">
        <v>23</v>
      </c>
      <c r="J66" s="39">
        <v>2229851.79</v>
      </c>
      <c r="K66" s="39">
        <v>17</v>
      </c>
      <c r="L66" s="39">
        <v>371008.64</v>
      </c>
      <c r="M66" s="39">
        <v>12</v>
      </c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112</v>
      </c>
      <c r="B2" s="35">
        <v>4598458.12</v>
      </c>
      <c r="C2" s="36">
        <v>121</v>
      </c>
      <c r="D2" s="35">
        <v>1727191.73</v>
      </c>
      <c r="E2" s="36">
        <v>36</v>
      </c>
      <c r="F2" s="35">
        <v>695589.08</v>
      </c>
      <c r="G2" s="36">
        <v>47</v>
      </c>
      <c r="H2" s="35">
        <v>3157955.98</v>
      </c>
      <c r="I2" s="36">
        <v>115</v>
      </c>
      <c r="J2" s="35">
        <v>701988.89</v>
      </c>
      <c r="K2" s="36">
        <v>31</v>
      </c>
      <c r="L2" s="35">
        <v>304591.59999999998</v>
      </c>
      <c r="M2" s="37">
        <v>43</v>
      </c>
      <c r="N2" s="35"/>
      <c r="O2" s="35"/>
      <c r="P2" s="35"/>
      <c r="Q2" s="35"/>
      <c r="R2" s="35"/>
    </row>
    <row r="3" spans="1:18" x14ac:dyDescent="0.3">
      <c r="A3" s="35" t="s">
        <v>113</v>
      </c>
      <c r="B3" s="35">
        <v>8204363.0499999998</v>
      </c>
      <c r="C3" s="36">
        <v>169</v>
      </c>
      <c r="D3" s="35">
        <v>6766805.6799999997</v>
      </c>
      <c r="E3" s="36">
        <v>79</v>
      </c>
      <c r="F3" s="35">
        <v>1858049.73</v>
      </c>
      <c r="G3" s="36">
        <v>83</v>
      </c>
      <c r="H3" s="35">
        <v>6144537.3099999996</v>
      </c>
      <c r="I3" s="36">
        <v>164</v>
      </c>
      <c r="J3" s="35">
        <v>3589052.2</v>
      </c>
      <c r="K3" s="36">
        <v>75</v>
      </c>
      <c r="L3" s="35">
        <v>1162079.28</v>
      </c>
      <c r="M3" s="37">
        <v>77</v>
      </c>
      <c r="N3" s="35"/>
      <c r="O3" s="35"/>
      <c r="P3" s="35"/>
      <c r="Q3" s="35"/>
      <c r="R3" s="35"/>
    </row>
    <row r="4" spans="1:18" x14ac:dyDescent="0.3">
      <c r="A4" s="35" t="s">
        <v>114</v>
      </c>
      <c r="B4" s="35">
        <v>3658074.1</v>
      </c>
      <c r="C4" s="36">
        <v>122</v>
      </c>
      <c r="D4" s="35">
        <v>1368413.5</v>
      </c>
      <c r="E4" s="36">
        <v>29</v>
      </c>
      <c r="F4" s="35">
        <v>465090.68</v>
      </c>
      <c r="G4" s="36">
        <v>43</v>
      </c>
      <c r="H4" s="35">
        <v>3071761.7</v>
      </c>
      <c r="I4" s="36">
        <v>113</v>
      </c>
      <c r="J4" s="35">
        <v>621253.94999999995</v>
      </c>
      <c r="K4" s="36">
        <v>26</v>
      </c>
      <c r="L4" s="35">
        <v>293419.65999999997</v>
      </c>
      <c r="M4" s="37">
        <v>45</v>
      </c>
      <c r="N4" s="35"/>
      <c r="O4" s="35"/>
      <c r="P4" s="35"/>
      <c r="Q4" s="35"/>
      <c r="R4" s="35"/>
    </row>
    <row r="5" spans="1:18" x14ac:dyDescent="0.3">
      <c r="A5" s="35" t="s">
        <v>115</v>
      </c>
      <c r="B5" s="35">
        <v>34426657.899999999</v>
      </c>
      <c r="C5" s="36">
        <v>572</v>
      </c>
      <c r="D5" s="35">
        <v>17466811.780000001</v>
      </c>
      <c r="E5" s="36">
        <v>65</v>
      </c>
      <c r="F5" s="35">
        <v>6709271.8200000003</v>
      </c>
      <c r="G5" s="36">
        <v>237</v>
      </c>
      <c r="H5" s="35">
        <v>26886844.010000002</v>
      </c>
      <c r="I5" s="36">
        <v>541</v>
      </c>
      <c r="J5" s="35">
        <v>6637581.2000000002</v>
      </c>
      <c r="K5" s="36">
        <v>61</v>
      </c>
      <c r="L5" s="35">
        <v>3797245.15</v>
      </c>
      <c r="M5" s="37">
        <v>224</v>
      </c>
      <c r="N5" s="35"/>
      <c r="O5" s="35"/>
      <c r="P5" s="35"/>
      <c r="Q5" s="35"/>
      <c r="R5" s="35"/>
    </row>
    <row r="6" spans="1:18" x14ac:dyDescent="0.3">
      <c r="A6" s="35" t="s">
        <v>116</v>
      </c>
      <c r="B6" s="35">
        <v>313726.78000000003</v>
      </c>
      <c r="C6" s="36">
        <v>18</v>
      </c>
      <c r="D6" s="35">
        <v>0</v>
      </c>
      <c r="E6" s="36">
        <v>0</v>
      </c>
      <c r="F6" s="35">
        <v>76073.850000000006</v>
      </c>
      <c r="G6" s="36">
        <v>11</v>
      </c>
      <c r="H6" s="35">
        <v>221477.82</v>
      </c>
      <c r="I6" s="36">
        <v>14</v>
      </c>
      <c r="J6" s="35">
        <v>0</v>
      </c>
      <c r="K6" s="36">
        <v>0</v>
      </c>
      <c r="L6" s="35">
        <v>52500.76</v>
      </c>
      <c r="M6" s="37">
        <v>11</v>
      </c>
      <c r="N6" s="35"/>
      <c r="O6" s="35"/>
      <c r="P6" s="35"/>
      <c r="Q6" s="35"/>
      <c r="R6" s="35"/>
    </row>
    <row r="7" spans="1:18" x14ac:dyDescent="0.3">
      <c r="A7" s="35" t="s">
        <v>117</v>
      </c>
      <c r="B7" s="35">
        <v>4889696.6100000003</v>
      </c>
      <c r="C7" s="36">
        <v>119</v>
      </c>
      <c r="D7" s="35">
        <v>804392.43</v>
      </c>
      <c r="E7" s="36">
        <v>22</v>
      </c>
      <c r="F7" s="35">
        <v>452223.4</v>
      </c>
      <c r="G7" s="36">
        <v>38</v>
      </c>
      <c r="H7" s="35">
        <v>4359022.59</v>
      </c>
      <c r="I7" s="36">
        <v>118</v>
      </c>
      <c r="J7" s="35">
        <v>436200.79</v>
      </c>
      <c r="K7" s="36">
        <v>20</v>
      </c>
      <c r="L7" s="35">
        <v>296137.09999999998</v>
      </c>
      <c r="M7" s="37">
        <v>38</v>
      </c>
      <c r="N7" s="35"/>
      <c r="O7" s="35"/>
      <c r="P7" s="35"/>
      <c r="Q7" s="35"/>
      <c r="R7" s="35"/>
    </row>
    <row r="8" spans="1:18" x14ac:dyDescent="0.3">
      <c r="A8" s="35" t="s">
        <v>118</v>
      </c>
      <c r="B8" s="35">
        <v>490072.36</v>
      </c>
      <c r="C8" s="36">
        <v>28</v>
      </c>
      <c r="D8" s="35">
        <v>238911.11</v>
      </c>
      <c r="E8" s="36">
        <v>22</v>
      </c>
      <c r="F8" s="35">
        <v>0</v>
      </c>
      <c r="G8" s="36">
        <v>0</v>
      </c>
      <c r="H8" s="35">
        <v>469730.94</v>
      </c>
      <c r="I8" s="36">
        <v>26</v>
      </c>
      <c r="J8" s="35">
        <v>115926.59</v>
      </c>
      <c r="K8" s="36">
        <v>18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119</v>
      </c>
      <c r="B9" s="35">
        <v>8659890.1199999992</v>
      </c>
      <c r="C9" s="36">
        <v>138</v>
      </c>
      <c r="D9" s="35">
        <v>9792650.3800000008</v>
      </c>
      <c r="E9" s="36">
        <v>83</v>
      </c>
      <c r="F9" s="35">
        <v>2286103.9300000002</v>
      </c>
      <c r="G9" s="36">
        <v>71</v>
      </c>
      <c r="H9" s="35">
        <v>5513323.9299999997</v>
      </c>
      <c r="I9" s="36">
        <v>125</v>
      </c>
      <c r="J9" s="35">
        <v>4355878.1500000004</v>
      </c>
      <c r="K9" s="36">
        <v>73</v>
      </c>
      <c r="L9" s="35">
        <v>1398482.4</v>
      </c>
      <c r="M9" s="37">
        <v>64</v>
      </c>
      <c r="N9" s="35"/>
      <c r="O9" s="35"/>
      <c r="P9" s="35"/>
      <c r="Q9" s="35"/>
      <c r="R9" s="35"/>
    </row>
    <row r="10" spans="1:18" x14ac:dyDescent="0.3">
      <c r="A10" s="35" t="s">
        <v>120</v>
      </c>
      <c r="B10" s="35">
        <v>1938680.54</v>
      </c>
      <c r="C10" s="36">
        <v>62</v>
      </c>
      <c r="D10" s="35">
        <v>422047.72</v>
      </c>
      <c r="E10" s="36">
        <v>14</v>
      </c>
      <c r="F10" s="35">
        <v>213803.8</v>
      </c>
      <c r="G10" s="36">
        <v>21</v>
      </c>
      <c r="H10" s="35">
        <v>1566812.27</v>
      </c>
      <c r="I10" s="36">
        <v>59</v>
      </c>
      <c r="J10" s="35">
        <v>187296.74</v>
      </c>
      <c r="K10" s="36">
        <v>15</v>
      </c>
      <c r="L10" s="35">
        <v>110382.91</v>
      </c>
      <c r="M10" s="37">
        <v>14</v>
      </c>
      <c r="N10" s="35"/>
      <c r="O10" s="35"/>
      <c r="P10" s="35"/>
      <c r="Q10" s="35"/>
      <c r="R10" s="35"/>
    </row>
    <row r="11" spans="1:18" x14ac:dyDescent="0.3">
      <c r="A11" s="35" t="s">
        <v>121</v>
      </c>
      <c r="B11" s="35">
        <v>3060977.74</v>
      </c>
      <c r="C11" s="36">
        <v>104</v>
      </c>
      <c r="D11" s="35">
        <v>628146.97</v>
      </c>
      <c r="E11" s="36">
        <v>29</v>
      </c>
      <c r="F11" s="35">
        <v>419265.46</v>
      </c>
      <c r="G11" s="36">
        <v>35</v>
      </c>
      <c r="H11" s="35">
        <v>2625625.4500000002</v>
      </c>
      <c r="I11" s="36">
        <v>95</v>
      </c>
      <c r="J11" s="35">
        <v>257595.78</v>
      </c>
      <c r="K11" s="36">
        <v>24</v>
      </c>
      <c r="L11" s="35">
        <v>297978.03000000003</v>
      </c>
      <c r="M11" s="37">
        <v>35</v>
      </c>
      <c r="N11" s="35"/>
      <c r="O11" s="35"/>
      <c r="P11" s="35"/>
      <c r="Q11" s="35"/>
      <c r="R11" s="35"/>
    </row>
    <row r="12" spans="1:18" x14ac:dyDescent="0.3">
      <c r="A12" s="35" t="s">
        <v>122</v>
      </c>
      <c r="B12" s="35">
        <v>3833587.29</v>
      </c>
      <c r="C12" s="36">
        <v>42</v>
      </c>
      <c r="D12" s="35">
        <v>25415465.18</v>
      </c>
      <c r="E12" s="36">
        <v>29</v>
      </c>
      <c r="F12" s="35">
        <v>467106.57</v>
      </c>
      <c r="G12" s="36">
        <v>11</v>
      </c>
      <c r="H12" s="35">
        <v>1634301.95</v>
      </c>
      <c r="I12" s="36">
        <v>36</v>
      </c>
      <c r="J12" s="35">
        <v>17504589.379999999</v>
      </c>
      <c r="K12" s="36">
        <v>29</v>
      </c>
      <c r="L12" s="35">
        <v>246997.78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123</v>
      </c>
      <c r="B13" s="35">
        <v>10458071.83</v>
      </c>
      <c r="C13" s="36">
        <v>244</v>
      </c>
      <c r="D13" s="35">
        <v>4904497.03</v>
      </c>
      <c r="E13" s="36">
        <v>81</v>
      </c>
      <c r="F13" s="35">
        <v>1829914.02</v>
      </c>
      <c r="G13" s="36">
        <v>100</v>
      </c>
      <c r="H13" s="35">
        <v>8291626.4900000002</v>
      </c>
      <c r="I13" s="36">
        <v>239</v>
      </c>
      <c r="J13" s="35">
        <v>1921437.06</v>
      </c>
      <c r="K13" s="36">
        <v>68</v>
      </c>
      <c r="L13" s="35">
        <v>968849.79</v>
      </c>
      <c r="M13" s="37">
        <v>87</v>
      </c>
      <c r="N13" s="35"/>
      <c r="O13" s="35"/>
      <c r="P13" s="35"/>
      <c r="Q13" s="35"/>
      <c r="R13" s="35"/>
    </row>
    <row r="14" spans="1:18" x14ac:dyDescent="0.3">
      <c r="A14" s="35" t="s">
        <v>124</v>
      </c>
      <c r="B14" s="35">
        <v>10492841.970000001</v>
      </c>
      <c r="C14" s="36">
        <v>235</v>
      </c>
      <c r="D14" s="35">
        <v>3751484.16</v>
      </c>
      <c r="E14" s="36">
        <v>56</v>
      </c>
      <c r="F14" s="35">
        <v>1800057.38</v>
      </c>
      <c r="G14" s="36">
        <v>99</v>
      </c>
      <c r="H14" s="35">
        <v>7823588.7400000002</v>
      </c>
      <c r="I14" s="36">
        <v>220</v>
      </c>
      <c r="J14" s="35">
        <v>1450407.37</v>
      </c>
      <c r="K14" s="36">
        <v>45</v>
      </c>
      <c r="L14" s="35">
        <v>891897.62</v>
      </c>
      <c r="M14" s="37">
        <v>88</v>
      </c>
      <c r="N14" s="35"/>
      <c r="O14" s="35"/>
      <c r="P14" s="35"/>
      <c r="Q14" s="35"/>
      <c r="R14" s="35"/>
    </row>
    <row r="15" spans="1:18" x14ac:dyDescent="0.3">
      <c r="A15" s="35" t="s">
        <v>125</v>
      </c>
      <c r="B15" s="35">
        <v>7738710.5599999996</v>
      </c>
      <c r="C15" s="36">
        <v>208</v>
      </c>
      <c r="D15" s="35">
        <v>2650028.9300000002</v>
      </c>
      <c r="E15" s="36">
        <v>89</v>
      </c>
      <c r="F15" s="35">
        <v>1374344.2</v>
      </c>
      <c r="G15" s="36">
        <v>91</v>
      </c>
      <c r="H15" s="35">
        <v>6020395</v>
      </c>
      <c r="I15" s="36">
        <v>187</v>
      </c>
      <c r="J15" s="35">
        <v>1156399.04</v>
      </c>
      <c r="K15" s="36">
        <v>72</v>
      </c>
      <c r="L15" s="35">
        <v>822573.93</v>
      </c>
      <c r="M15" s="37">
        <v>86</v>
      </c>
      <c r="N15" s="35"/>
      <c r="O15" s="35"/>
      <c r="P15" s="35"/>
      <c r="Q15" s="35"/>
      <c r="R15" s="35"/>
    </row>
    <row r="16" spans="1:18" x14ac:dyDescent="0.3">
      <c r="A16" s="35" t="s">
        <v>126</v>
      </c>
      <c r="B16" s="35">
        <v>10093285.869999999</v>
      </c>
      <c r="C16" s="36">
        <v>238</v>
      </c>
      <c r="D16" s="35">
        <v>9099277.1799999997</v>
      </c>
      <c r="E16" s="36">
        <v>96</v>
      </c>
      <c r="F16" s="35">
        <v>2261823.9700000002</v>
      </c>
      <c r="G16" s="36">
        <v>102</v>
      </c>
      <c r="H16" s="35">
        <v>7420612.7699999996</v>
      </c>
      <c r="I16" s="36">
        <v>223</v>
      </c>
      <c r="J16" s="35">
        <v>5036085.78</v>
      </c>
      <c r="K16" s="36">
        <v>83</v>
      </c>
      <c r="L16" s="35">
        <v>1358580.18</v>
      </c>
      <c r="M16" s="37">
        <v>89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2022-05-03T13:47:27Z</dcterms:modified>
</cp:coreProperties>
</file>