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6B129FE-C267-4846-B7C5-BC5C52152EE4}" xr6:coauthVersionLast="47" xr6:coauthVersionMax="47" xr10:uidLastSave="{00000000-0000-0000-0000-000000000000}"/>
  <bookViews>
    <workbookView xWindow="3420" yWindow="12" windowWidth="16584" windowHeight="1245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K351" i="3" s="1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J347" i="3"/>
  <c r="H347" i="3"/>
  <c r="K347" i="3" s="1"/>
  <c r="G347" i="3"/>
  <c r="F347" i="3"/>
  <c r="E347" i="3"/>
  <c r="D347" i="3"/>
  <c r="C347" i="3"/>
  <c r="B347" i="3"/>
  <c r="H346" i="3"/>
  <c r="G346" i="3"/>
  <c r="F346" i="3"/>
  <c r="E346" i="3"/>
  <c r="K346" i="3" s="1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K344" i="3" s="1"/>
  <c r="G344" i="3"/>
  <c r="F344" i="3"/>
  <c r="I344" i="3" s="1"/>
  <c r="E344" i="3"/>
  <c r="D344" i="3"/>
  <c r="J344" i="3" s="1"/>
  <c r="C344" i="3"/>
  <c r="B344" i="3"/>
  <c r="J343" i="3"/>
  <c r="H343" i="3"/>
  <c r="K343" i="3" s="1"/>
  <c r="G343" i="3"/>
  <c r="F343" i="3"/>
  <c r="E343" i="3"/>
  <c r="D343" i="3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H340" i="3"/>
  <c r="K340" i="3" s="1"/>
  <c r="G340" i="3"/>
  <c r="F340" i="3"/>
  <c r="I340" i="3" s="1"/>
  <c r="E340" i="3"/>
  <c r="D340" i="3"/>
  <c r="J340" i="3" s="1"/>
  <c r="C340" i="3"/>
  <c r="B340" i="3"/>
  <c r="J339" i="3"/>
  <c r="H339" i="3"/>
  <c r="K339" i="3" s="1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G336" i="3"/>
  <c r="F336" i="3"/>
  <c r="I336" i="3" s="1"/>
  <c r="E336" i="3"/>
  <c r="K336" i="3" s="1"/>
  <c r="D336" i="3"/>
  <c r="J336" i="3" s="1"/>
  <c r="C336" i="3"/>
  <c r="B336" i="3"/>
  <c r="J335" i="3"/>
  <c r="H335" i="3"/>
  <c r="K335" i="3" s="1"/>
  <c r="G335" i="3"/>
  <c r="F335" i="3"/>
  <c r="E335" i="3"/>
  <c r="D335" i="3"/>
  <c r="C335" i="3"/>
  <c r="B335" i="3"/>
  <c r="H334" i="3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H332" i="3"/>
  <c r="G332" i="3"/>
  <c r="F332" i="3"/>
  <c r="I332" i="3" s="1"/>
  <c r="E332" i="3"/>
  <c r="K332" i="3" s="1"/>
  <c r="D332" i="3"/>
  <c r="J332" i="3" s="1"/>
  <c r="C332" i="3"/>
  <c r="B332" i="3"/>
  <c r="J331" i="3"/>
  <c r="H331" i="3"/>
  <c r="K331" i="3" s="1"/>
  <c r="G331" i="3"/>
  <c r="F331" i="3"/>
  <c r="I331" i="3" s="1"/>
  <c r="E331" i="3"/>
  <c r="D331" i="3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G328" i="3"/>
  <c r="F328" i="3"/>
  <c r="I328" i="3" s="1"/>
  <c r="E328" i="3"/>
  <c r="K328" i="3" s="1"/>
  <c r="D328" i="3"/>
  <c r="J328" i="3" s="1"/>
  <c r="C328" i="3"/>
  <c r="B328" i="3"/>
  <c r="J327" i="3"/>
  <c r="H327" i="3"/>
  <c r="K327" i="3" s="1"/>
  <c r="G327" i="3"/>
  <c r="F327" i="3"/>
  <c r="I327" i="3" s="1"/>
  <c r="E327" i="3"/>
  <c r="D327" i="3"/>
  <c r="C327" i="3"/>
  <c r="B327" i="3"/>
  <c r="H326" i="3"/>
  <c r="K326" i="3" s="1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G324" i="3"/>
  <c r="F324" i="3"/>
  <c r="I324" i="3" s="1"/>
  <c r="E324" i="3"/>
  <c r="K324" i="3" s="1"/>
  <c r="D324" i="3"/>
  <c r="J324" i="3" s="1"/>
  <c r="C324" i="3"/>
  <c r="B324" i="3"/>
  <c r="J323" i="3"/>
  <c r="H323" i="3"/>
  <c r="K323" i="3" s="1"/>
  <c r="G323" i="3"/>
  <c r="F323" i="3"/>
  <c r="I323" i="3" s="1"/>
  <c r="E323" i="3"/>
  <c r="D323" i="3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G320" i="3"/>
  <c r="F320" i="3"/>
  <c r="I320" i="3" s="1"/>
  <c r="E320" i="3"/>
  <c r="K320" i="3" s="1"/>
  <c r="D320" i="3"/>
  <c r="J320" i="3" s="1"/>
  <c r="C320" i="3"/>
  <c r="B320" i="3"/>
  <c r="J319" i="3"/>
  <c r="H319" i="3"/>
  <c r="K319" i="3" s="1"/>
  <c r="G319" i="3"/>
  <c r="F319" i="3"/>
  <c r="I319" i="3" s="1"/>
  <c r="E319" i="3"/>
  <c r="D319" i="3"/>
  <c r="C319" i="3"/>
  <c r="B319" i="3"/>
  <c r="H318" i="3"/>
  <c r="G318" i="3"/>
  <c r="F318" i="3"/>
  <c r="E318" i="3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G316" i="3"/>
  <c r="F316" i="3"/>
  <c r="I316" i="3" s="1"/>
  <c r="E316" i="3"/>
  <c r="K316" i="3" s="1"/>
  <c r="D316" i="3"/>
  <c r="J316" i="3" s="1"/>
  <c r="C316" i="3"/>
  <c r="B316" i="3"/>
  <c r="J315" i="3"/>
  <c r="H315" i="3"/>
  <c r="K315" i="3" s="1"/>
  <c r="G315" i="3"/>
  <c r="F315" i="3"/>
  <c r="I315" i="3" s="1"/>
  <c r="E315" i="3"/>
  <c r="D315" i="3"/>
  <c r="C315" i="3"/>
  <c r="B315" i="3"/>
  <c r="H314" i="3"/>
  <c r="G314" i="3"/>
  <c r="F314" i="3"/>
  <c r="E314" i="3"/>
  <c r="K314" i="3" s="1"/>
  <c r="D314" i="3"/>
  <c r="J314" i="3" s="1"/>
  <c r="C314" i="3"/>
  <c r="I314" i="3" s="1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F312" i="3"/>
  <c r="I312" i="3" s="1"/>
  <c r="E312" i="3"/>
  <c r="D312" i="3"/>
  <c r="J312" i="3" s="1"/>
  <c r="C312" i="3"/>
  <c r="B312" i="3"/>
  <c r="J311" i="3"/>
  <c r="H311" i="3"/>
  <c r="K311" i="3" s="1"/>
  <c r="G311" i="3"/>
  <c r="F311" i="3"/>
  <c r="I311" i="3" s="1"/>
  <c r="E311" i="3"/>
  <c r="D311" i="3"/>
  <c r="C311" i="3"/>
  <c r="B311" i="3"/>
  <c r="H310" i="3"/>
  <c r="K310" i="3" s="1"/>
  <c r="G310" i="3"/>
  <c r="F310" i="3"/>
  <c r="E310" i="3"/>
  <c r="D310" i="3"/>
  <c r="J310" i="3" s="1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H308" i="3"/>
  <c r="K308" i="3" s="1"/>
  <c r="G308" i="3"/>
  <c r="F308" i="3"/>
  <c r="I308" i="3" s="1"/>
  <c r="E308" i="3"/>
  <c r="D308" i="3"/>
  <c r="J308" i="3" s="1"/>
  <c r="C308" i="3"/>
  <c r="B308" i="3"/>
  <c r="J307" i="3"/>
  <c r="H307" i="3"/>
  <c r="K307" i="3" s="1"/>
  <c r="G307" i="3"/>
  <c r="F307" i="3"/>
  <c r="I307" i="3" s="1"/>
  <c r="E307" i="3"/>
  <c r="D307" i="3"/>
  <c r="C307" i="3"/>
  <c r="B307" i="3"/>
  <c r="H306" i="3"/>
  <c r="G306" i="3"/>
  <c r="F306" i="3"/>
  <c r="E306" i="3"/>
  <c r="K306" i="3" s="1"/>
  <c r="D306" i="3"/>
  <c r="J306" i="3" s="1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I304" i="3" s="1"/>
  <c r="E304" i="3"/>
  <c r="D304" i="3"/>
  <c r="J304" i="3" s="1"/>
  <c r="C304" i="3"/>
  <c r="B304" i="3"/>
  <c r="J303" i="3"/>
  <c r="H303" i="3"/>
  <c r="G303" i="3"/>
  <c r="F303" i="3"/>
  <c r="E303" i="3"/>
  <c r="K303" i="3" s="1"/>
  <c r="D303" i="3"/>
  <c r="C303" i="3"/>
  <c r="B303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E299" i="3"/>
  <c r="K299" i="3" s="1"/>
  <c r="D299" i="3"/>
  <c r="C299" i="3"/>
  <c r="B299" i="3"/>
  <c r="H298" i="3"/>
  <c r="G298" i="3"/>
  <c r="F298" i="3"/>
  <c r="E298" i="3"/>
  <c r="K298" i="3" s="1"/>
  <c r="D298" i="3"/>
  <c r="J298" i="3" s="1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E295" i="3"/>
  <c r="K295" i="3" s="1"/>
  <c r="D295" i="3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B287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B283" i="3"/>
  <c r="H282" i="3"/>
  <c r="G282" i="3"/>
  <c r="F282" i="3"/>
  <c r="E282" i="3"/>
  <c r="K282" i="3" s="1"/>
  <c r="D282" i="3"/>
  <c r="J282" i="3" s="1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H278" i="3"/>
  <c r="G278" i="3"/>
  <c r="F278" i="3"/>
  <c r="E278" i="3"/>
  <c r="K278" i="3" s="1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E271" i="3"/>
  <c r="K271" i="3" s="1"/>
  <c r="D271" i="3"/>
  <c r="C271" i="3"/>
  <c r="B271" i="3"/>
  <c r="H270" i="3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B263" i="3"/>
  <c r="H262" i="3"/>
  <c r="G262" i="3"/>
  <c r="F262" i="3"/>
  <c r="E262" i="3"/>
  <c r="K262" i="3" s="1"/>
  <c r="D262" i="3"/>
  <c r="J262" i="3" s="1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E259" i="3"/>
  <c r="K259" i="3" s="1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E255" i="3"/>
  <c r="K255" i="3" s="1"/>
  <c r="D255" i="3"/>
  <c r="C255" i="3"/>
  <c r="B255" i="3"/>
  <c r="H254" i="3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I253" i="3" s="1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B251" i="3"/>
  <c r="H250" i="3"/>
  <c r="G250" i="3"/>
  <c r="F250" i="3"/>
  <c r="E250" i="3"/>
  <c r="K250" i="3" s="1"/>
  <c r="D250" i="3"/>
  <c r="J250" i="3" s="1"/>
  <c r="C250" i="3"/>
  <c r="I250" i="3" s="1"/>
  <c r="B250" i="3"/>
  <c r="J249" i="3"/>
  <c r="H249" i="3"/>
  <c r="G249" i="3"/>
  <c r="F249" i="3"/>
  <c r="I249" i="3" s="1"/>
  <c r="E249" i="3"/>
  <c r="K249" i="3" s="1"/>
  <c r="D249" i="3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J247" i="3"/>
  <c r="H247" i="3"/>
  <c r="G247" i="3"/>
  <c r="F247" i="3"/>
  <c r="E247" i="3"/>
  <c r="K247" i="3" s="1"/>
  <c r="D247" i="3"/>
  <c r="C247" i="3"/>
  <c r="B247" i="3"/>
  <c r="H246" i="3"/>
  <c r="G246" i="3"/>
  <c r="F246" i="3"/>
  <c r="E246" i="3"/>
  <c r="K246" i="3" s="1"/>
  <c r="D246" i="3"/>
  <c r="J246" i="3" s="1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J241" i="3"/>
  <c r="H241" i="3"/>
  <c r="G241" i="3"/>
  <c r="F241" i="3"/>
  <c r="I241" i="3" s="1"/>
  <c r="E241" i="3"/>
  <c r="K241" i="3" s="1"/>
  <c r="D241" i="3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E239" i="3"/>
  <c r="K239" i="3" s="1"/>
  <c r="D239" i="3"/>
  <c r="C239" i="3"/>
  <c r="B239" i="3"/>
  <c r="H238" i="3"/>
  <c r="G238" i="3"/>
  <c r="F238" i="3"/>
  <c r="E238" i="3"/>
  <c r="D238" i="3"/>
  <c r="J238" i="3" s="1"/>
  <c r="C238" i="3"/>
  <c r="I238" i="3" s="1"/>
  <c r="B238" i="3"/>
  <c r="J237" i="3"/>
  <c r="H237" i="3"/>
  <c r="G237" i="3"/>
  <c r="F237" i="3"/>
  <c r="I237" i="3" s="1"/>
  <c r="E237" i="3"/>
  <c r="K237" i="3" s="1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E235" i="3"/>
  <c r="K235" i="3" s="1"/>
  <c r="D235" i="3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E227" i="3"/>
  <c r="K227" i="3" s="1"/>
  <c r="D227" i="3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J223" i="3"/>
  <c r="H223" i="3"/>
  <c r="G223" i="3"/>
  <c r="F223" i="3"/>
  <c r="E223" i="3"/>
  <c r="K223" i="3" s="1"/>
  <c r="D223" i="3"/>
  <c r="C223" i="3"/>
  <c r="B223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H219" i="3"/>
  <c r="G219" i="3"/>
  <c r="F219" i="3"/>
  <c r="E219" i="3"/>
  <c r="K219" i="3" s="1"/>
  <c r="D219" i="3"/>
  <c r="C219" i="3"/>
  <c r="B219" i="3"/>
  <c r="H218" i="3"/>
  <c r="G218" i="3"/>
  <c r="F218" i="3"/>
  <c r="E218" i="3"/>
  <c r="K218" i="3" s="1"/>
  <c r="D218" i="3"/>
  <c r="J218" i="3" s="1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G216" i="3"/>
  <c r="F216" i="3"/>
  <c r="E216" i="3"/>
  <c r="K216" i="3" s="1"/>
  <c r="D216" i="3"/>
  <c r="J216" i="3" s="1"/>
  <c r="C216" i="3"/>
  <c r="I216" i="3" s="1"/>
  <c r="B216" i="3"/>
  <c r="J215" i="3"/>
  <c r="H215" i="3"/>
  <c r="G215" i="3"/>
  <c r="F215" i="3"/>
  <c r="E215" i="3"/>
  <c r="K215" i="3" s="1"/>
  <c r="D215" i="3"/>
  <c r="C215" i="3"/>
  <c r="B215" i="3"/>
  <c r="H214" i="3"/>
  <c r="G214" i="3"/>
  <c r="F214" i="3"/>
  <c r="E214" i="3"/>
  <c r="K214" i="3" s="1"/>
  <c r="D214" i="3"/>
  <c r="J214" i="3" s="1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G212" i="3"/>
  <c r="F212" i="3"/>
  <c r="E212" i="3"/>
  <c r="D212" i="3"/>
  <c r="J212" i="3" s="1"/>
  <c r="C212" i="3"/>
  <c r="I212" i="3" s="1"/>
  <c r="B212" i="3"/>
  <c r="J211" i="3"/>
  <c r="H211" i="3"/>
  <c r="G211" i="3"/>
  <c r="F211" i="3"/>
  <c r="E211" i="3"/>
  <c r="K211" i="3" s="1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J209" i="3"/>
  <c r="H209" i="3"/>
  <c r="G209" i="3"/>
  <c r="F209" i="3"/>
  <c r="I209" i="3" s="1"/>
  <c r="E209" i="3"/>
  <c r="K209" i="3" s="1"/>
  <c r="D209" i="3"/>
  <c r="C209" i="3"/>
  <c r="B209" i="3"/>
  <c r="H208" i="3"/>
  <c r="G208" i="3"/>
  <c r="F208" i="3"/>
  <c r="E208" i="3"/>
  <c r="D208" i="3"/>
  <c r="J208" i="3" s="1"/>
  <c r="C208" i="3"/>
  <c r="I208" i="3" s="1"/>
  <c r="B208" i="3"/>
  <c r="J207" i="3"/>
  <c r="H207" i="3"/>
  <c r="G207" i="3"/>
  <c r="F207" i="3"/>
  <c r="E207" i="3"/>
  <c r="K207" i="3" s="1"/>
  <c r="D207" i="3"/>
  <c r="C207" i="3"/>
  <c r="B207" i="3"/>
  <c r="H206" i="3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E205" i="3"/>
  <c r="K205" i="3" s="1"/>
  <c r="D205" i="3"/>
  <c r="C205" i="3"/>
  <c r="I205" i="3" s="1"/>
  <c r="B205" i="3"/>
  <c r="H204" i="3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E203" i="3"/>
  <c r="K203" i="3" s="1"/>
  <c r="D203" i="3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J201" i="3"/>
  <c r="H201" i="3"/>
  <c r="G201" i="3"/>
  <c r="F201" i="3"/>
  <c r="I201" i="3" s="1"/>
  <c r="E201" i="3"/>
  <c r="K201" i="3" s="1"/>
  <c r="D201" i="3"/>
  <c r="C201" i="3"/>
  <c r="B201" i="3"/>
  <c r="H200" i="3"/>
  <c r="G200" i="3"/>
  <c r="F200" i="3"/>
  <c r="E200" i="3"/>
  <c r="K200" i="3" s="1"/>
  <c r="D200" i="3"/>
  <c r="J200" i="3" s="1"/>
  <c r="C200" i="3"/>
  <c r="I200" i="3" s="1"/>
  <c r="B200" i="3"/>
  <c r="J199" i="3"/>
  <c r="H199" i="3"/>
  <c r="G199" i="3"/>
  <c r="F199" i="3"/>
  <c r="E199" i="3"/>
  <c r="K199" i="3" s="1"/>
  <c r="D199" i="3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J197" i="3"/>
  <c r="H197" i="3"/>
  <c r="G197" i="3"/>
  <c r="F197" i="3"/>
  <c r="E197" i="3"/>
  <c r="K197" i="3" s="1"/>
  <c r="D197" i="3"/>
  <c r="C197" i="3"/>
  <c r="I197" i="3" s="1"/>
  <c r="B197" i="3"/>
  <c r="H196" i="3"/>
  <c r="G196" i="3"/>
  <c r="F196" i="3"/>
  <c r="E196" i="3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H192" i="3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E191" i="3"/>
  <c r="K191" i="3" s="1"/>
  <c r="D191" i="3"/>
  <c r="C191" i="3"/>
  <c r="B191" i="3"/>
  <c r="H190" i="3"/>
  <c r="G190" i="3"/>
  <c r="F190" i="3"/>
  <c r="E190" i="3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H188" i="3"/>
  <c r="G188" i="3"/>
  <c r="F188" i="3"/>
  <c r="I188" i="3" s="1"/>
  <c r="E188" i="3"/>
  <c r="D188" i="3"/>
  <c r="J188" i="3" s="1"/>
  <c r="C188" i="3"/>
  <c r="B188" i="3"/>
  <c r="J187" i="3"/>
  <c r="H187" i="3"/>
  <c r="G187" i="3"/>
  <c r="F187" i="3"/>
  <c r="E187" i="3"/>
  <c r="K187" i="3" s="1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J185" i="3"/>
  <c r="H185" i="3"/>
  <c r="G185" i="3"/>
  <c r="F185" i="3"/>
  <c r="E185" i="3"/>
  <c r="K185" i="3" s="1"/>
  <c r="D185" i="3"/>
  <c r="C185" i="3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B183" i="3"/>
  <c r="H182" i="3"/>
  <c r="K182" i="3" s="1"/>
  <c r="G182" i="3"/>
  <c r="F182" i="3"/>
  <c r="E182" i="3"/>
  <c r="D182" i="3"/>
  <c r="J182" i="3" s="1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H162" i="3"/>
  <c r="K162" i="3" s="1"/>
  <c r="G162" i="3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H142" i="3"/>
  <c r="K142" i="3" s="1"/>
  <c r="G142" i="3"/>
  <c r="F142" i="3"/>
  <c r="E142" i="3"/>
  <c r="D142" i="3"/>
  <c r="C142" i="3"/>
  <c r="I142" i="3" s="1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I125" i="3"/>
  <c r="H125" i="3"/>
  <c r="G125" i="3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I113" i="3"/>
  <c r="H113" i="3"/>
  <c r="G113" i="3"/>
  <c r="F113" i="3"/>
  <c r="E113" i="3"/>
  <c r="K113" i="3" s="1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K109" i="3" s="1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I107" i="3" s="1"/>
  <c r="E107" i="3"/>
  <c r="K107" i="3" s="1"/>
  <c r="D107" i="3"/>
  <c r="J107" i="3" s="1"/>
  <c r="C107" i="3"/>
  <c r="B107" i="3"/>
  <c r="H106" i="3"/>
  <c r="K106" i="3" s="1"/>
  <c r="G106" i="3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F98" i="3"/>
  <c r="E98" i="3"/>
  <c r="D98" i="3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H66" i="3"/>
  <c r="K66" i="3" s="1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J62" i="3" s="1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H52" i="3"/>
  <c r="K52" i="3" s="1"/>
  <c r="G52" i="3"/>
  <c r="F52" i="3"/>
  <c r="E52" i="3"/>
  <c r="D52" i="3"/>
  <c r="J52" i="3" s="1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C50" i="3"/>
  <c r="B50" i="3"/>
  <c r="J49" i="3"/>
  <c r="H49" i="3"/>
  <c r="G49" i="3"/>
  <c r="F49" i="3"/>
  <c r="I49" i="3" s="1"/>
  <c r="E49" i="3"/>
  <c r="D49" i="3"/>
  <c r="C49" i="3"/>
  <c r="B49" i="3"/>
  <c r="J48" i="3"/>
  <c r="H48" i="3"/>
  <c r="K48" i="3" s="1"/>
  <c r="G48" i="3"/>
  <c r="F48" i="3"/>
  <c r="E48" i="3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K40" i="3"/>
  <c r="H40" i="3"/>
  <c r="G40" i="3"/>
  <c r="J40" i="3" s="1"/>
  <c r="F40" i="3"/>
  <c r="E40" i="3"/>
  <c r="D40" i="3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C38" i="3"/>
  <c r="B38" i="3"/>
  <c r="J37" i="3"/>
  <c r="I37" i="3"/>
  <c r="H37" i="3"/>
  <c r="G37" i="3"/>
  <c r="F37" i="3"/>
  <c r="E37" i="3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J34" i="3" s="1"/>
  <c r="F34" i="3"/>
  <c r="I34" i="3" s="1"/>
  <c r="E34" i="3"/>
  <c r="K34" i="3" s="1"/>
  <c r="D34" i="3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I30" i="3" s="1"/>
  <c r="E30" i="3"/>
  <c r="K30" i="3" s="1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I26" i="3" s="1"/>
  <c r="E26" i="3"/>
  <c r="K26" i="3" s="1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J22" i="3" s="1"/>
  <c r="F22" i="3"/>
  <c r="I22" i="3" s="1"/>
  <c r="E22" i="3"/>
  <c r="K22" i="3" s="1"/>
  <c r="D22" i="3"/>
  <c r="C22" i="3"/>
  <c r="B22" i="3"/>
  <c r="I21" i="3"/>
  <c r="H21" i="3"/>
  <c r="K21" i="3" s="1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J14" i="3" s="1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J10" i="3" s="1"/>
  <c r="F10" i="3"/>
  <c r="I10" i="3" s="1"/>
  <c r="E10" i="3"/>
  <c r="K10" i="3" s="1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J6" i="3" s="1"/>
  <c r="F6" i="3"/>
  <c r="I6" i="3" s="1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E211" i="2"/>
  <c r="K211" i="2" s="1"/>
  <c r="D211" i="2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K207" i="2" s="1"/>
  <c r="D207" i="2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H202" i="2"/>
  <c r="G202" i="2"/>
  <c r="J202" i="2" s="1"/>
  <c r="F202" i="2"/>
  <c r="I202" i="2" s="1"/>
  <c r="E202" i="2"/>
  <c r="K202" i="2" s="1"/>
  <c r="D202" i="2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F199" i="2"/>
  <c r="E199" i="2"/>
  <c r="K199" i="2" s="1"/>
  <c r="D199" i="2"/>
  <c r="C199" i="2"/>
  <c r="I199" i="2" s="1"/>
  <c r="B199" i="2"/>
  <c r="H198" i="2"/>
  <c r="G198" i="2"/>
  <c r="J198" i="2" s="1"/>
  <c r="F198" i="2"/>
  <c r="I198" i="2" s="1"/>
  <c r="E198" i="2"/>
  <c r="K198" i="2" s="1"/>
  <c r="D198" i="2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C195" i="2"/>
  <c r="I195" i="2" s="1"/>
  <c r="B195" i="2"/>
  <c r="H194" i="2"/>
  <c r="G194" i="2"/>
  <c r="J194" i="2" s="1"/>
  <c r="F194" i="2"/>
  <c r="I194" i="2" s="1"/>
  <c r="E194" i="2"/>
  <c r="K194" i="2" s="1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K187" i="2" s="1"/>
  <c r="D187" i="2"/>
  <c r="C187" i="2"/>
  <c r="I187" i="2" s="1"/>
  <c r="B187" i="2"/>
  <c r="H186" i="2"/>
  <c r="G186" i="2"/>
  <c r="J186" i="2" s="1"/>
  <c r="F186" i="2"/>
  <c r="I186" i="2" s="1"/>
  <c r="E186" i="2"/>
  <c r="K186" i="2" s="1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E179" i="2"/>
  <c r="K179" i="2" s="1"/>
  <c r="D179" i="2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J169" i="2"/>
  <c r="H169" i="2"/>
  <c r="K169" i="2" s="1"/>
  <c r="G169" i="2"/>
  <c r="F169" i="2"/>
  <c r="E169" i="2"/>
  <c r="D169" i="2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H155" i="2"/>
  <c r="G155" i="2"/>
  <c r="F155" i="2"/>
  <c r="E155" i="2"/>
  <c r="K155" i="2" s="1"/>
  <c r="D155" i="2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J145" i="2"/>
  <c r="H145" i="2"/>
  <c r="K145" i="2" s="1"/>
  <c r="G145" i="2"/>
  <c r="F145" i="2"/>
  <c r="E145" i="2"/>
  <c r="D145" i="2"/>
  <c r="C145" i="2"/>
  <c r="I145" i="2" s="1"/>
  <c r="B145" i="2"/>
  <c r="J144" i="2"/>
  <c r="H144" i="2"/>
  <c r="G144" i="2"/>
  <c r="F144" i="2"/>
  <c r="E144" i="2"/>
  <c r="K144" i="2" s="1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J141" i="2"/>
  <c r="H141" i="2"/>
  <c r="K141" i="2" s="1"/>
  <c r="G141" i="2"/>
  <c r="F141" i="2"/>
  <c r="E141" i="2"/>
  <c r="D141" i="2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H139" i="2"/>
  <c r="G139" i="2"/>
  <c r="F139" i="2"/>
  <c r="E139" i="2"/>
  <c r="K139" i="2" s="1"/>
  <c r="D139" i="2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J129" i="2"/>
  <c r="H129" i="2"/>
  <c r="K129" i="2" s="1"/>
  <c r="G129" i="2"/>
  <c r="F129" i="2"/>
  <c r="E129" i="2"/>
  <c r="D129" i="2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H123" i="2"/>
  <c r="G123" i="2"/>
  <c r="F123" i="2"/>
  <c r="E123" i="2"/>
  <c r="K123" i="2" s="1"/>
  <c r="D123" i="2"/>
  <c r="C123" i="2"/>
  <c r="I123" i="2" s="1"/>
  <c r="B123" i="2"/>
  <c r="H122" i="2"/>
  <c r="G122" i="2"/>
  <c r="J122" i="2" s="1"/>
  <c r="F122" i="2"/>
  <c r="I122" i="2" s="1"/>
  <c r="E122" i="2"/>
  <c r="K122" i="2" s="1"/>
  <c r="D122" i="2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J117" i="2"/>
  <c r="H117" i="2"/>
  <c r="K117" i="2" s="1"/>
  <c r="G117" i="2"/>
  <c r="F117" i="2"/>
  <c r="E117" i="2"/>
  <c r="D117" i="2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J113" i="2"/>
  <c r="H113" i="2"/>
  <c r="K113" i="2" s="1"/>
  <c r="G113" i="2"/>
  <c r="F113" i="2"/>
  <c r="E113" i="2"/>
  <c r="D113" i="2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H107" i="2"/>
  <c r="G107" i="2"/>
  <c r="F107" i="2"/>
  <c r="E107" i="2"/>
  <c r="K107" i="2" s="1"/>
  <c r="D107" i="2"/>
  <c r="C107" i="2"/>
  <c r="B107" i="2"/>
  <c r="H106" i="2"/>
  <c r="G106" i="2"/>
  <c r="J106" i="2" s="1"/>
  <c r="F106" i="2"/>
  <c r="I106" i="2" s="1"/>
  <c r="E106" i="2"/>
  <c r="K106" i="2" s="1"/>
  <c r="D106" i="2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B103" i="2"/>
  <c r="H102" i="2"/>
  <c r="G102" i="2"/>
  <c r="J102" i="2" s="1"/>
  <c r="F102" i="2"/>
  <c r="I102" i="2" s="1"/>
  <c r="E102" i="2"/>
  <c r="K102" i="2" s="1"/>
  <c r="D102" i="2"/>
  <c r="C102" i="2"/>
  <c r="B102" i="2"/>
  <c r="J101" i="2"/>
  <c r="H101" i="2"/>
  <c r="K101" i="2" s="1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J98" i="2" s="1"/>
  <c r="F98" i="2"/>
  <c r="I98" i="2" s="1"/>
  <c r="E98" i="2"/>
  <c r="K98" i="2" s="1"/>
  <c r="D98" i="2"/>
  <c r="C98" i="2"/>
  <c r="B98" i="2"/>
  <c r="J97" i="2"/>
  <c r="H97" i="2"/>
  <c r="K97" i="2" s="1"/>
  <c r="G97" i="2"/>
  <c r="F97" i="2"/>
  <c r="E97" i="2"/>
  <c r="D97" i="2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B95" i="2"/>
  <c r="H94" i="2"/>
  <c r="G94" i="2"/>
  <c r="J94" i="2" s="1"/>
  <c r="F94" i="2"/>
  <c r="I94" i="2" s="1"/>
  <c r="E94" i="2"/>
  <c r="D94" i="2"/>
  <c r="C94" i="2"/>
  <c r="B94" i="2"/>
  <c r="J93" i="2"/>
  <c r="H93" i="2"/>
  <c r="K93" i="2" s="1"/>
  <c r="G93" i="2"/>
  <c r="F93" i="2"/>
  <c r="E93" i="2"/>
  <c r="D93" i="2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H91" i="2"/>
  <c r="G91" i="2"/>
  <c r="F91" i="2"/>
  <c r="E91" i="2"/>
  <c r="K91" i="2" s="1"/>
  <c r="D91" i="2"/>
  <c r="C91" i="2"/>
  <c r="B91" i="2"/>
  <c r="H90" i="2"/>
  <c r="G90" i="2"/>
  <c r="J90" i="2" s="1"/>
  <c r="F90" i="2"/>
  <c r="I90" i="2" s="1"/>
  <c r="E90" i="2"/>
  <c r="K90" i="2" s="1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B87" i="2"/>
  <c r="H86" i="2"/>
  <c r="G86" i="2"/>
  <c r="J86" i="2" s="1"/>
  <c r="F86" i="2"/>
  <c r="I86" i="2" s="1"/>
  <c r="E86" i="2"/>
  <c r="K86" i="2" s="1"/>
  <c r="D86" i="2"/>
  <c r="C86" i="2"/>
  <c r="B86" i="2"/>
  <c r="J85" i="2"/>
  <c r="H85" i="2"/>
  <c r="K85" i="2" s="1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J81" i="2"/>
  <c r="H81" i="2"/>
  <c r="K81" i="2" s="1"/>
  <c r="G81" i="2"/>
  <c r="F81" i="2"/>
  <c r="E81" i="2"/>
  <c r="D81" i="2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B79" i="2"/>
  <c r="H78" i="2"/>
  <c r="G78" i="2"/>
  <c r="J78" i="2" s="1"/>
  <c r="F78" i="2"/>
  <c r="I78" i="2" s="1"/>
  <c r="E78" i="2"/>
  <c r="D78" i="2"/>
  <c r="C78" i="2"/>
  <c r="B78" i="2"/>
  <c r="J77" i="2"/>
  <c r="H77" i="2"/>
  <c r="K77" i="2" s="1"/>
  <c r="G77" i="2"/>
  <c r="F77" i="2"/>
  <c r="E77" i="2"/>
  <c r="D77" i="2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C75" i="2"/>
  <c r="B75" i="2"/>
  <c r="H74" i="2"/>
  <c r="G74" i="2"/>
  <c r="J74" i="2" s="1"/>
  <c r="F74" i="2"/>
  <c r="I74" i="2" s="1"/>
  <c r="E74" i="2"/>
  <c r="K74" i="2" s="1"/>
  <c r="D74" i="2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B71" i="2"/>
  <c r="H70" i="2"/>
  <c r="G70" i="2"/>
  <c r="J70" i="2" s="1"/>
  <c r="F70" i="2"/>
  <c r="I70" i="2" s="1"/>
  <c r="E70" i="2"/>
  <c r="K70" i="2" s="1"/>
  <c r="D70" i="2"/>
  <c r="C70" i="2"/>
  <c r="B70" i="2"/>
  <c r="J69" i="2"/>
  <c r="H69" i="2"/>
  <c r="K69" i="2" s="1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J65" i="2"/>
  <c r="H65" i="2"/>
  <c r="K65" i="2" s="1"/>
  <c r="G65" i="2"/>
  <c r="F65" i="2"/>
  <c r="E65" i="2"/>
  <c r="D65" i="2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B63" i="2"/>
  <c r="H62" i="2"/>
  <c r="G62" i="2"/>
  <c r="J62" i="2" s="1"/>
  <c r="F62" i="2"/>
  <c r="I62" i="2" s="1"/>
  <c r="E62" i="2"/>
  <c r="D62" i="2"/>
  <c r="C62" i="2"/>
  <c r="B62" i="2"/>
  <c r="J61" i="2"/>
  <c r="H61" i="2"/>
  <c r="K61" i="2" s="1"/>
  <c r="G61" i="2"/>
  <c r="F61" i="2"/>
  <c r="E61" i="2"/>
  <c r="D61" i="2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E59" i="2"/>
  <c r="K59" i="2" s="1"/>
  <c r="D59" i="2"/>
  <c r="C59" i="2"/>
  <c r="B59" i="2"/>
  <c r="H58" i="2"/>
  <c r="G58" i="2"/>
  <c r="J58" i="2" s="1"/>
  <c r="F58" i="2"/>
  <c r="I58" i="2" s="1"/>
  <c r="E58" i="2"/>
  <c r="K58" i="2" s="1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C55" i="2"/>
  <c r="I55" i="2" s="1"/>
  <c r="B55" i="2"/>
  <c r="I54" i="2"/>
  <c r="H54" i="2"/>
  <c r="G54" i="2"/>
  <c r="J54" i="2" s="1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E51" i="2"/>
  <c r="K51" i="2" s="1"/>
  <c r="D51" i="2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E43" i="2"/>
  <c r="K43" i="2" s="1"/>
  <c r="D43" i="2"/>
  <c r="C43" i="2"/>
  <c r="B43" i="2"/>
  <c r="H42" i="2"/>
  <c r="G42" i="2"/>
  <c r="J42" i="2" s="1"/>
  <c r="F42" i="2"/>
  <c r="I42" i="2" s="1"/>
  <c r="E42" i="2"/>
  <c r="K42" i="2" s="1"/>
  <c r="D42" i="2"/>
  <c r="C42" i="2"/>
  <c r="B42" i="2"/>
  <c r="J41" i="2"/>
  <c r="H41" i="2"/>
  <c r="K41" i="2" s="1"/>
  <c r="G41" i="2"/>
  <c r="F41" i="2"/>
  <c r="E41" i="2"/>
  <c r="D41" i="2"/>
  <c r="C41" i="2"/>
  <c r="I41" i="2" s="1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J38" i="2" s="1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E35" i="2"/>
  <c r="K35" i="2" s="1"/>
  <c r="D35" i="2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E27" i="2"/>
  <c r="K27" i="2" s="1"/>
  <c r="D27" i="2"/>
  <c r="C27" i="2"/>
  <c r="B27" i="2"/>
  <c r="H26" i="2"/>
  <c r="G26" i="2"/>
  <c r="J26" i="2" s="1"/>
  <c r="F26" i="2"/>
  <c r="I26" i="2" s="1"/>
  <c r="E26" i="2"/>
  <c r="K26" i="2" s="1"/>
  <c r="D26" i="2"/>
  <c r="C26" i="2"/>
  <c r="B26" i="2"/>
  <c r="J25" i="2"/>
  <c r="H25" i="2"/>
  <c r="K25" i="2" s="1"/>
  <c r="G25" i="2"/>
  <c r="F25" i="2"/>
  <c r="E25" i="2"/>
  <c r="D25" i="2"/>
  <c r="C25" i="2"/>
  <c r="I25" i="2" s="1"/>
  <c r="B25" i="2"/>
  <c r="K24" i="2"/>
  <c r="J24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I23" i="2" s="1"/>
  <c r="B23" i="2"/>
  <c r="J22" i="2"/>
  <c r="I22" i="2"/>
  <c r="H22" i="2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J19" i="2"/>
  <c r="H19" i="2"/>
  <c r="G19" i="2"/>
  <c r="F19" i="2"/>
  <c r="E19" i="2"/>
  <c r="K19" i="2" s="1"/>
  <c r="D19" i="2"/>
  <c r="C19" i="2"/>
  <c r="B19" i="2"/>
  <c r="H18" i="2"/>
  <c r="G18" i="2"/>
  <c r="J18" i="2" s="1"/>
  <c r="F18" i="2"/>
  <c r="I18" i="2" s="1"/>
  <c r="E18" i="2"/>
  <c r="D18" i="2"/>
  <c r="C18" i="2"/>
  <c r="B18" i="2"/>
  <c r="I17" i="2"/>
  <c r="H17" i="2"/>
  <c r="K17" i="2" s="1"/>
  <c r="G17" i="2"/>
  <c r="F17" i="2"/>
  <c r="E17" i="2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D6" i="2" s="1"/>
  <c r="J6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J13" i="2" s="1"/>
  <c r="F13" i="2"/>
  <c r="I13" i="2" s="1"/>
  <c r="E13" i="2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J10" i="2"/>
  <c r="H10" i="2"/>
  <c r="G10" i="2"/>
  <c r="F10" i="2"/>
  <c r="I10" i="2" s="1"/>
  <c r="E10" i="2"/>
  <c r="D10" i="2"/>
  <c r="C10" i="2"/>
  <c r="B10" i="2"/>
  <c r="H9" i="2"/>
  <c r="K9" i="2" s="1"/>
  <c r="G9" i="2"/>
  <c r="F9" i="2"/>
  <c r="I9" i="2" s="1"/>
  <c r="E9" i="2"/>
  <c r="D9" i="2"/>
  <c r="J9" i="2" s="1"/>
  <c r="C9" i="2"/>
  <c r="B9" i="2"/>
  <c r="J8" i="2"/>
  <c r="H8" i="2"/>
  <c r="K8" i="2" s="1"/>
  <c r="G8" i="2"/>
  <c r="F8" i="2"/>
  <c r="F6" i="2" s="1"/>
  <c r="E8" i="2"/>
  <c r="D8" i="2"/>
  <c r="C8" i="2"/>
  <c r="B8" i="2"/>
  <c r="H7" i="2"/>
  <c r="H6" i="2" s="1"/>
  <c r="G7" i="2"/>
  <c r="G6" i="2" s="1"/>
  <c r="F7" i="2"/>
  <c r="E7" i="2"/>
  <c r="E6" i="2" s="1"/>
  <c r="D7" i="2"/>
  <c r="C7" i="2"/>
  <c r="B7" i="2"/>
  <c r="F4" i="2"/>
  <c r="C4" i="2"/>
  <c r="I2" i="2"/>
  <c r="G2" i="2"/>
  <c r="K6" i="2" l="1"/>
  <c r="J7" i="2"/>
  <c r="J179" i="2"/>
  <c r="K7" i="2"/>
  <c r="I8" i="2"/>
  <c r="K10" i="2"/>
  <c r="I24" i="2"/>
  <c r="J35" i="2"/>
  <c r="J51" i="2"/>
  <c r="I63" i="2"/>
  <c r="I79" i="2"/>
  <c r="I95" i="2"/>
  <c r="I7" i="2"/>
  <c r="C6" i="2"/>
  <c r="I6" i="2" s="1"/>
  <c r="K22" i="2"/>
  <c r="J23" i="2"/>
  <c r="J39" i="2"/>
  <c r="J55" i="2"/>
  <c r="I59" i="2"/>
  <c r="I75" i="2"/>
  <c r="I91" i="2"/>
  <c r="I107" i="2"/>
  <c r="J15" i="2"/>
  <c r="I19" i="2"/>
  <c r="K23" i="2"/>
  <c r="I27" i="2"/>
  <c r="K38" i="2"/>
  <c r="I43" i="2"/>
  <c r="K54" i="2"/>
  <c r="J59" i="2"/>
  <c r="K62" i="2"/>
  <c r="J75" i="2"/>
  <c r="K78" i="2"/>
  <c r="J91" i="2"/>
  <c r="K94" i="2"/>
  <c r="J107" i="2"/>
  <c r="J123" i="2"/>
  <c r="J139" i="2"/>
  <c r="J155" i="2"/>
  <c r="J171" i="2"/>
  <c r="J187" i="2"/>
  <c r="K18" i="2"/>
  <c r="J27" i="2"/>
  <c r="J43" i="2"/>
  <c r="I71" i="2"/>
  <c r="I87" i="2"/>
  <c r="I103" i="2"/>
  <c r="J191" i="2"/>
  <c r="J195" i="2"/>
  <c r="J199" i="2"/>
  <c r="J203" i="2"/>
  <c r="J207" i="2"/>
  <c r="J211" i="2"/>
  <c r="J215" i="2"/>
  <c r="J219" i="2"/>
  <c r="J223" i="2"/>
  <c r="J227" i="2"/>
  <c r="J178" i="3"/>
  <c r="J78" i="3"/>
  <c r="J110" i="3"/>
  <c r="J142" i="3"/>
  <c r="I38" i="3"/>
  <c r="J66" i="3"/>
  <c r="J68" i="3"/>
  <c r="J74" i="3"/>
  <c r="J106" i="3"/>
  <c r="J138" i="3"/>
  <c r="J170" i="3"/>
  <c r="K37" i="3"/>
  <c r="J38" i="3"/>
  <c r="I50" i="3"/>
  <c r="J70" i="3"/>
  <c r="J102" i="3"/>
  <c r="J134" i="3"/>
  <c r="J166" i="3"/>
  <c r="K49" i="3"/>
  <c r="J50" i="3"/>
  <c r="K70" i="3"/>
  <c r="J98" i="3"/>
  <c r="J130" i="3"/>
  <c r="J162" i="3"/>
  <c r="I191" i="3"/>
  <c r="K196" i="3"/>
  <c r="I207" i="3"/>
  <c r="K212" i="3"/>
  <c r="I223" i="3"/>
  <c r="I239" i="3"/>
  <c r="I255" i="3"/>
  <c r="I271" i="3"/>
  <c r="I287" i="3"/>
  <c r="I303" i="3"/>
  <c r="I335" i="3"/>
  <c r="I187" i="3"/>
  <c r="K192" i="3"/>
  <c r="I203" i="3"/>
  <c r="K208" i="3"/>
  <c r="I219" i="3"/>
  <c r="I235" i="3"/>
  <c r="I251" i="3"/>
  <c r="I267" i="3"/>
  <c r="I283" i="3"/>
  <c r="I299" i="3"/>
  <c r="I347" i="3"/>
  <c r="I185" i="3"/>
  <c r="K190" i="3"/>
  <c r="K206" i="3"/>
  <c r="K222" i="3"/>
  <c r="K238" i="3"/>
  <c r="K254" i="3"/>
  <c r="K270" i="3"/>
  <c r="K286" i="3"/>
  <c r="K302" i="3"/>
  <c r="K318" i="3"/>
  <c r="K334" i="3"/>
  <c r="I183" i="3"/>
  <c r="K188" i="3"/>
  <c r="I199" i="3"/>
  <c r="K204" i="3"/>
  <c r="I215" i="3"/>
  <c r="I231" i="3"/>
  <c r="I247" i="3"/>
  <c r="I263" i="3"/>
  <c r="I295" i="3"/>
  <c r="I343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<sst xmlns="http://schemas.openxmlformats.org/spreadsheetml/2006/main" count="163" uniqueCount="127">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</sst>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3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44835</v>
      </c>
      <c r="F7" s="3" t="s">
        <v>3</v>
      </c>
      <c r="G7" s="5">
        <v>44865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10/01/2022 - 10/31/2022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10/01/2021 - 10/31/2021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123559613.76999998</v>
      </c>
      <c r="D6" s="32">
        <f t="shared" si="0"/>
        <v>92787105.269999996</v>
      </c>
      <c r="E6" s="33">
        <f t="shared" si="0"/>
        <v>22765654.560000002</v>
      </c>
      <c r="F6" s="31">
        <f t="shared" si="0"/>
        <v>113088192.01999998</v>
      </c>
      <c r="G6" s="32">
        <f t="shared" si="0"/>
        <v>85092081.659999996</v>
      </c>
      <c r="H6" s="33">
        <f t="shared" si="0"/>
        <v>20939424.039999999</v>
      </c>
      <c r="I6" s="17">
        <f t="shared" ref="I6:I69" si="1">IFERROR((C6-F6)/F6,"")</f>
        <v>9.2595182246331231E-2</v>
      </c>
      <c r="J6" s="17">
        <f t="shared" ref="J6:J69" si="2">IFERROR((D6-G6)/G6,"")</f>
        <v>9.0431723609098971E-2</v>
      </c>
      <c r="K6" s="17">
        <f t="shared" ref="K6:K69" si="3">IFERROR((E6-H6)/H6,"")</f>
        <v>8.7214935640608157E-2</v>
      </c>
    </row>
    <row r="7" spans="2:11" x14ac:dyDescent="0.3">
      <c r="B7" s="18" t="str">
        <f>'County Data'!A2</f>
        <v>Addison</v>
      </c>
      <c r="C7" s="34">
        <f>IF('County Data'!C2&gt;9,'County Data'!B2,"*")</f>
        <v>5108464.57</v>
      </c>
      <c r="D7" s="34">
        <f>IF('County Data'!E2&gt;9,'County Data'!D2,"*")</f>
        <v>1973425.29</v>
      </c>
      <c r="E7" s="35">
        <f>IF('County Data'!G2&gt;9,'County Data'!F2,"*")</f>
        <v>772015.12</v>
      </c>
      <c r="F7" s="34">
        <f>IF('County Data'!I2&gt;9,'County Data'!H2,"*")</f>
        <v>4604264.01</v>
      </c>
      <c r="G7" s="34">
        <f>IF('County Data'!K2&gt;9,'County Data'!J2,"*")</f>
        <v>1727191.73</v>
      </c>
      <c r="H7" s="35">
        <f>IF('County Data'!M2&gt;9,'County Data'!L2,"*")</f>
        <v>695589.08</v>
      </c>
      <c r="I7" s="19">
        <f t="shared" si="1"/>
        <v>0.10950730863932377</v>
      </c>
      <c r="J7" s="19">
        <f t="shared" si="2"/>
        <v>0.14256295680619085</v>
      </c>
      <c r="K7" s="19">
        <f t="shared" si="3"/>
        <v>0.10987239765178608</v>
      </c>
    </row>
    <row r="8" spans="2:11" x14ac:dyDescent="0.3">
      <c r="B8" s="18" t="str">
        <f>'County Data'!A3</f>
        <v>Bennington</v>
      </c>
      <c r="C8" s="34">
        <f>IF('County Data'!C3&gt;9,'County Data'!B3,"*")</f>
        <v>8937309.3300000001</v>
      </c>
      <c r="D8" s="34">
        <f>IF('County Data'!E3&gt;9,'County Data'!D3,"*")</f>
        <v>6789940.0099999998</v>
      </c>
      <c r="E8" s="35">
        <f>IF('County Data'!G3&gt;9,'County Data'!F3,"*")</f>
        <v>1904729</v>
      </c>
      <c r="F8" s="34">
        <f>IF('County Data'!I3&gt;9,'County Data'!H3,"*")</f>
        <v>8208022.2999999998</v>
      </c>
      <c r="G8" s="34">
        <f>IF('County Data'!K3&gt;9,'County Data'!J3,"*")</f>
        <v>6767005.6799999997</v>
      </c>
      <c r="H8" s="35">
        <f>IF('County Data'!M3&gt;9,'County Data'!L3,"*")</f>
        <v>1861818.23</v>
      </c>
      <c r="I8" s="19">
        <f t="shared" si="1"/>
        <v>8.8850517621035255E-2</v>
      </c>
      <c r="J8" s="19">
        <f t="shared" si="2"/>
        <v>3.389140054630496E-3</v>
      </c>
      <c r="K8" s="19">
        <f t="shared" si="3"/>
        <v>2.3047776259017518E-2</v>
      </c>
    </row>
    <row r="9" spans="2:11" x14ac:dyDescent="0.3">
      <c r="B9" s="9" t="str">
        <f>'County Data'!A4</f>
        <v>Caledonia</v>
      </c>
      <c r="C9" s="36">
        <f>IF('County Data'!C4&gt;9,'County Data'!B4,"*")</f>
        <v>3932781.33</v>
      </c>
      <c r="D9" s="36">
        <f>IF('County Data'!E4&gt;9,'County Data'!D4,"*")</f>
        <v>1363568.41</v>
      </c>
      <c r="E9" s="37">
        <f>IF('County Data'!G4&gt;9,'County Data'!F4,"*")</f>
        <v>505350.22</v>
      </c>
      <c r="F9" s="36">
        <f>IF('County Data'!I4&gt;9,'County Data'!H4,"*")</f>
        <v>3658074.1</v>
      </c>
      <c r="G9" s="36">
        <f>IF('County Data'!K4&gt;9,'County Data'!J4,"*")</f>
        <v>1406996.5</v>
      </c>
      <c r="H9" s="37">
        <f>IF('County Data'!M4&gt;9,'County Data'!L4,"*")</f>
        <v>465090.68</v>
      </c>
      <c r="I9" s="8">
        <f t="shared" si="1"/>
        <v>7.5096135969470929E-2</v>
      </c>
      <c r="J9" s="8">
        <f t="shared" si="2"/>
        <v>-3.0865812388303798E-2</v>
      </c>
      <c r="K9" s="8">
        <f t="shared" si="3"/>
        <v>8.6562775242023729E-2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36289564.869999997</v>
      </c>
      <c r="D10" s="34">
        <f>IF('County Data'!E5&gt;9,'County Data'!D5,"*")</f>
        <v>18978107.710000001</v>
      </c>
      <c r="E10" s="35">
        <f>IF('County Data'!G5&gt;9,'County Data'!F5,"*")</f>
        <v>6747852.46</v>
      </c>
      <c r="F10" s="34">
        <f>IF('County Data'!I5&gt;9,'County Data'!H5,"*")</f>
        <v>33666572.009999998</v>
      </c>
      <c r="G10" s="34">
        <f>IF('County Data'!K5&gt;9,'County Data'!J5,"*")</f>
        <v>17466811.780000001</v>
      </c>
      <c r="H10" s="35">
        <f>IF('County Data'!M5&gt;9,'County Data'!L5,"*")</f>
        <v>6570038.6299999999</v>
      </c>
      <c r="I10" s="19">
        <f t="shared" si="1"/>
        <v>7.7910898062947737E-2</v>
      </c>
      <c r="J10" s="19">
        <f t="shared" si="2"/>
        <v>8.6523857303510698E-2</v>
      </c>
      <c r="K10" s="19">
        <f t="shared" si="3"/>
        <v>2.7064350761663646E-2</v>
      </c>
    </row>
    <row r="11" spans="2:11" x14ac:dyDescent="0.3">
      <c r="B11" s="9" t="str">
        <f>'County Data'!A6</f>
        <v>Essex</v>
      </c>
      <c r="C11" s="36">
        <f>IF('County Data'!C6&gt;9,'County Data'!B6,"*")</f>
        <v>312603.21999999997</v>
      </c>
      <c r="D11" s="36" t="str">
        <f>IF('County Data'!E6&gt;9,'County Data'!D6,"*")</f>
        <v>*</v>
      </c>
      <c r="E11" s="37">
        <f>IF('County Data'!G6&gt;9,'County Data'!F6,"*")</f>
        <v>85729.4</v>
      </c>
      <c r="F11" s="36">
        <f>IF('County Data'!I6&gt;9,'County Data'!H6,"*")</f>
        <v>313726.78000000003</v>
      </c>
      <c r="G11" s="36" t="str">
        <f>IF('County Data'!K6&gt;9,'County Data'!J6,"*")</f>
        <v>*</v>
      </c>
      <c r="H11" s="37">
        <f>IF('County Data'!M6&gt;9,'County Data'!L6,"*")</f>
        <v>76073.850000000006</v>
      </c>
      <c r="I11" s="8">
        <f t="shared" si="1"/>
        <v>-3.5813327762458016E-3</v>
      </c>
      <c r="J11" s="8" t="str">
        <f t="shared" si="2"/>
        <v/>
      </c>
      <c r="K11" s="8">
        <f t="shared" si="3"/>
        <v>0.1269233777441261</v>
      </c>
    </row>
    <row r="12" spans="2:11" x14ac:dyDescent="0.3">
      <c r="B12" s="18" t="str">
        <f>'County Data'!A7</f>
        <v>Franklin</v>
      </c>
      <c r="C12" s="34">
        <f>IF('County Data'!C7&gt;9,'County Data'!B7,"*")</f>
        <v>5254021.05</v>
      </c>
      <c r="D12" s="34">
        <f>IF('County Data'!E7&gt;9,'County Data'!D7,"*")</f>
        <v>860913.9</v>
      </c>
      <c r="E12" s="35">
        <f>IF('County Data'!G7&gt;9,'County Data'!F7,"*")</f>
        <v>483904.48</v>
      </c>
      <c r="F12" s="34">
        <f>IF('County Data'!I7&gt;9,'County Data'!H7,"*")</f>
        <v>4901572.88</v>
      </c>
      <c r="G12" s="34">
        <f>IF('County Data'!K7&gt;9,'County Data'!J7,"*")</f>
        <v>804392.43</v>
      </c>
      <c r="H12" s="35">
        <f>IF('County Data'!M7&gt;9,'County Data'!L7,"*")</f>
        <v>452223.4</v>
      </c>
      <c r="I12" s="19">
        <f t="shared" si="1"/>
        <v>7.1905116710209951E-2</v>
      </c>
      <c r="J12" s="19">
        <f t="shared" si="2"/>
        <v>7.0266039176922604E-2</v>
      </c>
      <c r="K12" s="19">
        <f t="shared" si="3"/>
        <v>7.0056259804335552E-2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669418.85</v>
      </c>
      <c r="D13" s="36">
        <f>IF('County Data'!E8&gt;9,'County Data'!D8,"*")</f>
        <v>185901.58</v>
      </c>
      <c r="E13" s="37">
        <f>IF('County Data'!G8&gt;9,'County Data'!F8,"*")</f>
        <v>111660.82</v>
      </c>
      <c r="F13" s="36">
        <f>IF('County Data'!I8&gt;9,'County Data'!H8,"*")</f>
        <v>523830.11</v>
      </c>
      <c r="G13" s="36">
        <f>IF('County Data'!K8&gt;9,'County Data'!J8,"*")</f>
        <v>238148.11</v>
      </c>
      <c r="H13" s="37" t="str">
        <f>IF('County Data'!M8&gt;9,'County Data'!L8,"*")</f>
        <v>*</v>
      </c>
      <c r="I13" s="8">
        <f t="shared" si="1"/>
        <v>0.27793121705050516</v>
      </c>
      <c r="J13" s="8">
        <f t="shared" si="2"/>
        <v>-0.21938670854872627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9960080.9900000002</v>
      </c>
      <c r="D14" s="34">
        <f>IF('County Data'!E9&gt;9,'County Data'!D9,"*")</f>
        <v>10976783.83</v>
      </c>
      <c r="E14" s="35">
        <f>IF('County Data'!G9&gt;9,'County Data'!F9,"*")</f>
        <v>2672005.58</v>
      </c>
      <c r="F14" s="34">
        <f>IF('County Data'!I9&gt;9,'County Data'!H9,"*")</f>
        <v>8692743.1699999999</v>
      </c>
      <c r="G14" s="34">
        <f>IF('County Data'!K9&gt;9,'County Data'!J9,"*")</f>
        <v>9792650.3800000008</v>
      </c>
      <c r="H14" s="35">
        <f>IF('County Data'!M9&gt;9,'County Data'!L9,"*")</f>
        <v>2286449.9300000002</v>
      </c>
      <c r="I14" s="19">
        <f t="shared" si="1"/>
        <v>0.14579262210044108</v>
      </c>
      <c r="J14" s="19">
        <f t="shared" si="2"/>
        <v>0.1209206296610376</v>
      </c>
      <c r="K14" s="19">
        <f t="shared" si="3"/>
        <v>0.16862632544067996</v>
      </c>
    </row>
    <row r="15" spans="2:11" x14ac:dyDescent="0.3">
      <c r="B15" s="21" t="str">
        <f>'County Data'!A10</f>
        <v>Orange</v>
      </c>
      <c r="C15" s="38">
        <f>IF('County Data'!C10&gt;9,'County Data'!B10,"*")</f>
        <v>2124750.7999999998</v>
      </c>
      <c r="D15" s="38">
        <f>IF('County Data'!E10&gt;9,'County Data'!D10,"*")</f>
        <v>555489.81000000006</v>
      </c>
      <c r="E15" s="39">
        <f>IF('County Data'!G10&gt;9,'County Data'!F10,"*")</f>
        <v>281678.75</v>
      </c>
      <c r="F15" s="38">
        <f>IF('County Data'!I10&gt;9,'County Data'!H10,"*")</f>
        <v>1908664.54</v>
      </c>
      <c r="G15" s="38">
        <f>IF('County Data'!K10&gt;9,'County Data'!J10,"*")</f>
        <v>422047.72</v>
      </c>
      <c r="H15" s="39">
        <f>IF('County Data'!M10&gt;9,'County Data'!L10,"*")</f>
        <v>213803.8</v>
      </c>
      <c r="I15" s="20">
        <f t="shared" si="1"/>
        <v>0.11321332558522818</v>
      </c>
      <c r="J15" s="20">
        <f t="shared" si="2"/>
        <v>0.31617772985481379</v>
      </c>
      <c r="K15" s="20">
        <f t="shared" si="3"/>
        <v>0.31746372141187396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3502959.87</v>
      </c>
      <c r="D16" s="34">
        <f>IF('County Data'!E11&gt;9,'County Data'!D11,"*")</f>
        <v>694822.35</v>
      </c>
      <c r="E16" s="35">
        <f>IF('County Data'!G11&gt;9,'County Data'!F11,"*")</f>
        <v>536242.99</v>
      </c>
      <c r="F16" s="34">
        <f>IF('County Data'!I11&gt;9,'County Data'!H11,"*")</f>
        <v>3061134.74</v>
      </c>
      <c r="G16" s="34">
        <f>IF('County Data'!K11&gt;9,'County Data'!J11,"*")</f>
        <v>628146.97</v>
      </c>
      <c r="H16" s="35">
        <f>IF('County Data'!M11&gt;9,'County Data'!L11,"*")</f>
        <v>450847.33</v>
      </c>
      <c r="I16" s="19">
        <f t="shared" si="1"/>
        <v>0.14433377408274417</v>
      </c>
      <c r="J16" s="19">
        <f t="shared" si="2"/>
        <v>0.10614614602057224</v>
      </c>
      <c r="K16" s="19">
        <f t="shared" si="3"/>
        <v>0.18941147993490384</v>
      </c>
    </row>
    <row r="17" spans="2:11" x14ac:dyDescent="0.3">
      <c r="B17" s="9" t="str">
        <f>'County Data'!A12</f>
        <v>Other</v>
      </c>
      <c r="C17" s="36">
        <f>IF('County Data'!C12&gt;9,'County Data'!B12,"*")</f>
        <v>5613480.0800000001</v>
      </c>
      <c r="D17" s="36">
        <f>IF('County Data'!E12&gt;9,'County Data'!D12,"*")</f>
        <v>28192844.989999998</v>
      </c>
      <c r="E17" s="37">
        <f>IF('County Data'!G12&gt;9,'County Data'!F12,"*")</f>
        <v>712366.19</v>
      </c>
      <c r="F17" s="36">
        <f>IF('County Data'!I12&gt;9,'County Data'!H12,"*")</f>
        <v>4556497.74</v>
      </c>
      <c r="G17" s="36">
        <f>IF('County Data'!K12&gt;9,'County Data'!J12,"*")</f>
        <v>25415465.18</v>
      </c>
      <c r="H17" s="37">
        <f>IF('County Data'!M12&gt;9,'County Data'!L12,"*")</f>
        <v>633537.76</v>
      </c>
      <c r="I17" s="8">
        <f t="shared" si="1"/>
        <v>0.23197253687214597</v>
      </c>
      <c r="J17" s="8">
        <f t="shared" si="2"/>
        <v>0.10927912553753222</v>
      </c>
      <c r="K17" s="8">
        <f t="shared" si="3"/>
        <v>0.12442578008294239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10939524.300000001</v>
      </c>
      <c r="D18" s="34">
        <f>IF('County Data'!E13&gt;9,'County Data'!D13,"*")</f>
        <v>4934683.5199999996</v>
      </c>
      <c r="E18" s="35">
        <f>IF('County Data'!G13&gt;9,'County Data'!F13,"*")</f>
        <v>1941628.43</v>
      </c>
      <c r="F18" s="34">
        <f>IF('County Data'!I13&gt;9,'County Data'!H13,"*")</f>
        <v>10458471.83</v>
      </c>
      <c r="G18" s="34">
        <f>IF('County Data'!K13&gt;9,'County Data'!J13,"*")</f>
        <v>4919611.03</v>
      </c>
      <c r="H18" s="35">
        <f>IF('County Data'!M13&gt;9,'County Data'!L13,"*")</f>
        <v>1829914.02</v>
      </c>
      <c r="I18" s="19">
        <f t="shared" si="1"/>
        <v>4.5996439806827945E-2</v>
      </c>
      <c r="J18" s="19">
        <f t="shared" si="2"/>
        <v>3.0637564449885568E-3</v>
      </c>
      <c r="K18" s="19">
        <f t="shared" si="3"/>
        <v>6.1048993984974174E-2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11635495.220000001</v>
      </c>
      <c r="D19" s="36">
        <f>IF('County Data'!E14&gt;9,'County Data'!D14,"*")</f>
        <v>4203517.76</v>
      </c>
      <c r="E19" s="37">
        <f>IF('County Data'!G14&gt;9,'County Data'!F14,"*")</f>
        <v>1957043.14</v>
      </c>
      <c r="F19" s="36">
        <f>IF('County Data'!I14&gt;9,'County Data'!H14,"*")</f>
        <v>10551937.91</v>
      </c>
      <c r="G19" s="36">
        <f>IF('County Data'!K14&gt;9,'County Data'!J14,"*")</f>
        <v>3751484.16</v>
      </c>
      <c r="H19" s="37">
        <f>IF('County Data'!M14&gt;9,'County Data'!L14,"*")</f>
        <v>1800057.38</v>
      </c>
      <c r="I19" s="8">
        <f t="shared" si="1"/>
        <v>0.10268799146108702</v>
      </c>
      <c r="J19" s="8">
        <f t="shared" si="2"/>
        <v>0.12049460446075817</v>
      </c>
      <c r="K19" s="8">
        <f t="shared" si="3"/>
        <v>8.72115310013062E-2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8225394.2999999998</v>
      </c>
      <c r="D20" s="34">
        <f>IF('County Data'!E15&gt;9,'County Data'!D15,"*")</f>
        <v>3135589.11</v>
      </c>
      <c r="E20" s="35">
        <f>IF('County Data'!G15&gt;9,'County Data'!F15,"*")</f>
        <v>1586384.69</v>
      </c>
      <c r="F20" s="34">
        <f>IF('County Data'!I15&gt;9,'County Data'!H15,"*")</f>
        <v>7793945.6299999999</v>
      </c>
      <c r="G20" s="34">
        <f>IF('County Data'!K15&gt;9,'County Data'!J15,"*")</f>
        <v>2652852.81</v>
      </c>
      <c r="H20" s="35">
        <f>IF('County Data'!M15&gt;9,'County Data'!L15,"*")</f>
        <v>1346800.2</v>
      </c>
      <c r="I20" s="19">
        <f t="shared" si="1"/>
        <v>5.5356900148147418E-2</v>
      </c>
      <c r="J20" s="19">
        <f t="shared" si="2"/>
        <v>0.18196874631728996</v>
      </c>
      <c r="K20" s="19">
        <f t="shared" si="3"/>
        <v>0.17789163529972746</v>
      </c>
    </row>
    <row r="21" spans="2:11" x14ac:dyDescent="0.3">
      <c r="B21" s="9" t="str">
        <f>'County Data'!A16</f>
        <v>Windsor</v>
      </c>
      <c r="C21" s="36">
        <f>IF('County Data'!C16&gt;9,'County Data'!B16,"*")</f>
        <v>11053764.99</v>
      </c>
      <c r="D21" s="36">
        <f>IF('County Data'!E16&gt;9,'County Data'!D16,"*")</f>
        <v>9941517</v>
      </c>
      <c r="E21" s="37">
        <f>IF('County Data'!G16&gt;9,'County Data'!F16,"*")</f>
        <v>2467063.29</v>
      </c>
      <c r="F21" s="36">
        <f>IF('County Data'!I16&gt;9,'County Data'!H16,"*")</f>
        <v>10188734.27</v>
      </c>
      <c r="G21" s="36">
        <f>IF('County Data'!K16&gt;9,'County Data'!J16,"*")</f>
        <v>9099277.1799999997</v>
      </c>
      <c r="H21" s="37">
        <f>IF('County Data'!M16&gt;9,'County Data'!L16,"*")</f>
        <v>2257179.75</v>
      </c>
      <c r="I21" s="8">
        <f t="shared" si="1"/>
        <v>8.4900704746714406E-2</v>
      </c>
      <c r="J21" s="8">
        <f t="shared" si="2"/>
        <v>9.2561178579241871E-2</v>
      </c>
      <c r="K21" s="8">
        <f t="shared" si="3"/>
        <v>9.2984858649383162E-2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G43" sqref="G4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10/01/2022 - 10/31/2022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10/01/2021 - 10/31/2021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1593748.25</v>
      </c>
      <c r="D6" s="32" t="str">
        <f>IF('Town Data'!E2&gt;9,'Town Data'!D2,"*")</f>
        <v>*</v>
      </c>
      <c r="E6" s="33">
        <f>IF('Town Data'!G2&gt;9,'Town Data'!F2,"*")</f>
        <v>278152.33</v>
      </c>
      <c r="F6" s="32">
        <f>IF('Town Data'!I2&gt;9,'Town Data'!H2,"*")</f>
        <v>1652859.77</v>
      </c>
      <c r="G6" s="32" t="str">
        <f>IF('Town Data'!K2&gt;9,'Town Data'!J2,"*")</f>
        <v>*</v>
      </c>
      <c r="H6" s="33">
        <f>IF('Town Data'!M2&gt;9,'Town Data'!L2,"*")</f>
        <v>266701.40000000002</v>
      </c>
      <c r="I6" s="17">
        <f t="shared" ref="I6:I69" si="0">IFERROR((C6-F6)/F6,"")</f>
        <v>-3.5763179111074871E-2</v>
      </c>
      <c r="J6" s="17" t="str">
        <f t="shared" ref="J6:J69" si="1">IFERROR((D6-G6)/G6,"")</f>
        <v/>
      </c>
      <c r="K6" s="17">
        <f t="shared" ref="K6:K69" si="2">IFERROR((E6-H6)/H6,"")</f>
        <v>4.293539516477976E-2</v>
      </c>
    </row>
    <row r="7" spans="2:11" x14ac:dyDescent="0.3">
      <c r="B7" t="str">
        <f>'Town Data'!A3</f>
        <v>BARRE TOWN</v>
      </c>
      <c r="C7" s="40">
        <f>IF('Town Data'!C3&gt;9,'Town Data'!B3,"*")</f>
        <v>493563.22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452873.19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8.9848617446309786E-2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306441.38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276772.23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0.10719699010265599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3347601.52</v>
      </c>
      <c r="D9" s="36">
        <f>IF('Town Data'!E5&gt;9,'Town Data'!D5,"*")</f>
        <v>1003387.94</v>
      </c>
      <c r="E9" s="37">
        <f>IF('Town Data'!G5&gt;9,'Town Data'!F5,"*")</f>
        <v>427275.75</v>
      </c>
      <c r="F9" s="36">
        <f>IF('Town Data'!I5&gt;9,'Town Data'!H5,"*")</f>
        <v>2977879.9</v>
      </c>
      <c r="G9" s="36">
        <f>IF('Town Data'!K5&gt;9,'Town Data'!J5,"*")</f>
        <v>1065668.8899999999</v>
      </c>
      <c r="H9" s="37">
        <f>IF('Town Data'!M5&gt;9,'Town Data'!L5,"*")</f>
        <v>429619.09</v>
      </c>
      <c r="I9" s="8">
        <f t="shared" si="0"/>
        <v>0.12415598762058877</v>
      </c>
      <c r="J9" s="8">
        <f t="shared" si="1"/>
        <v>-5.8443059175725738E-2</v>
      </c>
      <c r="K9" s="8">
        <f t="shared" si="2"/>
        <v>-5.4544596703094026E-3</v>
      </c>
    </row>
    <row r="10" spans="2:11" x14ac:dyDescent="0.3">
      <c r="B10" s="24" t="str">
        <f>'Town Data'!A6</f>
        <v>BERLIN</v>
      </c>
      <c r="C10" s="41">
        <f>IF('Town Data'!C6&gt;9,'Town Data'!B6,"*")</f>
        <v>1939957.89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1742932.39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0.11304253746756064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252850.98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299954.21000000002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-0.15703473540178017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463376.41</v>
      </c>
      <c r="D12" s="34" t="str">
        <f>IF('Town Data'!E8&gt;9,'Town Data'!D8,"*")</f>
        <v>*</v>
      </c>
      <c r="E12" s="35">
        <f>IF('Town Data'!G8&gt;9,'Town Data'!F8,"*")</f>
        <v>97628.86</v>
      </c>
      <c r="F12" s="34">
        <f>IF('Town Data'!I8&gt;9,'Town Data'!H8,"*")</f>
        <v>404295.9</v>
      </c>
      <c r="G12" s="34" t="str">
        <f>IF('Town Data'!K8&gt;9,'Town Data'!J8,"*")</f>
        <v>*</v>
      </c>
      <c r="H12" s="35">
        <f>IF('Town Data'!M8&gt;9,'Town Data'!L8,"*")</f>
        <v>91793.12</v>
      </c>
      <c r="I12" s="19">
        <f t="shared" si="0"/>
        <v>0.14613185540590432</v>
      </c>
      <c r="J12" s="19" t="str">
        <f t="shared" si="1"/>
        <v/>
      </c>
      <c r="K12" s="19">
        <f t="shared" si="2"/>
        <v>6.3574917161547673E-2</v>
      </c>
    </row>
    <row r="13" spans="2:11" x14ac:dyDescent="0.3">
      <c r="B13" t="str">
        <f>'Town Data'!A9</f>
        <v>BRATTLEBORO</v>
      </c>
      <c r="C13" s="40">
        <f>IF('Town Data'!C9&gt;9,'Town Data'!B9,"*")</f>
        <v>4110501.83</v>
      </c>
      <c r="D13" s="36">
        <f>IF('Town Data'!E9&gt;9,'Town Data'!D9,"*")</f>
        <v>1119676.3700000001</v>
      </c>
      <c r="E13" s="37">
        <f>IF('Town Data'!G9&gt;9,'Town Data'!F9,"*")</f>
        <v>533559.57999999996</v>
      </c>
      <c r="F13" s="36">
        <f>IF('Town Data'!I9&gt;9,'Town Data'!H9,"*")</f>
        <v>4023769.38</v>
      </c>
      <c r="G13" s="36">
        <f>IF('Town Data'!K9&gt;9,'Town Data'!J9,"*")</f>
        <v>1067649</v>
      </c>
      <c r="H13" s="37">
        <f>IF('Town Data'!M9&gt;9,'Town Data'!L9,"*")</f>
        <v>478522.76</v>
      </c>
      <c r="I13" s="8">
        <f t="shared" si="0"/>
        <v>2.155502510434636E-2</v>
      </c>
      <c r="J13" s="8">
        <f t="shared" si="1"/>
        <v>4.873078137103122E-2</v>
      </c>
      <c r="K13" s="8">
        <f t="shared" si="2"/>
        <v>0.11501400685727038</v>
      </c>
    </row>
    <row r="14" spans="2:11" x14ac:dyDescent="0.3">
      <c r="B14" s="24" t="str">
        <f>'Town Data'!A10</f>
        <v>BRISTOL</v>
      </c>
      <c r="C14" s="41">
        <f>IF('Town Data'!C10&gt;9,'Town Data'!B10,"*")</f>
        <v>492598.54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408803.06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0.20497762418901655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373875.92</v>
      </c>
      <c r="D15" s="36">
        <f>IF('Town Data'!E11&gt;9,'Town Data'!D11,"*")</f>
        <v>574227.71</v>
      </c>
      <c r="E15" s="37" t="str">
        <f>IF('Town Data'!G11&gt;9,'Town Data'!F11,"*")</f>
        <v>*</v>
      </c>
      <c r="F15" s="36">
        <f>IF('Town Data'!I11&gt;9,'Town Data'!H11,"*")</f>
        <v>312998.81</v>
      </c>
      <c r="G15" s="36">
        <f>IF('Town Data'!K11&gt;9,'Town Data'!J11,"*")</f>
        <v>559451.94999999995</v>
      </c>
      <c r="H15" s="37" t="str">
        <f>IF('Town Data'!M11&gt;9,'Town Data'!L11,"*")</f>
        <v>*</v>
      </c>
      <c r="I15" s="8">
        <f t="shared" si="0"/>
        <v>0.19449629856420217</v>
      </c>
      <c r="J15" s="8">
        <f t="shared" si="1"/>
        <v>2.6411133252820032E-2</v>
      </c>
      <c r="K15" s="8" t="str">
        <f t="shared" si="2"/>
        <v/>
      </c>
    </row>
    <row r="16" spans="2:11" x14ac:dyDescent="0.3">
      <c r="B16" s="25" t="str">
        <f>'Town Data'!A12</f>
        <v>BURLINGTON</v>
      </c>
      <c r="C16" s="42">
        <f>IF('Town Data'!C12&gt;9,'Town Data'!B12,"*")</f>
        <v>12646082.390000001</v>
      </c>
      <c r="D16" s="43">
        <f>IF('Town Data'!E12&gt;9,'Town Data'!D12,"*")</f>
        <v>8488168.8300000001</v>
      </c>
      <c r="E16" s="44">
        <f>IF('Town Data'!G12&gt;9,'Town Data'!F12,"*")</f>
        <v>3978491.91</v>
      </c>
      <c r="F16" s="43">
        <f>IF('Town Data'!I12&gt;9,'Town Data'!H12,"*")</f>
        <v>11610058.91</v>
      </c>
      <c r="G16" s="43">
        <f>IF('Town Data'!K12&gt;9,'Town Data'!J12,"*")</f>
        <v>8085153.2999999998</v>
      </c>
      <c r="H16" s="44">
        <f>IF('Town Data'!M12&gt;9,'Town Data'!L12,"*")</f>
        <v>3909369.61</v>
      </c>
      <c r="I16" s="23">
        <f t="shared" si="0"/>
        <v>8.923498907552059E-2</v>
      </c>
      <c r="J16" s="23">
        <f t="shared" si="1"/>
        <v>4.9846368404665907E-2</v>
      </c>
      <c r="K16" s="23">
        <f t="shared" si="2"/>
        <v>1.768118824661357E-2</v>
      </c>
    </row>
    <row r="17" spans="2:11" x14ac:dyDescent="0.3">
      <c r="B17" s="24" t="str">
        <f>'Town Data'!A13</f>
        <v>CAMBRIDGE</v>
      </c>
      <c r="C17" s="41">
        <f>IF('Town Data'!C13&gt;9,'Town Data'!B13,"*")</f>
        <v>729766.44</v>
      </c>
      <c r="D17" s="34" t="str">
        <f>IF('Town Data'!E13&gt;9,'Town Data'!D13,"*")</f>
        <v>*</v>
      </c>
      <c r="E17" s="35">
        <f>IF('Town Data'!G13&gt;9,'Town Data'!F13,"*")</f>
        <v>172659.71</v>
      </c>
      <c r="F17" s="34">
        <f>IF('Town Data'!I13&gt;9,'Town Data'!H13,"*")</f>
        <v>680540</v>
      </c>
      <c r="G17" s="34" t="str">
        <f>IF('Town Data'!K13&gt;9,'Town Data'!J13,"*")</f>
        <v>*</v>
      </c>
      <c r="H17" s="35">
        <f>IF('Town Data'!M13&gt;9,'Town Data'!L13,"*")</f>
        <v>152429.53</v>
      </c>
      <c r="I17" s="19">
        <f t="shared" si="0"/>
        <v>7.2334381520557128E-2</v>
      </c>
      <c r="J17" s="19" t="str">
        <f t="shared" si="1"/>
        <v/>
      </c>
      <c r="K17" s="19">
        <f t="shared" si="2"/>
        <v>0.13271824691711634</v>
      </c>
    </row>
    <row r="18" spans="2:11" x14ac:dyDescent="0.3">
      <c r="B18" t="str">
        <f>'Town Data'!A14</f>
        <v>CASTLETON</v>
      </c>
      <c r="C18" s="40">
        <f>IF('Town Data'!C14&gt;9,'Town Data'!B14,"*")</f>
        <v>621573.41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585725.29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6.1202957447850669E-2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392602.37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341024.23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0.15124479571436908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2775781.51</v>
      </c>
      <c r="D20" s="36" t="str">
        <f>IF('Town Data'!E16&gt;9,'Town Data'!D16,"*")</f>
        <v>*</v>
      </c>
      <c r="E20" s="37">
        <f>IF('Town Data'!G16&gt;9,'Town Data'!F16,"*")</f>
        <v>250459.75</v>
      </c>
      <c r="F20" s="36">
        <f>IF('Town Data'!I16&gt;9,'Town Data'!H16,"*")</f>
        <v>2648992.09</v>
      </c>
      <c r="G20" s="36" t="str">
        <f>IF('Town Data'!K16&gt;9,'Town Data'!J16,"*")</f>
        <v>*</v>
      </c>
      <c r="H20" s="37">
        <f>IF('Town Data'!M16&gt;9,'Town Data'!L16,"*")</f>
        <v>277228.40000000002</v>
      </c>
      <c r="I20" s="8">
        <f t="shared" si="0"/>
        <v>4.7863268629088254E-2</v>
      </c>
      <c r="J20" s="8" t="str">
        <f t="shared" si="1"/>
        <v/>
      </c>
      <c r="K20" s="8">
        <f t="shared" si="2"/>
        <v>-9.6558108765191525E-2</v>
      </c>
    </row>
    <row r="21" spans="2:11" x14ac:dyDescent="0.3">
      <c r="B21" s="24" t="str">
        <f>'Town Data'!A17</f>
        <v>DANVILLE</v>
      </c>
      <c r="C21" s="41">
        <f>IF('Town Data'!C17&gt;9,'Town Data'!B17,"*")</f>
        <v>261415.35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222612.8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0.17430511632754281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DERBY</v>
      </c>
      <c r="C22" s="40">
        <f>IF('Town Data'!C18&gt;9,'Town Data'!B18,"*")</f>
        <v>1054134.74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872955.21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0.20754733796708771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DORSET</v>
      </c>
      <c r="C23" s="41" t="str">
        <f>IF('Town Data'!C19&gt;9,'Town Data'!B19,"*")</f>
        <v>*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778622.59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DOVER</v>
      </c>
      <c r="C24" s="40">
        <f>IF('Town Data'!C20&gt;9,'Town Data'!B20,"*")</f>
        <v>855718.17</v>
      </c>
      <c r="D24" s="36">
        <f>IF('Town Data'!E20&gt;9,'Town Data'!D20,"*")</f>
        <v>518935.41</v>
      </c>
      <c r="E24" s="37">
        <f>IF('Town Data'!G20&gt;9,'Town Data'!F20,"*")</f>
        <v>362613.48</v>
      </c>
      <c r="F24" s="36">
        <f>IF('Town Data'!I20&gt;9,'Town Data'!H20,"*")</f>
        <v>634542.64</v>
      </c>
      <c r="G24" s="36">
        <f>IF('Town Data'!K20&gt;9,'Town Data'!J20,"*")</f>
        <v>303156.52</v>
      </c>
      <c r="H24" s="37">
        <f>IF('Town Data'!M20&gt;9,'Town Data'!L20,"*")</f>
        <v>252571.46</v>
      </c>
      <c r="I24" s="8">
        <f t="shared" si="0"/>
        <v>0.34855897154523774</v>
      </c>
      <c r="J24" s="8">
        <f t="shared" si="1"/>
        <v>0.71177387179401563</v>
      </c>
      <c r="K24" s="8">
        <f t="shared" si="2"/>
        <v>0.43568667655482529</v>
      </c>
    </row>
    <row r="25" spans="2:11" x14ac:dyDescent="0.3">
      <c r="B25" s="24" t="str">
        <f>'Town Data'!A21</f>
        <v>ENOSBURG</v>
      </c>
      <c r="C25" s="41">
        <f>IF('Town Data'!C21&gt;9,'Town Data'!B21,"*")</f>
        <v>499140.71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427966.43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0.16630809103414965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ESSEX</v>
      </c>
      <c r="C26" s="40">
        <f>IF('Town Data'!C22&gt;9,'Town Data'!B22,"*")</f>
        <v>3668149.74</v>
      </c>
      <c r="D26" s="36" t="str">
        <f>IF('Town Data'!E22&gt;9,'Town Data'!D22,"*")</f>
        <v>*</v>
      </c>
      <c r="E26" s="37">
        <f>IF('Town Data'!G22&gt;9,'Town Data'!F22,"*")</f>
        <v>357230.96</v>
      </c>
      <c r="F26" s="36">
        <f>IF('Town Data'!I22&gt;9,'Town Data'!H22,"*")</f>
        <v>3664886.7</v>
      </c>
      <c r="G26" s="36" t="str">
        <f>IF('Town Data'!K22&gt;9,'Town Data'!J22,"*")</f>
        <v>*</v>
      </c>
      <c r="H26" s="37">
        <f>IF('Town Data'!M22&gt;9,'Town Data'!L22,"*")</f>
        <v>316946.51</v>
      </c>
      <c r="I26" s="8">
        <f t="shared" si="0"/>
        <v>8.9035221743690937E-4</v>
      </c>
      <c r="J26" s="8" t="str">
        <f t="shared" si="1"/>
        <v/>
      </c>
      <c r="K26" s="8">
        <f t="shared" si="2"/>
        <v>0.12710173082517934</v>
      </c>
    </row>
    <row r="27" spans="2:11" x14ac:dyDescent="0.3">
      <c r="B27" s="24" t="str">
        <f>'Town Data'!A23</f>
        <v>FAIR HAVEN</v>
      </c>
      <c r="C27" s="41">
        <f>IF('Town Data'!C23&gt;9,'Town Data'!B23,"*")</f>
        <v>598626.85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511353.09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0.17067220616580209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HARDWICK</v>
      </c>
      <c r="C28" s="40">
        <f>IF('Town Data'!C24&gt;9,'Town Data'!B24,"*")</f>
        <v>366624.62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315800.83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0.16093621413217937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HARTFORD</v>
      </c>
      <c r="C29" s="41">
        <f>IF('Town Data'!C25&gt;9,'Town Data'!B25,"*")</f>
        <v>2464507.79</v>
      </c>
      <c r="D29" s="34">
        <f>IF('Town Data'!E25&gt;9,'Town Data'!D25,"*")</f>
        <v>2430965.06</v>
      </c>
      <c r="E29" s="35">
        <f>IF('Town Data'!G25&gt;9,'Town Data'!F25,"*")</f>
        <v>370237.84</v>
      </c>
      <c r="F29" s="34">
        <f>IF('Town Data'!I25&gt;9,'Town Data'!H25,"*")</f>
        <v>2390385.31</v>
      </c>
      <c r="G29" s="34">
        <f>IF('Town Data'!K25&gt;9,'Town Data'!J25,"*")</f>
        <v>2183694.1800000002</v>
      </c>
      <c r="H29" s="35">
        <f>IF('Town Data'!M25&gt;9,'Town Data'!L25,"*")</f>
        <v>379092.93</v>
      </c>
      <c r="I29" s="19">
        <f t="shared" si="0"/>
        <v>3.1008590828396607E-2</v>
      </c>
      <c r="J29" s="19">
        <f t="shared" si="1"/>
        <v>0.11323512342740222</v>
      </c>
      <c r="K29" s="19">
        <f t="shared" si="2"/>
        <v>-2.3358626076197115E-2</v>
      </c>
    </row>
    <row r="30" spans="2:11" x14ac:dyDescent="0.3">
      <c r="B30" t="str">
        <f>'Town Data'!A26</f>
        <v>HINESBURG</v>
      </c>
      <c r="C30" s="40">
        <f>IF('Town Data'!C26&gt;9,'Town Data'!B26,"*")</f>
        <v>504265.95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464325.05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8.6019266029261229E-2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JERICHO</v>
      </c>
      <c r="C31" s="41">
        <f>IF('Town Data'!C27&gt;9,'Town Data'!B27,"*")</f>
        <v>600721.15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474633.35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0.26565305619590374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JOHNSON</v>
      </c>
      <c r="C32" s="40">
        <f>IF('Town Data'!C28&gt;9,'Town Data'!B28,"*")</f>
        <v>228364.92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210273.42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8.6037978551925381E-2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KILLINGTON</v>
      </c>
      <c r="C33" s="41">
        <f>IF('Town Data'!C29&gt;9,'Town Data'!B29,"*")</f>
        <v>1745691.58</v>
      </c>
      <c r="D33" s="34">
        <f>IF('Town Data'!E29&gt;9,'Town Data'!D29,"*")</f>
        <v>1836525.15</v>
      </c>
      <c r="E33" s="35">
        <f>IF('Town Data'!G29&gt;9,'Town Data'!F29,"*")</f>
        <v>670653.89</v>
      </c>
      <c r="F33" s="34">
        <f>IF('Town Data'!I29&gt;9,'Town Data'!H29,"*")</f>
        <v>1465537.12</v>
      </c>
      <c r="G33" s="34">
        <f>IF('Town Data'!K29&gt;9,'Town Data'!J29,"*")</f>
        <v>1857230.98</v>
      </c>
      <c r="H33" s="35">
        <f>IF('Town Data'!M29&gt;9,'Town Data'!L29,"*")</f>
        <v>614341.51</v>
      </c>
      <c r="I33" s="19">
        <f t="shared" si="0"/>
        <v>0.19116162680342066</v>
      </c>
      <c r="J33" s="19">
        <f t="shared" si="1"/>
        <v>-1.1148764059492522E-2</v>
      </c>
      <c r="K33" s="19">
        <f t="shared" si="2"/>
        <v>9.1662990508324924E-2</v>
      </c>
    </row>
    <row r="34" spans="2:11" x14ac:dyDescent="0.3">
      <c r="B34" t="str">
        <f>'Town Data'!A30</f>
        <v>LONDONDERRY</v>
      </c>
      <c r="C34" s="40">
        <f>IF('Town Data'!C30&gt;9,'Town Data'!B30,"*")</f>
        <v>343946.83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310178.18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0.10886855419681689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LUDLOW</v>
      </c>
      <c r="C35" s="41">
        <f>IF('Town Data'!C31&gt;9,'Town Data'!B31,"*")</f>
        <v>1481978.64</v>
      </c>
      <c r="D35" s="34" t="str">
        <f>IF('Town Data'!E31&gt;9,'Town Data'!D31,"*")</f>
        <v>*</v>
      </c>
      <c r="E35" s="35">
        <f>IF('Town Data'!G31&gt;9,'Town Data'!F31,"*")</f>
        <v>558020.34</v>
      </c>
      <c r="F35" s="34">
        <f>IF('Town Data'!I31&gt;9,'Town Data'!H31,"*")</f>
        <v>1167326.03</v>
      </c>
      <c r="G35" s="34">
        <f>IF('Town Data'!K31&gt;9,'Town Data'!J31,"*")</f>
        <v>378027.53</v>
      </c>
      <c r="H35" s="35">
        <f>IF('Town Data'!M31&gt;9,'Town Data'!L31,"*")</f>
        <v>441287.12</v>
      </c>
      <c r="I35" s="19">
        <f t="shared" si="0"/>
        <v>0.26954989601319851</v>
      </c>
      <c r="J35" s="19" t="str">
        <f t="shared" si="1"/>
        <v/>
      </c>
      <c r="K35" s="19">
        <f t="shared" si="2"/>
        <v>0.26452895339433424</v>
      </c>
    </row>
    <row r="36" spans="2:11" x14ac:dyDescent="0.3">
      <c r="B36" t="str">
        <f>'Town Data'!A32</f>
        <v>LYNDON</v>
      </c>
      <c r="C36" s="40">
        <f>IF('Town Data'!C32&gt;9,'Town Data'!B32,"*")</f>
        <v>1291044.92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1271698.5</v>
      </c>
      <c r="G36" s="36" t="str">
        <f>IF('Town Data'!K32&gt;9,'Town Data'!J32,"*")</f>
        <v>*</v>
      </c>
      <c r="H36" s="37">
        <f>IF('Town Data'!M32&gt;9,'Town Data'!L32,"*")</f>
        <v>100557.35</v>
      </c>
      <c r="I36" s="8">
        <f t="shared" si="0"/>
        <v>1.5213055610272344E-2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MANCHESTER</v>
      </c>
      <c r="C37" s="41">
        <f>IF('Town Data'!C33&gt;9,'Town Data'!B33,"*")</f>
        <v>4302168.83</v>
      </c>
      <c r="D37" s="34">
        <f>IF('Town Data'!E33&gt;9,'Town Data'!D33,"*")</f>
        <v>4741140.01</v>
      </c>
      <c r="E37" s="35">
        <f>IF('Town Data'!G33&gt;9,'Town Data'!F33,"*")</f>
        <v>1148540.56</v>
      </c>
      <c r="F37" s="34">
        <f>IF('Town Data'!I33&gt;9,'Town Data'!H33,"*")</f>
        <v>3964839.43</v>
      </c>
      <c r="G37" s="34">
        <f>IF('Town Data'!K33&gt;9,'Town Data'!J33,"*")</f>
        <v>4768016.83</v>
      </c>
      <c r="H37" s="35">
        <f>IF('Town Data'!M33&gt;9,'Town Data'!L33,"*")</f>
        <v>1129205.3999999999</v>
      </c>
      <c r="I37" s="19">
        <f t="shared" si="0"/>
        <v>8.5080217233412622E-2</v>
      </c>
      <c r="J37" s="19">
        <f t="shared" si="1"/>
        <v>-5.6368970492917279E-3</v>
      </c>
      <c r="K37" s="19">
        <f t="shared" si="2"/>
        <v>1.7122801573566819E-2</v>
      </c>
    </row>
    <row r="38" spans="2:11" x14ac:dyDescent="0.3">
      <c r="B38" t="str">
        <f>'Town Data'!A34</f>
        <v>MIDDLEBURY</v>
      </c>
      <c r="C38" s="40">
        <f>IF('Town Data'!C34&gt;9,'Town Data'!B34,"*")</f>
        <v>2915499.71</v>
      </c>
      <c r="D38" s="36">
        <f>IF('Town Data'!E34&gt;9,'Town Data'!D34,"*")</f>
        <v>1051020.99</v>
      </c>
      <c r="E38" s="37">
        <f>IF('Town Data'!G34&gt;9,'Town Data'!F34,"*")</f>
        <v>373586.71</v>
      </c>
      <c r="F38" s="36">
        <f>IF('Town Data'!I34&gt;9,'Town Data'!H34,"*")</f>
        <v>2630992.84</v>
      </c>
      <c r="G38" s="36" t="str">
        <f>IF('Town Data'!K34&gt;9,'Town Data'!J34,"*")</f>
        <v>*</v>
      </c>
      <c r="H38" s="37">
        <f>IF('Town Data'!M34&gt;9,'Town Data'!L34,"*")</f>
        <v>313126.8</v>
      </c>
      <c r="I38" s="8">
        <f t="shared" si="0"/>
        <v>0.10813669489119557</v>
      </c>
      <c r="J38" s="8" t="str">
        <f t="shared" si="1"/>
        <v/>
      </c>
      <c r="K38" s="8">
        <f t="shared" si="2"/>
        <v>0.19308443097173425</v>
      </c>
    </row>
    <row r="39" spans="2:11" x14ac:dyDescent="0.3">
      <c r="B39" s="24" t="str">
        <f>'Town Data'!A35</f>
        <v>MILTON</v>
      </c>
      <c r="C39" s="41">
        <f>IF('Town Data'!C35&gt;9,'Town Data'!B35,"*")</f>
        <v>1148546.17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1046817.48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9.7179013479981202E-2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MONTGOMERY</v>
      </c>
      <c r="C40" s="40">
        <f>IF('Town Data'!C36&gt;9,'Town Data'!B36,"*")</f>
        <v>165892.75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161933.96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2.444694120986116E-2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MONTPELIER</v>
      </c>
      <c r="C41" s="41">
        <f>IF('Town Data'!C37&gt;9,'Town Data'!B37,"*")</f>
        <v>2687818.56</v>
      </c>
      <c r="D41" s="34" t="str">
        <f>IF('Town Data'!E37&gt;9,'Town Data'!D37,"*")</f>
        <v>*</v>
      </c>
      <c r="E41" s="35">
        <f>IF('Town Data'!G37&gt;9,'Town Data'!F37,"*")</f>
        <v>419678.88</v>
      </c>
      <c r="F41" s="34">
        <f>IF('Town Data'!I37&gt;9,'Town Data'!H37,"*")</f>
        <v>2411518.2599999998</v>
      </c>
      <c r="G41" s="34" t="str">
        <f>IF('Town Data'!K37&gt;9,'Town Data'!J37,"*")</f>
        <v>*</v>
      </c>
      <c r="H41" s="35">
        <f>IF('Town Data'!M37&gt;9,'Town Data'!L37,"*")</f>
        <v>362860.1</v>
      </c>
      <c r="I41" s="19">
        <f t="shared" si="0"/>
        <v>0.11457524688202042</v>
      </c>
      <c r="J41" s="19" t="str">
        <f t="shared" si="1"/>
        <v/>
      </c>
      <c r="K41" s="19">
        <f t="shared" si="2"/>
        <v>0.15658591286283621</v>
      </c>
    </row>
    <row r="42" spans="2:11" x14ac:dyDescent="0.3">
      <c r="B42" t="str">
        <f>'Town Data'!A38</f>
        <v>MORRISTOWN</v>
      </c>
      <c r="C42" s="40">
        <f>IF('Town Data'!C38&gt;9,'Town Data'!B38,"*")</f>
        <v>1739691.2</v>
      </c>
      <c r="D42" s="36" t="str">
        <f>IF('Town Data'!E38&gt;9,'Town Data'!D38,"*")</f>
        <v>*</v>
      </c>
      <c r="E42" s="37">
        <f>IF('Town Data'!G38&gt;9,'Town Data'!F38,"*")</f>
        <v>143413.25</v>
      </c>
      <c r="F42" s="36">
        <f>IF('Town Data'!I38&gt;9,'Town Data'!H38,"*")</f>
        <v>1715493.21</v>
      </c>
      <c r="G42" s="36" t="str">
        <f>IF('Town Data'!K38&gt;9,'Town Data'!J38,"*")</f>
        <v>*</v>
      </c>
      <c r="H42" s="37">
        <f>IF('Town Data'!M38&gt;9,'Town Data'!L38,"*")</f>
        <v>136442.07999999999</v>
      </c>
      <c r="I42" s="8">
        <f t="shared" si="0"/>
        <v>1.4105558599092322E-2</v>
      </c>
      <c r="J42" s="8" t="str">
        <f t="shared" si="1"/>
        <v/>
      </c>
      <c r="K42" s="8">
        <f t="shared" si="2"/>
        <v>5.1092522189635434E-2</v>
      </c>
    </row>
    <row r="43" spans="2:11" x14ac:dyDescent="0.3">
      <c r="B43" s="24" t="str">
        <f>'Town Data'!A39</f>
        <v>NEWPORT</v>
      </c>
      <c r="C43" s="41">
        <f>IF('Town Data'!C39&gt;9,'Town Data'!B39,"*")</f>
        <v>1392159.25</v>
      </c>
      <c r="D43" s="34" t="str">
        <f>IF('Town Data'!E39&gt;9,'Town Data'!D39,"*")</f>
        <v>*</v>
      </c>
      <c r="E43" s="35">
        <f>IF('Town Data'!G39&gt;9,'Town Data'!F39,"*")</f>
        <v>214215.02</v>
      </c>
      <c r="F43" s="34">
        <f>IF('Town Data'!I39&gt;9,'Town Data'!H39,"*")</f>
        <v>1233872.03</v>
      </c>
      <c r="G43" s="34" t="str">
        <f>IF('Town Data'!K39&gt;9,'Town Data'!J39,"*")</f>
        <v>*</v>
      </c>
      <c r="H43" s="35">
        <f>IF('Town Data'!M39&gt;9,'Town Data'!L39,"*")</f>
        <v>188113.3</v>
      </c>
      <c r="I43" s="19">
        <f t="shared" si="0"/>
        <v>0.12828495674709472</v>
      </c>
      <c r="J43" s="19" t="str">
        <f t="shared" si="1"/>
        <v/>
      </c>
      <c r="K43" s="19">
        <f t="shared" si="2"/>
        <v>0.13875531395175142</v>
      </c>
    </row>
    <row r="44" spans="2:11" x14ac:dyDescent="0.3">
      <c r="B44" t="str">
        <f>'Town Data'!A40</f>
        <v>NORTHFIELD</v>
      </c>
      <c r="C44" s="40">
        <f>IF('Town Data'!C40&gt;9,'Town Data'!B40,"*")</f>
        <v>344703.78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318808.12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8.1226475661912351E-2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POULTNEY</v>
      </c>
      <c r="C45" s="41">
        <f>IF('Town Data'!C41&gt;9,'Town Data'!B41,"*")</f>
        <v>225164.64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205781.91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9.4190640955757535E-2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RANDOLPH</v>
      </c>
      <c r="C46" s="40">
        <f>IF('Town Data'!C42&gt;9,'Town Data'!B42,"*")</f>
        <v>806985.18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691914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0.1663085007674365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RICHMOND</v>
      </c>
      <c r="C47" s="41">
        <f>IF('Town Data'!C43&gt;9,'Town Data'!B43,"*")</f>
        <v>397895.49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355014.2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0.1207875346957952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ROCKINGHAM</v>
      </c>
      <c r="C48" s="40">
        <f>IF('Town Data'!C44&gt;9,'Town Data'!B44,"*")</f>
        <v>544429</v>
      </c>
      <c r="D48" s="36" t="str">
        <f>IF('Town Data'!E44&gt;9,'Town Data'!D44,"*")</f>
        <v>*</v>
      </c>
      <c r="E48" s="37">
        <f>IF('Town Data'!G44&gt;9,'Town Data'!F44,"*")</f>
        <v>76222.05</v>
      </c>
      <c r="F48" s="36">
        <f>IF('Town Data'!I44&gt;9,'Town Data'!H44,"*")</f>
        <v>504077.97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8.0049183661011866E-2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ROYALTON</v>
      </c>
      <c r="C49" s="41">
        <f>IF('Town Data'!C45&gt;9,'Town Data'!B45,"*")</f>
        <v>329159.84000000003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322666.69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2.01233973051263E-2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RUTLAND</v>
      </c>
      <c r="C50" s="40">
        <f>IF('Town Data'!C46&gt;9,'Town Data'!B46,"*")</f>
        <v>4000043.27</v>
      </c>
      <c r="D50" s="36">
        <f>IF('Town Data'!E46&gt;9,'Town Data'!D46,"*")</f>
        <v>694013.21</v>
      </c>
      <c r="E50" s="37">
        <f>IF('Town Data'!G46&gt;9,'Town Data'!F46,"*")</f>
        <v>449576.44</v>
      </c>
      <c r="F50" s="36">
        <f>IF('Town Data'!I46&gt;9,'Town Data'!H46,"*")</f>
        <v>4163471.35</v>
      </c>
      <c r="G50" s="36">
        <f>IF('Town Data'!K46&gt;9,'Town Data'!J46,"*")</f>
        <v>446804.92</v>
      </c>
      <c r="H50" s="37">
        <f>IF('Town Data'!M46&gt;9,'Town Data'!L46,"*")</f>
        <v>463719.44</v>
      </c>
      <c r="I50" s="8">
        <f t="shared" si="0"/>
        <v>-3.9252841261895571E-2</v>
      </c>
      <c r="J50" s="8">
        <f t="shared" si="1"/>
        <v>0.55328014293128192</v>
      </c>
      <c r="K50" s="8">
        <f t="shared" si="2"/>
        <v>-3.0499044853500211E-2</v>
      </c>
    </row>
    <row r="51" spans="2:11" x14ac:dyDescent="0.3">
      <c r="B51" s="24" t="str">
        <f>'Town Data'!A47</f>
        <v>RUTLAND TOWN</v>
      </c>
      <c r="C51" s="41">
        <f>IF('Town Data'!C47&gt;9,'Town Data'!B47,"*")</f>
        <v>1444015.05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1381740.9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4.5069339700373738E-2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SHELBURNE</v>
      </c>
      <c r="C52" s="40">
        <f>IF('Town Data'!C48&gt;9,'Town Data'!B48,"*")</f>
        <v>1045341.01</v>
      </c>
      <c r="D52" s="36" t="str">
        <f>IF('Town Data'!E48&gt;9,'Town Data'!D48,"*")</f>
        <v>*</v>
      </c>
      <c r="E52" s="37">
        <f>IF('Town Data'!G48&gt;9,'Town Data'!F48,"*")</f>
        <v>223682.78</v>
      </c>
      <c r="F52" s="36">
        <f>IF('Town Data'!I48&gt;9,'Town Data'!H48,"*")</f>
        <v>901104.51</v>
      </c>
      <c r="G52" s="36" t="str">
        <f>IF('Town Data'!K48&gt;9,'Town Data'!J48,"*")</f>
        <v>*</v>
      </c>
      <c r="H52" s="37">
        <f>IF('Town Data'!M48&gt;9,'Town Data'!L48,"*")</f>
        <v>188832.95</v>
      </c>
      <c r="I52" s="8">
        <f t="shared" si="0"/>
        <v>0.16006633903097434</v>
      </c>
      <c r="J52" s="8" t="str">
        <f t="shared" si="1"/>
        <v/>
      </c>
      <c r="K52" s="8">
        <f t="shared" si="2"/>
        <v>0.18455375505175334</v>
      </c>
    </row>
    <row r="53" spans="2:11" x14ac:dyDescent="0.3">
      <c r="B53" s="24" t="str">
        <f>'Town Data'!A49</f>
        <v>SOUTH BURLINGTON</v>
      </c>
      <c r="C53" s="41">
        <f>IF('Town Data'!C49&gt;9,'Town Data'!B49,"*")</f>
        <v>7846675.9699999997</v>
      </c>
      <c r="D53" s="34">
        <f>IF('Town Data'!E49&gt;9,'Town Data'!D49,"*")</f>
        <v>5365510.03</v>
      </c>
      <c r="E53" s="35">
        <f>IF('Town Data'!G49&gt;9,'Town Data'!F49,"*")</f>
        <v>794440.2</v>
      </c>
      <c r="F53" s="34">
        <f>IF('Town Data'!I49&gt;9,'Town Data'!H49,"*")</f>
        <v>7433064.0099999998</v>
      </c>
      <c r="G53" s="34">
        <f>IF('Town Data'!K49&gt;9,'Town Data'!J49,"*")</f>
        <v>4358342.63</v>
      </c>
      <c r="H53" s="35">
        <f>IF('Town Data'!M49&gt;9,'Town Data'!L49,"*")</f>
        <v>801825.82</v>
      </c>
      <c r="I53" s="19">
        <f t="shared" si="0"/>
        <v>5.5644880690325173E-2</v>
      </c>
      <c r="J53" s="19">
        <f t="shared" si="1"/>
        <v>0.23108954148471811</v>
      </c>
      <c r="K53" s="19">
        <f t="shared" si="2"/>
        <v>-9.2110029582235155E-3</v>
      </c>
    </row>
    <row r="54" spans="2:11" x14ac:dyDescent="0.3">
      <c r="B54" t="str">
        <f>'Town Data'!A50</f>
        <v>SOUTH HERO</v>
      </c>
      <c r="C54" s="40">
        <f>IF('Town Data'!C50&gt;9,'Town Data'!B50,"*")</f>
        <v>423645.25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333717.28999999998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0.26947348158077161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SPRINGFIELD</v>
      </c>
      <c r="C55" s="41">
        <f>IF('Town Data'!C51&gt;9,'Town Data'!B51,"*")</f>
        <v>1326180.6399999999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1262657.44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5.0309132142760712E-2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ST ALBANS</v>
      </c>
      <c r="C56" s="40">
        <f>IF('Town Data'!C52&gt;9,'Town Data'!B52,"*")</f>
        <v>2301698.12</v>
      </c>
      <c r="D56" s="36" t="str">
        <f>IF('Town Data'!E52&gt;9,'Town Data'!D52,"*")</f>
        <v>*</v>
      </c>
      <c r="E56" s="37">
        <f>IF('Town Data'!G52&gt;9,'Town Data'!F52,"*")</f>
        <v>226677.96</v>
      </c>
      <c r="F56" s="36">
        <f>IF('Town Data'!I52&gt;9,'Town Data'!H52,"*")</f>
        <v>2034928.41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0.13109537843643365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ST ALBANS TOWN</v>
      </c>
      <c r="C57" s="41">
        <f>IF('Town Data'!C53&gt;9,'Town Data'!B53,"*")</f>
        <v>1004566.01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1067122.77</v>
      </c>
      <c r="G57" s="34" t="str">
        <f>IF('Town Data'!K53&gt;9,'Town Data'!J53,"*")</f>
        <v>*</v>
      </c>
      <c r="H57" s="35">
        <f>IF('Town Data'!M53&gt;9,'Town Data'!L53,"*")</f>
        <v>93118.65</v>
      </c>
      <c r="I57" s="19">
        <f t="shared" si="0"/>
        <v>-5.862189596048073E-2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ST JOHNSBURY</v>
      </c>
      <c r="C58" s="40">
        <f>IF('Town Data'!C54&gt;9,'Town Data'!B54,"*")</f>
        <v>1375956.69</v>
      </c>
      <c r="D58" s="36" t="str">
        <f>IF('Town Data'!E54&gt;9,'Town Data'!D54,"*")</f>
        <v>*</v>
      </c>
      <c r="E58" s="37">
        <f>IF('Town Data'!G54&gt;9,'Town Data'!F54,"*")</f>
        <v>126084.33</v>
      </c>
      <c r="F58" s="36">
        <f>IF('Town Data'!I54&gt;9,'Town Data'!H54,"*")</f>
        <v>1259833.1599999999</v>
      </c>
      <c r="G58" s="36" t="str">
        <f>IF('Town Data'!K54&gt;9,'Town Data'!J54,"*")</f>
        <v>*</v>
      </c>
      <c r="H58" s="37">
        <f>IF('Town Data'!M54&gt;9,'Town Data'!L54,"*")</f>
        <v>105841.36</v>
      </c>
      <c r="I58" s="8">
        <f t="shared" si="0"/>
        <v>9.2173736719233554E-2</v>
      </c>
      <c r="J58" s="8" t="str">
        <f t="shared" si="1"/>
        <v/>
      </c>
      <c r="K58" s="8">
        <f t="shared" si="2"/>
        <v>0.19125765201807687</v>
      </c>
    </row>
    <row r="59" spans="2:11" x14ac:dyDescent="0.3">
      <c r="B59" s="24" t="str">
        <f>'Town Data'!A55</f>
        <v>STOWE</v>
      </c>
      <c r="C59" s="41">
        <f>IF('Town Data'!C55&gt;9,'Town Data'!B55,"*")</f>
        <v>6924996.8300000001</v>
      </c>
      <c r="D59" s="34">
        <f>IF('Town Data'!E55&gt;9,'Town Data'!D55,"*")</f>
        <v>10181333.529999999</v>
      </c>
      <c r="E59" s="35">
        <f>IF('Town Data'!G55&gt;9,'Town Data'!F55,"*")</f>
        <v>2248610.5699999998</v>
      </c>
      <c r="F59" s="34">
        <f>IF('Town Data'!I55&gt;9,'Town Data'!H55,"*")</f>
        <v>5959524.4699999997</v>
      </c>
      <c r="G59" s="34">
        <f>IF('Town Data'!K55&gt;9,'Town Data'!J55,"*")</f>
        <v>9108233</v>
      </c>
      <c r="H59" s="35">
        <f>IF('Town Data'!M55&gt;9,'Town Data'!L55,"*")</f>
        <v>1955120.78</v>
      </c>
      <c r="I59" s="19">
        <f t="shared" si="0"/>
        <v>0.16200493258483095</v>
      </c>
      <c r="J59" s="19">
        <f t="shared" si="1"/>
        <v>0.11781654356009551</v>
      </c>
      <c r="K59" s="19">
        <f t="shared" si="2"/>
        <v>0.15011338071911845</v>
      </c>
    </row>
    <row r="60" spans="2:11" x14ac:dyDescent="0.3">
      <c r="B60" t="str">
        <f>'Town Data'!A56</f>
        <v>SWANTON</v>
      </c>
      <c r="C60" s="40">
        <f>IF('Town Data'!C56&gt;9,'Town Data'!B56,"*")</f>
        <v>680125.69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603964.87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0.12610140718946111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VERGENNES</v>
      </c>
      <c r="C61" s="41">
        <f>IF('Town Data'!C57&gt;9,'Town Data'!B57,"*")</f>
        <v>598182.01</v>
      </c>
      <c r="D61" s="34" t="str">
        <f>IF('Town Data'!E57&gt;9,'Town Data'!D57,"*")</f>
        <v>*</v>
      </c>
      <c r="E61" s="35">
        <f>IF('Town Data'!G57&gt;9,'Town Data'!F57,"*")</f>
        <v>75974.34</v>
      </c>
      <c r="F61" s="34">
        <f>IF('Town Data'!I57&gt;9,'Town Data'!H57,"*")</f>
        <v>497292.56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0.20287745708481947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WAITSFIELD</v>
      </c>
      <c r="C62" s="40">
        <f>IF('Town Data'!C58&gt;9,'Town Data'!B58,"*")</f>
        <v>1218107.1499999999</v>
      </c>
      <c r="D62" s="36">
        <f>IF('Town Data'!E58&gt;9,'Town Data'!D58,"*")</f>
        <v>573758.26</v>
      </c>
      <c r="E62" s="37">
        <f>IF('Town Data'!G58&gt;9,'Town Data'!F58,"*")</f>
        <v>344664.37</v>
      </c>
      <c r="F62" s="36">
        <f>IF('Town Data'!I58&gt;9,'Town Data'!H58,"*")</f>
        <v>1024641.27</v>
      </c>
      <c r="G62" s="36">
        <f>IF('Town Data'!K58&gt;9,'Town Data'!J58,"*")</f>
        <v>553082.68000000005</v>
      </c>
      <c r="H62" s="37">
        <f>IF('Town Data'!M58&gt;9,'Town Data'!L58,"*")</f>
        <v>345139.1</v>
      </c>
      <c r="I62" s="8">
        <f t="shared" si="0"/>
        <v>0.18881328096417577</v>
      </c>
      <c r="J62" s="8">
        <f t="shared" si="1"/>
        <v>3.7382439818943444E-2</v>
      </c>
      <c r="K62" s="8">
        <f t="shared" si="2"/>
        <v>-1.3754744101725403E-3</v>
      </c>
    </row>
    <row r="63" spans="2:11" x14ac:dyDescent="0.3">
      <c r="B63" s="24" t="str">
        <f>'Town Data'!A59</f>
        <v>WATERBURY</v>
      </c>
      <c r="C63" s="41">
        <f>IF('Town Data'!C59&gt;9,'Town Data'!B59,"*")</f>
        <v>2114905.17</v>
      </c>
      <c r="D63" s="34">
        <f>IF('Town Data'!E59&gt;9,'Town Data'!D59,"*")</f>
        <v>1584281.1</v>
      </c>
      <c r="E63" s="35">
        <f>IF('Town Data'!G59&gt;9,'Town Data'!F59,"*")</f>
        <v>493690.47</v>
      </c>
      <c r="F63" s="34">
        <f>IF('Town Data'!I59&gt;9,'Town Data'!H59,"*")</f>
        <v>1863446.09</v>
      </c>
      <c r="G63" s="34" t="str">
        <f>IF('Town Data'!K59&gt;9,'Town Data'!J59,"*")</f>
        <v>*</v>
      </c>
      <c r="H63" s="35">
        <f>IF('Town Data'!M59&gt;9,'Town Data'!L59,"*")</f>
        <v>448399.25</v>
      </c>
      <c r="I63" s="19">
        <f t="shared" si="0"/>
        <v>0.13494303986009051</v>
      </c>
      <c r="J63" s="19" t="str">
        <f t="shared" si="1"/>
        <v/>
      </c>
      <c r="K63" s="19">
        <f t="shared" si="2"/>
        <v>0.10100645797244302</v>
      </c>
    </row>
    <row r="64" spans="2:11" x14ac:dyDescent="0.3">
      <c r="B64" t="str">
        <f>'Town Data'!A60</f>
        <v>WEST RUTLAND</v>
      </c>
      <c r="C64" s="40">
        <f>IF('Town Data'!C60&gt;9,'Town Data'!B60,"*")</f>
        <v>202935.83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WILLISTON</v>
      </c>
      <c r="C65" s="41">
        <f>IF('Town Data'!C61&gt;9,'Town Data'!B61,"*")</f>
        <v>3791770.02</v>
      </c>
      <c r="D65" s="34" t="str">
        <f>IF('Town Data'!E61&gt;9,'Town Data'!D61,"*")</f>
        <v>*</v>
      </c>
      <c r="E65" s="35">
        <f>IF('Town Data'!G61&gt;9,'Town Data'!F61,"*")</f>
        <v>301237.84999999998</v>
      </c>
      <c r="F65" s="34">
        <f>IF('Town Data'!I61&gt;9,'Town Data'!H61,"*")</f>
        <v>3278071.67</v>
      </c>
      <c r="G65" s="34" t="str">
        <f>IF('Town Data'!K61&gt;9,'Town Data'!J61,"*")</f>
        <v>*</v>
      </c>
      <c r="H65" s="35">
        <f>IF('Town Data'!M61&gt;9,'Town Data'!L61,"*")</f>
        <v>288023.33</v>
      </c>
      <c r="I65" s="19">
        <f t="shared" si="0"/>
        <v>0.15670747979710892</v>
      </c>
      <c r="J65" s="19" t="str">
        <f t="shared" si="1"/>
        <v/>
      </c>
      <c r="K65" s="19">
        <f t="shared" si="2"/>
        <v>4.5880033398683226E-2</v>
      </c>
    </row>
    <row r="66" spans="2:11" x14ac:dyDescent="0.3">
      <c r="B66" t="str">
        <f>'Town Data'!A62</f>
        <v>WILMINGTON</v>
      </c>
      <c r="C66" s="40">
        <f>IF('Town Data'!C62&gt;9,'Town Data'!B62,"*")</f>
        <v>807228.39</v>
      </c>
      <c r="D66" s="36" t="str">
        <f>IF('Town Data'!E62&gt;9,'Town Data'!D62,"*")</f>
        <v>*</v>
      </c>
      <c r="E66" s="37">
        <f>IF('Town Data'!G62&gt;9,'Town Data'!F62,"*")</f>
        <v>148314.07</v>
      </c>
      <c r="F66" s="36">
        <f>IF('Town Data'!I62&gt;9,'Town Data'!H62,"*")</f>
        <v>728360.37</v>
      </c>
      <c r="G66" s="36">
        <f>IF('Town Data'!K62&gt;9,'Town Data'!J62,"*")</f>
        <v>212905.97</v>
      </c>
      <c r="H66" s="37">
        <f>IF('Town Data'!M62&gt;9,'Town Data'!L62,"*")</f>
        <v>111368.43</v>
      </c>
      <c r="I66" s="8">
        <f t="shared" si="0"/>
        <v>0.10828159143254873</v>
      </c>
      <c r="J66" s="8" t="str">
        <f t="shared" si="1"/>
        <v/>
      </c>
      <c r="K66" s="8">
        <f t="shared" si="2"/>
        <v>0.33174248752541469</v>
      </c>
    </row>
    <row r="67" spans="2:11" x14ac:dyDescent="0.3">
      <c r="B67" s="24" t="str">
        <f>'Town Data'!A63</f>
        <v>WINDSOR</v>
      </c>
      <c r="C67" s="41">
        <f>IF('Town Data'!C63&gt;9,'Town Data'!B63,"*")</f>
        <v>563572.25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580991.57999999996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-2.9982069619666363E-2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WINHALL</v>
      </c>
      <c r="C68" s="40" t="str">
        <f>IF('Town Data'!C64&gt;9,'Town Data'!B64,"*")</f>
        <v>*</v>
      </c>
      <c r="D68" s="36">
        <f>IF('Town Data'!E64&gt;9,'Town Data'!D64,"*")</f>
        <v>101420.72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WINOOSKI</v>
      </c>
      <c r="C69" s="41">
        <f>IF('Town Data'!C65&gt;9,'Town Data'!B65,"*")</f>
        <v>1368716.44</v>
      </c>
      <c r="D69" s="34" t="str">
        <f>IF('Town Data'!E65&gt;9,'Town Data'!D65,"*")</f>
        <v>*</v>
      </c>
      <c r="E69" s="35">
        <f>IF('Town Data'!G65&gt;9,'Town Data'!F65,"*")</f>
        <v>459539</v>
      </c>
      <c r="F69" s="34">
        <f>IF('Town Data'!I65&gt;9,'Town Data'!H65,"*")</f>
        <v>1297783.8500000001</v>
      </c>
      <c r="G69" s="34" t="str">
        <f>IF('Town Data'!K65&gt;9,'Town Data'!J65,"*")</f>
        <v>*</v>
      </c>
      <c r="H69" s="35">
        <f>IF('Town Data'!M65&gt;9,'Town Data'!L65,"*")</f>
        <v>415728.87</v>
      </c>
      <c r="I69" s="19">
        <f t="shared" si="0"/>
        <v>5.4656705737245723E-2</v>
      </c>
      <c r="J69" s="19" t="str">
        <f t="shared" si="1"/>
        <v/>
      </c>
      <c r="K69" s="19">
        <f t="shared" si="2"/>
        <v>0.10538149539626633</v>
      </c>
    </row>
    <row r="70" spans="2:11" x14ac:dyDescent="0.3">
      <c r="B70" t="str">
        <f>'Town Data'!A66</f>
        <v>WOODSTOCK</v>
      </c>
      <c r="C70" s="40">
        <f>IF('Town Data'!C66&gt;9,'Town Data'!B66,"*")</f>
        <v>2216277.86</v>
      </c>
      <c r="D70" s="36">
        <f>IF('Town Data'!E66&gt;9,'Town Data'!D66,"*")</f>
        <v>4173698.91</v>
      </c>
      <c r="E70" s="37">
        <f>IF('Town Data'!G66&gt;9,'Town Data'!F66,"*")</f>
        <v>666625.01</v>
      </c>
      <c r="F70" s="36">
        <f>IF('Town Data'!I66&gt;9,'Town Data'!H66,"*")</f>
        <v>1965292.19</v>
      </c>
      <c r="G70" s="36">
        <f>IF('Town Data'!K66&gt;9,'Town Data'!J66,"*")</f>
        <v>3627222.11</v>
      </c>
      <c r="H70" s="37">
        <f>IF('Town Data'!M66&gt;9,'Town Data'!L66,"*")</f>
        <v>573932.26</v>
      </c>
      <c r="I70" s="8">
        <f t="shared" ref="I70:I133" si="3">IFERROR((C70-F70)/F70,"")</f>
        <v>0.12770908635219272</v>
      </c>
      <c r="J70" s="8">
        <f t="shared" ref="J70:J133" si="4">IFERROR((D70-G70)/G70,"")</f>
        <v>0.15065986681471796</v>
      </c>
      <c r="K70" s="8">
        <f t="shared" ref="K70:K133" si="5">IFERROR((E70-H70)/H70,"")</f>
        <v>0.16150468698170059</v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1593748.25</v>
      </c>
      <c r="C2" s="30">
        <v>40</v>
      </c>
      <c r="D2" s="30">
        <v>0</v>
      </c>
      <c r="E2" s="30">
        <v>0</v>
      </c>
      <c r="F2" s="30">
        <v>278152.33</v>
      </c>
      <c r="G2" s="30">
        <v>18</v>
      </c>
      <c r="H2" s="30">
        <v>1652859.77</v>
      </c>
      <c r="I2" s="30">
        <v>37</v>
      </c>
      <c r="J2" s="30">
        <v>0</v>
      </c>
      <c r="K2" s="30">
        <v>0</v>
      </c>
      <c r="L2" s="30">
        <v>266701.40000000002</v>
      </c>
      <c r="M2" s="30">
        <v>18</v>
      </c>
    </row>
    <row r="3" spans="1:13" x14ac:dyDescent="0.3">
      <c r="A3" s="29" t="s">
        <v>48</v>
      </c>
      <c r="B3" s="30">
        <v>493563.22</v>
      </c>
      <c r="C3" s="30">
        <v>10</v>
      </c>
      <c r="D3" s="30">
        <v>0</v>
      </c>
      <c r="E3" s="30">
        <v>0</v>
      </c>
      <c r="F3" s="30">
        <v>0</v>
      </c>
      <c r="G3" s="30">
        <v>0</v>
      </c>
      <c r="H3" s="30">
        <v>452873.19</v>
      </c>
      <c r="I3" s="30">
        <v>10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306441.38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276772.23</v>
      </c>
      <c r="I4" s="30">
        <v>18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3347601.52</v>
      </c>
      <c r="C5" s="30">
        <v>67</v>
      </c>
      <c r="D5" s="30">
        <v>1003387.94</v>
      </c>
      <c r="E5" s="30">
        <v>13</v>
      </c>
      <c r="F5" s="30">
        <v>427275.75</v>
      </c>
      <c r="G5" s="30">
        <v>24</v>
      </c>
      <c r="H5" s="30">
        <v>2977879.9</v>
      </c>
      <c r="I5" s="30">
        <v>67</v>
      </c>
      <c r="J5" s="30">
        <v>1065668.8899999999</v>
      </c>
      <c r="K5" s="30">
        <v>16</v>
      </c>
      <c r="L5" s="30">
        <v>429619.09</v>
      </c>
      <c r="M5" s="30">
        <v>26</v>
      </c>
    </row>
    <row r="6" spans="1:13" x14ac:dyDescent="0.3">
      <c r="A6" s="29" t="s">
        <v>51</v>
      </c>
      <c r="B6" s="30">
        <v>1939957.89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1742932.39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252850.98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299954.21000000002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463376.41</v>
      </c>
      <c r="C8" s="30">
        <v>19</v>
      </c>
      <c r="D8" s="30">
        <v>0</v>
      </c>
      <c r="E8" s="30">
        <v>0</v>
      </c>
      <c r="F8" s="30">
        <v>97628.86</v>
      </c>
      <c r="G8" s="30">
        <v>11</v>
      </c>
      <c r="H8" s="30">
        <v>404295.9</v>
      </c>
      <c r="I8" s="30">
        <v>19</v>
      </c>
      <c r="J8" s="30">
        <v>0</v>
      </c>
      <c r="K8" s="30">
        <v>0</v>
      </c>
      <c r="L8" s="30">
        <v>91793.12</v>
      </c>
      <c r="M8" s="30">
        <v>11</v>
      </c>
    </row>
    <row r="9" spans="1:13" x14ac:dyDescent="0.3">
      <c r="A9" s="29" t="s">
        <v>54</v>
      </c>
      <c r="B9" s="30">
        <v>4110501.83</v>
      </c>
      <c r="C9" s="30">
        <v>74</v>
      </c>
      <c r="D9" s="30">
        <v>1119676.3700000001</v>
      </c>
      <c r="E9" s="30">
        <v>17</v>
      </c>
      <c r="F9" s="30">
        <v>533559.57999999996</v>
      </c>
      <c r="G9" s="30">
        <v>34</v>
      </c>
      <c r="H9" s="30">
        <v>4023769.38</v>
      </c>
      <c r="I9" s="30">
        <v>74</v>
      </c>
      <c r="J9" s="30">
        <v>1067649</v>
      </c>
      <c r="K9" s="30">
        <v>14</v>
      </c>
      <c r="L9" s="30">
        <v>478522.76</v>
      </c>
      <c r="M9" s="30">
        <v>32</v>
      </c>
    </row>
    <row r="10" spans="1:13" x14ac:dyDescent="0.3">
      <c r="A10" s="29" t="s">
        <v>55</v>
      </c>
      <c r="B10" s="30">
        <v>492598.54</v>
      </c>
      <c r="C10" s="30">
        <v>14</v>
      </c>
      <c r="D10" s="30">
        <v>0</v>
      </c>
      <c r="E10" s="30">
        <v>0</v>
      </c>
      <c r="F10" s="30">
        <v>0</v>
      </c>
      <c r="G10" s="30">
        <v>0</v>
      </c>
      <c r="H10" s="30">
        <v>408803.06</v>
      </c>
      <c r="I10" s="30">
        <v>13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373875.92</v>
      </c>
      <c r="C11" s="30">
        <v>14</v>
      </c>
      <c r="D11" s="30">
        <v>574227.71</v>
      </c>
      <c r="E11" s="30">
        <v>10</v>
      </c>
      <c r="F11" s="30">
        <v>0</v>
      </c>
      <c r="G11" s="30">
        <v>0</v>
      </c>
      <c r="H11" s="30">
        <v>312998.81</v>
      </c>
      <c r="I11" s="30">
        <v>13</v>
      </c>
      <c r="J11" s="30">
        <v>559451.94999999995</v>
      </c>
      <c r="K11" s="30">
        <v>13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12646082.390000001</v>
      </c>
      <c r="C12" s="30">
        <v>193</v>
      </c>
      <c r="D12" s="30">
        <v>8488168.8300000001</v>
      </c>
      <c r="E12" s="30">
        <v>15</v>
      </c>
      <c r="F12" s="30">
        <v>3978491.91</v>
      </c>
      <c r="G12" s="30">
        <v>106</v>
      </c>
      <c r="H12" s="30">
        <v>11610058.91</v>
      </c>
      <c r="I12" s="30">
        <v>188</v>
      </c>
      <c r="J12" s="30">
        <v>8085153.2999999998</v>
      </c>
      <c r="K12" s="30">
        <v>15</v>
      </c>
      <c r="L12" s="30">
        <v>3909369.61</v>
      </c>
      <c r="M12" s="30">
        <v>95</v>
      </c>
    </row>
    <row r="13" spans="1:13" x14ac:dyDescent="0.3">
      <c r="A13" s="29" t="s">
        <v>58</v>
      </c>
      <c r="B13" s="30">
        <v>729766.44</v>
      </c>
      <c r="C13" s="30">
        <v>20</v>
      </c>
      <c r="D13" s="30">
        <v>0</v>
      </c>
      <c r="E13" s="30">
        <v>0</v>
      </c>
      <c r="F13" s="30">
        <v>172659.71</v>
      </c>
      <c r="G13" s="30">
        <v>15</v>
      </c>
      <c r="H13" s="30">
        <v>680540</v>
      </c>
      <c r="I13" s="30">
        <v>19</v>
      </c>
      <c r="J13" s="30">
        <v>0</v>
      </c>
      <c r="K13" s="30">
        <v>0</v>
      </c>
      <c r="L13" s="30">
        <v>152429.53</v>
      </c>
      <c r="M13" s="30">
        <v>11</v>
      </c>
    </row>
    <row r="14" spans="1:13" x14ac:dyDescent="0.3">
      <c r="A14" s="29" t="s">
        <v>59</v>
      </c>
      <c r="B14" s="30">
        <v>621573.41</v>
      </c>
      <c r="C14" s="30">
        <v>18</v>
      </c>
      <c r="D14" s="30">
        <v>0</v>
      </c>
      <c r="E14" s="30">
        <v>0</v>
      </c>
      <c r="F14" s="30">
        <v>0</v>
      </c>
      <c r="G14" s="30">
        <v>0</v>
      </c>
      <c r="H14" s="30">
        <v>585725.29</v>
      </c>
      <c r="I14" s="30">
        <v>20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392602.37</v>
      </c>
      <c r="C15" s="30">
        <v>15</v>
      </c>
      <c r="D15" s="30">
        <v>0</v>
      </c>
      <c r="E15" s="30">
        <v>0</v>
      </c>
      <c r="F15" s="30">
        <v>0</v>
      </c>
      <c r="G15" s="30">
        <v>0</v>
      </c>
      <c r="H15" s="30">
        <v>341024.23</v>
      </c>
      <c r="I15" s="30">
        <v>16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2775781.51</v>
      </c>
      <c r="C16" s="30">
        <v>46</v>
      </c>
      <c r="D16" s="30">
        <v>0</v>
      </c>
      <c r="E16" s="30">
        <v>0</v>
      </c>
      <c r="F16" s="30">
        <v>250459.75</v>
      </c>
      <c r="G16" s="30">
        <v>12</v>
      </c>
      <c r="H16" s="30">
        <v>2648992.09</v>
      </c>
      <c r="I16" s="30">
        <v>47</v>
      </c>
      <c r="J16" s="30">
        <v>0</v>
      </c>
      <c r="K16" s="30">
        <v>0</v>
      </c>
      <c r="L16" s="30">
        <v>277228.40000000002</v>
      </c>
      <c r="M16" s="30">
        <v>13</v>
      </c>
    </row>
    <row r="17" spans="1:13" x14ac:dyDescent="0.3">
      <c r="A17" s="29" t="s">
        <v>62</v>
      </c>
      <c r="B17" s="30">
        <v>261415.35</v>
      </c>
      <c r="C17" s="30">
        <v>10</v>
      </c>
      <c r="D17" s="30">
        <v>0</v>
      </c>
      <c r="E17" s="30">
        <v>0</v>
      </c>
      <c r="F17" s="30">
        <v>0</v>
      </c>
      <c r="G17" s="30">
        <v>0</v>
      </c>
      <c r="H17" s="30">
        <v>222612.8</v>
      </c>
      <c r="I17" s="30">
        <v>11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1054134.74</v>
      </c>
      <c r="C18" s="30">
        <v>19</v>
      </c>
      <c r="D18" s="30">
        <v>0</v>
      </c>
      <c r="E18" s="30">
        <v>0</v>
      </c>
      <c r="F18" s="30">
        <v>0</v>
      </c>
      <c r="G18" s="30">
        <v>0</v>
      </c>
      <c r="H18" s="30">
        <v>872955.21</v>
      </c>
      <c r="I18" s="30">
        <v>20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778622.59</v>
      </c>
      <c r="I19" s="30">
        <v>10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855718.17</v>
      </c>
      <c r="C20" s="30">
        <v>22</v>
      </c>
      <c r="D20" s="30">
        <v>518935.41</v>
      </c>
      <c r="E20" s="30">
        <v>16</v>
      </c>
      <c r="F20" s="30">
        <v>362613.48</v>
      </c>
      <c r="G20" s="30">
        <v>12</v>
      </c>
      <c r="H20" s="30">
        <v>634542.64</v>
      </c>
      <c r="I20" s="30">
        <v>22</v>
      </c>
      <c r="J20" s="30">
        <v>303156.52</v>
      </c>
      <c r="K20" s="30">
        <v>21</v>
      </c>
      <c r="L20" s="30">
        <v>252571.46</v>
      </c>
      <c r="M20" s="30">
        <v>13</v>
      </c>
    </row>
    <row r="21" spans="1:13" x14ac:dyDescent="0.3">
      <c r="A21" s="29" t="s">
        <v>66</v>
      </c>
      <c r="B21" s="30">
        <v>499140.71</v>
      </c>
      <c r="C21" s="30">
        <v>16</v>
      </c>
      <c r="D21" s="30">
        <v>0</v>
      </c>
      <c r="E21" s="30">
        <v>0</v>
      </c>
      <c r="F21" s="30">
        <v>0</v>
      </c>
      <c r="G21" s="30">
        <v>0</v>
      </c>
      <c r="H21" s="30">
        <v>427966.43</v>
      </c>
      <c r="I21" s="30">
        <v>15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3668149.74</v>
      </c>
      <c r="C22" s="30">
        <v>59</v>
      </c>
      <c r="D22" s="30">
        <v>0</v>
      </c>
      <c r="E22" s="30">
        <v>0</v>
      </c>
      <c r="F22" s="30">
        <v>357230.96</v>
      </c>
      <c r="G22" s="30">
        <v>19</v>
      </c>
      <c r="H22" s="30">
        <v>3664886.7</v>
      </c>
      <c r="I22" s="30">
        <v>60</v>
      </c>
      <c r="J22" s="30">
        <v>0</v>
      </c>
      <c r="K22" s="30">
        <v>0</v>
      </c>
      <c r="L22" s="30">
        <v>316946.51</v>
      </c>
      <c r="M22" s="30">
        <v>21</v>
      </c>
    </row>
    <row r="23" spans="1:13" x14ac:dyDescent="0.3">
      <c r="A23" s="29" t="s">
        <v>68</v>
      </c>
      <c r="B23" s="30">
        <v>598626.85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511353.09</v>
      </c>
      <c r="I23" s="30">
        <v>15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366624.62</v>
      </c>
      <c r="C24" s="30">
        <v>13</v>
      </c>
      <c r="D24" s="30">
        <v>0</v>
      </c>
      <c r="E24" s="30">
        <v>0</v>
      </c>
      <c r="F24" s="30">
        <v>0</v>
      </c>
      <c r="G24" s="30">
        <v>0</v>
      </c>
      <c r="H24" s="30">
        <v>315800.83</v>
      </c>
      <c r="I24" s="30">
        <v>14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2464507.79</v>
      </c>
      <c r="C25" s="30">
        <v>42</v>
      </c>
      <c r="D25" s="30">
        <v>2430965.06</v>
      </c>
      <c r="E25" s="30">
        <v>14</v>
      </c>
      <c r="F25" s="30">
        <v>370237.84</v>
      </c>
      <c r="G25" s="30">
        <v>17</v>
      </c>
      <c r="H25" s="30">
        <v>2390385.31</v>
      </c>
      <c r="I25" s="30">
        <v>44</v>
      </c>
      <c r="J25" s="30">
        <v>2183694.1800000002</v>
      </c>
      <c r="K25" s="30">
        <v>16</v>
      </c>
      <c r="L25" s="30">
        <v>379092.93</v>
      </c>
      <c r="M25" s="30">
        <v>21</v>
      </c>
    </row>
    <row r="26" spans="1:13" x14ac:dyDescent="0.3">
      <c r="A26" s="29" t="s">
        <v>71</v>
      </c>
      <c r="B26" s="30">
        <v>504265.95</v>
      </c>
      <c r="C26" s="30">
        <v>13</v>
      </c>
      <c r="D26" s="30">
        <v>0</v>
      </c>
      <c r="E26" s="30">
        <v>0</v>
      </c>
      <c r="F26" s="30">
        <v>0</v>
      </c>
      <c r="G26" s="30">
        <v>0</v>
      </c>
      <c r="H26" s="30">
        <v>464325.05</v>
      </c>
      <c r="I26" s="30">
        <v>11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600721.15</v>
      </c>
      <c r="C27" s="30">
        <v>13</v>
      </c>
      <c r="D27" s="30">
        <v>0</v>
      </c>
      <c r="E27" s="30">
        <v>0</v>
      </c>
      <c r="F27" s="30">
        <v>0</v>
      </c>
      <c r="G27" s="30">
        <v>0</v>
      </c>
      <c r="H27" s="30">
        <v>474633.35</v>
      </c>
      <c r="I27" s="30">
        <v>11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228364.92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210273.42</v>
      </c>
      <c r="I28" s="30">
        <v>13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1745691.58</v>
      </c>
      <c r="C29" s="30">
        <v>32</v>
      </c>
      <c r="D29" s="30">
        <v>1836525.15</v>
      </c>
      <c r="E29" s="30">
        <v>22</v>
      </c>
      <c r="F29" s="30">
        <v>670653.89</v>
      </c>
      <c r="G29" s="30">
        <v>25</v>
      </c>
      <c r="H29" s="30">
        <v>1465537.12</v>
      </c>
      <c r="I29" s="30">
        <v>31</v>
      </c>
      <c r="J29" s="30">
        <v>1857230.98</v>
      </c>
      <c r="K29" s="30">
        <v>30</v>
      </c>
      <c r="L29" s="30">
        <v>614341.51</v>
      </c>
      <c r="M29" s="30">
        <v>25</v>
      </c>
    </row>
    <row r="30" spans="1:13" x14ac:dyDescent="0.3">
      <c r="A30" s="29" t="s">
        <v>75</v>
      </c>
      <c r="B30" s="30">
        <v>343946.83</v>
      </c>
      <c r="C30" s="30">
        <v>15</v>
      </c>
      <c r="D30" s="30">
        <v>0</v>
      </c>
      <c r="E30" s="30">
        <v>0</v>
      </c>
      <c r="F30" s="30">
        <v>0</v>
      </c>
      <c r="G30" s="30">
        <v>0</v>
      </c>
      <c r="H30" s="30">
        <v>310178.18</v>
      </c>
      <c r="I30" s="30">
        <v>14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1481978.64</v>
      </c>
      <c r="C31" s="30">
        <v>33</v>
      </c>
      <c r="D31" s="30">
        <v>0</v>
      </c>
      <c r="E31" s="30">
        <v>0</v>
      </c>
      <c r="F31" s="30">
        <v>558020.34</v>
      </c>
      <c r="G31" s="30">
        <v>20</v>
      </c>
      <c r="H31" s="30">
        <v>1167326.03</v>
      </c>
      <c r="I31" s="30">
        <v>34</v>
      </c>
      <c r="J31" s="30">
        <v>378027.53</v>
      </c>
      <c r="K31" s="30">
        <v>13</v>
      </c>
      <c r="L31" s="30">
        <v>441287.12</v>
      </c>
      <c r="M31" s="30">
        <v>19</v>
      </c>
    </row>
    <row r="32" spans="1:13" x14ac:dyDescent="0.3">
      <c r="A32" s="29" t="s">
        <v>77</v>
      </c>
      <c r="B32" s="30">
        <v>1291044.92</v>
      </c>
      <c r="C32" s="30">
        <v>27</v>
      </c>
      <c r="D32" s="30">
        <v>0</v>
      </c>
      <c r="E32" s="30">
        <v>0</v>
      </c>
      <c r="F32" s="30">
        <v>0</v>
      </c>
      <c r="G32" s="30">
        <v>0</v>
      </c>
      <c r="H32" s="30">
        <v>1271698.5</v>
      </c>
      <c r="I32" s="30">
        <v>27</v>
      </c>
      <c r="J32" s="30">
        <v>0</v>
      </c>
      <c r="K32" s="30">
        <v>0</v>
      </c>
      <c r="L32" s="30">
        <v>100557.35</v>
      </c>
      <c r="M32" s="30">
        <v>10</v>
      </c>
    </row>
    <row r="33" spans="1:13" x14ac:dyDescent="0.3">
      <c r="A33" s="29" t="s">
        <v>78</v>
      </c>
      <c r="B33" s="30">
        <v>4302168.83</v>
      </c>
      <c r="C33" s="30">
        <v>62</v>
      </c>
      <c r="D33" s="30">
        <v>4741140.01</v>
      </c>
      <c r="E33" s="30">
        <v>25</v>
      </c>
      <c r="F33" s="30">
        <v>1148540.56</v>
      </c>
      <c r="G33" s="30">
        <v>41</v>
      </c>
      <c r="H33" s="30">
        <v>3964839.43</v>
      </c>
      <c r="I33" s="30">
        <v>58</v>
      </c>
      <c r="J33" s="30">
        <v>4768016.83</v>
      </c>
      <c r="K33" s="30">
        <v>26</v>
      </c>
      <c r="L33" s="30">
        <v>1129205.3999999999</v>
      </c>
      <c r="M33" s="30">
        <v>37</v>
      </c>
    </row>
    <row r="34" spans="1:13" x14ac:dyDescent="0.3">
      <c r="A34" s="29" t="s">
        <v>79</v>
      </c>
      <c r="B34" s="30">
        <v>2915499.71</v>
      </c>
      <c r="C34" s="30">
        <v>50</v>
      </c>
      <c r="D34" s="30">
        <v>1051020.99</v>
      </c>
      <c r="E34" s="30">
        <v>10</v>
      </c>
      <c r="F34" s="30">
        <v>373586.71</v>
      </c>
      <c r="G34" s="30">
        <v>24</v>
      </c>
      <c r="H34" s="30">
        <v>2630992.84</v>
      </c>
      <c r="I34" s="30">
        <v>48</v>
      </c>
      <c r="J34" s="30">
        <v>0</v>
      </c>
      <c r="K34" s="30">
        <v>0</v>
      </c>
      <c r="L34" s="30">
        <v>313126.8</v>
      </c>
      <c r="M34" s="30">
        <v>21</v>
      </c>
    </row>
    <row r="35" spans="1:13" x14ac:dyDescent="0.3">
      <c r="A35" s="29" t="s">
        <v>80</v>
      </c>
      <c r="B35" s="30">
        <v>1148546.17</v>
      </c>
      <c r="C35" s="30">
        <v>26</v>
      </c>
      <c r="D35" s="30">
        <v>0</v>
      </c>
      <c r="E35" s="30">
        <v>0</v>
      </c>
      <c r="F35" s="30">
        <v>0</v>
      </c>
      <c r="G35" s="30">
        <v>0</v>
      </c>
      <c r="H35" s="30">
        <v>1046817.48</v>
      </c>
      <c r="I35" s="30">
        <v>24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165892.75</v>
      </c>
      <c r="C36" s="30">
        <v>10</v>
      </c>
      <c r="D36" s="30">
        <v>0</v>
      </c>
      <c r="E36" s="30">
        <v>0</v>
      </c>
      <c r="F36" s="30">
        <v>0</v>
      </c>
      <c r="G36" s="30">
        <v>0</v>
      </c>
      <c r="H36" s="30">
        <v>161933.96</v>
      </c>
      <c r="I36" s="30">
        <v>10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2687818.56</v>
      </c>
      <c r="C37" s="30">
        <v>54</v>
      </c>
      <c r="D37" s="30">
        <v>0</v>
      </c>
      <c r="E37" s="30">
        <v>0</v>
      </c>
      <c r="F37" s="30">
        <v>419678.88</v>
      </c>
      <c r="G37" s="30">
        <v>24</v>
      </c>
      <c r="H37" s="30">
        <v>2411518.2599999998</v>
      </c>
      <c r="I37" s="30">
        <v>50</v>
      </c>
      <c r="J37" s="30">
        <v>0</v>
      </c>
      <c r="K37" s="30">
        <v>0</v>
      </c>
      <c r="L37" s="30">
        <v>362860.1</v>
      </c>
      <c r="M37" s="30">
        <v>23</v>
      </c>
    </row>
    <row r="38" spans="1:13" x14ac:dyDescent="0.3">
      <c r="A38" s="29" t="s">
        <v>83</v>
      </c>
      <c r="B38" s="30">
        <v>1739691.2</v>
      </c>
      <c r="C38" s="30">
        <v>35</v>
      </c>
      <c r="D38" s="30">
        <v>0</v>
      </c>
      <c r="E38" s="30">
        <v>0</v>
      </c>
      <c r="F38" s="30">
        <v>143413.25</v>
      </c>
      <c r="G38" s="30">
        <v>11</v>
      </c>
      <c r="H38" s="30">
        <v>1715493.21</v>
      </c>
      <c r="I38" s="30">
        <v>33</v>
      </c>
      <c r="J38" s="30">
        <v>0</v>
      </c>
      <c r="K38" s="30">
        <v>0</v>
      </c>
      <c r="L38" s="30">
        <v>136442.07999999999</v>
      </c>
      <c r="M38" s="30">
        <v>11</v>
      </c>
    </row>
    <row r="39" spans="1:13" x14ac:dyDescent="0.3">
      <c r="A39" s="29" t="s">
        <v>84</v>
      </c>
      <c r="B39" s="30">
        <v>1392159.25</v>
      </c>
      <c r="C39" s="30">
        <v>28</v>
      </c>
      <c r="D39" s="30">
        <v>0</v>
      </c>
      <c r="E39" s="30">
        <v>0</v>
      </c>
      <c r="F39" s="30">
        <v>214215.02</v>
      </c>
      <c r="G39" s="30">
        <v>12</v>
      </c>
      <c r="H39" s="30">
        <v>1233872.03</v>
      </c>
      <c r="I39" s="30">
        <v>26</v>
      </c>
      <c r="J39" s="30">
        <v>0</v>
      </c>
      <c r="K39" s="30">
        <v>0</v>
      </c>
      <c r="L39" s="30">
        <v>188113.3</v>
      </c>
      <c r="M39" s="30">
        <v>13</v>
      </c>
    </row>
    <row r="40" spans="1:13" x14ac:dyDescent="0.3">
      <c r="A40" s="29" t="s">
        <v>85</v>
      </c>
      <c r="B40" s="30">
        <v>344703.78</v>
      </c>
      <c r="C40" s="30">
        <v>15</v>
      </c>
      <c r="D40" s="30">
        <v>0</v>
      </c>
      <c r="E40" s="30">
        <v>0</v>
      </c>
      <c r="F40" s="30">
        <v>0</v>
      </c>
      <c r="G40" s="30">
        <v>0</v>
      </c>
      <c r="H40" s="30">
        <v>318808.12</v>
      </c>
      <c r="I40" s="30">
        <v>20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225164.64</v>
      </c>
      <c r="C41" s="30">
        <v>10</v>
      </c>
      <c r="D41" s="30">
        <v>0</v>
      </c>
      <c r="E41" s="30">
        <v>0</v>
      </c>
      <c r="F41" s="30">
        <v>0</v>
      </c>
      <c r="G41" s="30">
        <v>0</v>
      </c>
      <c r="H41" s="30">
        <v>205781.91</v>
      </c>
      <c r="I41" s="30">
        <v>12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806985.18</v>
      </c>
      <c r="C42" s="30">
        <v>21</v>
      </c>
      <c r="D42" s="30">
        <v>0</v>
      </c>
      <c r="E42" s="30">
        <v>0</v>
      </c>
      <c r="F42" s="30">
        <v>0</v>
      </c>
      <c r="G42" s="30">
        <v>0</v>
      </c>
      <c r="H42" s="30">
        <v>691914</v>
      </c>
      <c r="I42" s="30">
        <v>19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397895.49</v>
      </c>
      <c r="C43" s="30">
        <v>11</v>
      </c>
      <c r="D43" s="30">
        <v>0</v>
      </c>
      <c r="E43" s="30">
        <v>0</v>
      </c>
      <c r="F43" s="30">
        <v>0</v>
      </c>
      <c r="G43" s="30">
        <v>0</v>
      </c>
      <c r="H43" s="30">
        <v>355014.2</v>
      </c>
      <c r="I43" s="30">
        <v>11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544429</v>
      </c>
      <c r="C44" s="30">
        <v>28</v>
      </c>
      <c r="D44" s="30">
        <v>0</v>
      </c>
      <c r="E44" s="30">
        <v>0</v>
      </c>
      <c r="F44" s="30">
        <v>76222.05</v>
      </c>
      <c r="G44" s="30">
        <v>10</v>
      </c>
      <c r="H44" s="30">
        <v>504077.97</v>
      </c>
      <c r="I44" s="30">
        <v>29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329159.84000000003</v>
      </c>
      <c r="C45" s="30">
        <v>10</v>
      </c>
      <c r="D45" s="30">
        <v>0</v>
      </c>
      <c r="E45" s="30">
        <v>0</v>
      </c>
      <c r="F45" s="30">
        <v>0</v>
      </c>
      <c r="G45" s="30">
        <v>0</v>
      </c>
      <c r="H45" s="30">
        <v>322666.69</v>
      </c>
      <c r="I45" s="30">
        <v>13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4000043.27</v>
      </c>
      <c r="C46" s="30">
        <v>73</v>
      </c>
      <c r="D46" s="30">
        <v>694013.21</v>
      </c>
      <c r="E46" s="30">
        <v>10</v>
      </c>
      <c r="F46" s="30">
        <v>449576.44</v>
      </c>
      <c r="G46" s="30">
        <v>26</v>
      </c>
      <c r="H46" s="30">
        <v>4163471.35</v>
      </c>
      <c r="I46" s="30">
        <v>73</v>
      </c>
      <c r="J46" s="30">
        <v>446804.92</v>
      </c>
      <c r="K46" s="30">
        <v>13</v>
      </c>
      <c r="L46" s="30">
        <v>463719.44</v>
      </c>
      <c r="M46" s="30">
        <v>27</v>
      </c>
    </row>
    <row r="47" spans="1:13" x14ac:dyDescent="0.3">
      <c r="A47" s="29" t="s">
        <v>92</v>
      </c>
      <c r="B47" s="30">
        <v>1444015.05</v>
      </c>
      <c r="C47" s="30">
        <v>13</v>
      </c>
      <c r="D47" s="30">
        <v>0</v>
      </c>
      <c r="E47" s="30">
        <v>0</v>
      </c>
      <c r="F47" s="30">
        <v>0</v>
      </c>
      <c r="G47" s="30">
        <v>0</v>
      </c>
      <c r="H47" s="30">
        <v>1381740.9</v>
      </c>
      <c r="I47" s="30">
        <v>14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1045341.01</v>
      </c>
      <c r="C48" s="30">
        <v>26</v>
      </c>
      <c r="D48" s="30">
        <v>0</v>
      </c>
      <c r="E48" s="30">
        <v>0</v>
      </c>
      <c r="F48" s="30">
        <v>223682.78</v>
      </c>
      <c r="G48" s="30">
        <v>13</v>
      </c>
      <c r="H48" s="30">
        <v>901104.51</v>
      </c>
      <c r="I48" s="30">
        <v>24</v>
      </c>
      <c r="J48" s="30">
        <v>0</v>
      </c>
      <c r="K48" s="30">
        <v>0</v>
      </c>
      <c r="L48" s="30">
        <v>188832.95</v>
      </c>
      <c r="M48" s="30">
        <v>10</v>
      </c>
    </row>
    <row r="49" spans="1:13" x14ac:dyDescent="0.3">
      <c r="A49" s="29" t="s">
        <v>94</v>
      </c>
      <c r="B49" s="30">
        <v>7846675.9699999997</v>
      </c>
      <c r="C49" s="30">
        <v>83</v>
      </c>
      <c r="D49" s="30">
        <v>5365510.03</v>
      </c>
      <c r="E49" s="30">
        <v>12</v>
      </c>
      <c r="F49" s="30">
        <v>794440.2</v>
      </c>
      <c r="G49" s="30">
        <v>28</v>
      </c>
      <c r="H49" s="30">
        <v>7433064.0099999998</v>
      </c>
      <c r="I49" s="30">
        <v>82</v>
      </c>
      <c r="J49" s="30">
        <v>4358342.63</v>
      </c>
      <c r="K49" s="30">
        <v>15</v>
      </c>
      <c r="L49" s="30">
        <v>801825.82</v>
      </c>
      <c r="M49" s="30">
        <v>28</v>
      </c>
    </row>
    <row r="50" spans="1:13" x14ac:dyDescent="0.3">
      <c r="A50" s="29" t="s">
        <v>95</v>
      </c>
      <c r="B50" s="30">
        <v>423645.25</v>
      </c>
      <c r="C50" s="30">
        <v>15</v>
      </c>
      <c r="D50" s="30">
        <v>0</v>
      </c>
      <c r="E50" s="30">
        <v>0</v>
      </c>
      <c r="F50" s="30">
        <v>0</v>
      </c>
      <c r="G50" s="30">
        <v>0</v>
      </c>
      <c r="H50" s="30">
        <v>333717.28999999998</v>
      </c>
      <c r="I50" s="30">
        <v>16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1326180.6399999999</v>
      </c>
      <c r="C51" s="30">
        <v>29</v>
      </c>
      <c r="D51" s="30">
        <v>0</v>
      </c>
      <c r="E51" s="30">
        <v>0</v>
      </c>
      <c r="F51" s="30">
        <v>0</v>
      </c>
      <c r="G51" s="30">
        <v>0</v>
      </c>
      <c r="H51" s="30">
        <v>1262657.44</v>
      </c>
      <c r="I51" s="30">
        <v>32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2301698.12</v>
      </c>
      <c r="C52" s="30">
        <v>35</v>
      </c>
      <c r="D52" s="30">
        <v>0</v>
      </c>
      <c r="E52" s="30">
        <v>0</v>
      </c>
      <c r="F52" s="30">
        <v>226677.96</v>
      </c>
      <c r="G52" s="30">
        <v>11</v>
      </c>
      <c r="H52" s="30">
        <v>2034928.41</v>
      </c>
      <c r="I52" s="30">
        <v>33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1004566.01</v>
      </c>
      <c r="C53" s="30">
        <v>16</v>
      </c>
      <c r="D53" s="30">
        <v>0</v>
      </c>
      <c r="E53" s="30">
        <v>0</v>
      </c>
      <c r="F53" s="30">
        <v>0</v>
      </c>
      <c r="G53" s="30">
        <v>0</v>
      </c>
      <c r="H53" s="30">
        <v>1067122.77</v>
      </c>
      <c r="I53" s="30">
        <v>19</v>
      </c>
      <c r="J53" s="30">
        <v>0</v>
      </c>
      <c r="K53" s="30">
        <v>0</v>
      </c>
      <c r="L53" s="30">
        <v>93118.65</v>
      </c>
      <c r="M53" s="30">
        <v>10</v>
      </c>
    </row>
    <row r="54" spans="1:13" x14ac:dyDescent="0.3">
      <c r="A54" s="29" t="s">
        <v>99</v>
      </c>
      <c r="B54" s="30">
        <v>1375956.69</v>
      </c>
      <c r="C54" s="30">
        <v>47</v>
      </c>
      <c r="D54" s="30">
        <v>0</v>
      </c>
      <c r="E54" s="30">
        <v>0</v>
      </c>
      <c r="F54" s="30">
        <v>126084.33</v>
      </c>
      <c r="G54" s="30">
        <v>15</v>
      </c>
      <c r="H54" s="30">
        <v>1259833.1599999999</v>
      </c>
      <c r="I54" s="30">
        <v>45</v>
      </c>
      <c r="J54" s="30">
        <v>0</v>
      </c>
      <c r="K54" s="30">
        <v>0</v>
      </c>
      <c r="L54" s="30">
        <v>105841.36</v>
      </c>
      <c r="M54" s="30">
        <v>16</v>
      </c>
    </row>
    <row r="55" spans="1:13" x14ac:dyDescent="0.3">
      <c r="A55" s="29" t="s">
        <v>100</v>
      </c>
      <c r="B55" s="30">
        <v>6924996.8300000001</v>
      </c>
      <c r="C55" s="30">
        <v>70</v>
      </c>
      <c r="D55" s="30">
        <v>10181333.529999999</v>
      </c>
      <c r="E55" s="30">
        <v>68</v>
      </c>
      <c r="F55" s="30">
        <v>2248610.5699999998</v>
      </c>
      <c r="G55" s="30">
        <v>45</v>
      </c>
      <c r="H55" s="30">
        <v>5959524.4699999997</v>
      </c>
      <c r="I55" s="30">
        <v>66</v>
      </c>
      <c r="J55" s="30">
        <v>9108233</v>
      </c>
      <c r="K55" s="30">
        <v>67</v>
      </c>
      <c r="L55" s="30">
        <v>1955120.78</v>
      </c>
      <c r="M55" s="30">
        <v>44</v>
      </c>
    </row>
    <row r="56" spans="1:13" x14ac:dyDescent="0.3">
      <c r="A56" s="29" t="s">
        <v>101</v>
      </c>
      <c r="B56" s="30">
        <v>680125.69</v>
      </c>
      <c r="C56" s="30">
        <v>15</v>
      </c>
      <c r="D56" s="30">
        <v>0</v>
      </c>
      <c r="E56" s="30">
        <v>0</v>
      </c>
      <c r="F56" s="30">
        <v>0</v>
      </c>
      <c r="G56" s="30">
        <v>0</v>
      </c>
      <c r="H56" s="30">
        <v>603964.87</v>
      </c>
      <c r="I56" s="30">
        <v>15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598182.01</v>
      </c>
      <c r="C57" s="30">
        <v>20</v>
      </c>
      <c r="D57" s="30">
        <v>0</v>
      </c>
      <c r="E57" s="30">
        <v>0</v>
      </c>
      <c r="F57" s="30">
        <v>75974.34</v>
      </c>
      <c r="G57" s="30">
        <v>10</v>
      </c>
      <c r="H57" s="30">
        <v>497292.56</v>
      </c>
      <c r="I57" s="30">
        <v>21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1218107.1499999999</v>
      </c>
      <c r="C58" s="30">
        <v>32</v>
      </c>
      <c r="D58" s="30">
        <v>573758.26</v>
      </c>
      <c r="E58" s="30">
        <v>16</v>
      </c>
      <c r="F58" s="30">
        <v>344664.37</v>
      </c>
      <c r="G58" s="30">
        <v>18</v>
      </c>
      <c r="H58" s="30">
        <v>1024641.27</v>
      </c>
      <c r="I58" s="30">
        <v>32</v>
      </c>
      <c r="J58" s="30">
        <v>553082.68000000005</v>
      </c>
      <c r="K58" s="30">
        <v>15</v>
      </c>
      <c r="L58" s="30">
        <v>345139.1</v>
      </c>
      <c r="M58" s="30">
        <v>18</v>
      </c>
    </row>
    <row r="59" spans="1:13" x14ac:dyDescent="0.3">
      <c r="A59" s="29" t="s">
        <v>104</v>
      </c>
      <c r="B59" s="30">
        <v>2114905.17</v>
      </c>
      <c r="C59" s="30">
        <v>42</v>
      </c>
      <c r="D59" s="30">
        <v>1584281.1</v>
      </c>
      <c r="E59" s="30">
        <v>10</v>
      </c>
      <c r="F59" s="30">
        <v>493690.47</v>
      </c>
      <c r="G59" s="30">
        <v>18</v>
      </c>
      <c r="H59" s="30">
        <v>1863446.09</v>
      </c>
      <c r="I59" s="30">
        <v>41</v>
      </c>
      <c r="J59" s="30">
        <v>0</v>
      </c>
      <c r="K59" s="30">
        <v>0</v>
      </c>
      <c r="L59" s="30">
        <v>448399.25</v>
      </c>
      <c r="M59" s="30">
        <v>15</v>
      </c>
    </row>
    <row r="60" spans="1:13" x14ac:dyDescent="0.3">
      <c r="A60" s="29" t="s">
        <v>105</v>
      </c>
      <c r="B60" s="30">
        <v>202935.83</v>
      </c>
      <c r="C60" s="30">
        <v>11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3791770.02</v>
      </c>
      <c r="C61" s="30">
        <v>49</v>
      </c>
      <c r="D61" s="30">
        <v>0</v>
      </c>
      <c r="E61" s="30">
        <v>0</v>
      </c>
      <c r="F61" s="30">
        <v>301237.84999999998</v>
      </c>
      <c r="G61" s="30">
        <v>16</v>
      </c>
      <c r="H61" s="30">
        <v>3278071.67</v>
      </c>
      <c r="I61" s="30">
        <v>46</v>
      </c>
      <c r="J61" s="30">
        <v>0</v>
      </c>
      <c r="K61" s="30">
        <v>0</v>
      </c>
      <c r="L61" s="30">
        <v>288023.33</v>
      </c>
      <c r="M61" s="30">
        <v>18</v>
      </c>
    </row>
    <row r="62" spans="1:13" x14ac:dyDescent="0.3">
      <c r="A62" s="29" t="s">
        <v>107</v>
      </c>
      <c r="B62" s="30">
        <v>807228.39</v>
      </c>
      <c r="C62" s="30">
        <v>23</v>
      </c>
      <c r="D62" s="30">
        <v>0</v>
      </c>
      <c r="E62" s="30">
        <v>0</v>
      </c>
      <c r="F62" s="30">
        <v>148314.07</v>
      </c>
      <c r="G62" s="30">
        <v>14</v>
      </c>
      <c r="H62" s="30">
        <v>728360.37</v>
      </c>
      <c r="I62" s="30">
        <v>27</v>
      </c>
      <c r="J62" s="30">
        <v>212905.97</v>
      </c>
      <c r="K62" s="30">
        <v>15</v>
      </c>
      <c r="L62" s="30">
        <v>111368.43</v>
      </c>
      <c r="M62" s="30">
        <v>15</v>
      </c>
    </row>
    <row r="63" spans="1:13" x14ac:dyDescent="0.3">
      <c r="A63" s="29" t="s">
        <v>108</v>
      </c>
      <c r="B63" s="30">
        <v>563572.25</v>
      </c>
      <c r="C63" s="30">
        <v>12</v>
      </c>
      <c r="D63" s="30">
        <v>0</v>
      </c>
      <c r="E63" s="30">
        <v>0</v>
      </c>
      <c r="F63" s="30">
        <v>0</v>
      </c>
      <c r="G63" s="30">
        <v>0</v>
      </c>
      <c r="H63" s="30">
        <v>580991.57999999996</v>
      </c>
      <c r="I63" s="30">
        <v>13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0</v>
      </c>
      <c r="C64" s="30">
        <v>0</v>
      </c>
      <c r="D64" s="30">
        <v>101420.72</v>
      </c>
      <c r="E64" s="30">
        <v>10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110</v>
      </c>
      <c r="B65" s="30">
        <v>1368716.44</v>
      </c>
      <c r="C65" s="30">
        <v>35</v>
      </c>
      <c r="D65" s="30">
        <v>0</v>
      </c>
      <c r="E65" s="30">
        <v>0</v>
      </c>
      <c r="F65" s="30">
        <v>459539</v>
      </c>
      <c r="G65" s="30">
        <v>17</v>
      </c>
      <c r="H65" s="30">
        <v>1297783.8500000001</v>
      </c>
      <c r="I65" s="30">
        <v>30</v>
      </c>
      <c r="J65" s="30">
        <v>0</v>
      </c>
      <c r="K65" s="30">
        <v>0</v>
      </c>
      <c r="L65" s="30">
        <v>415728.87</v>
      </c>
      <c r="M65" s="30">
        <v>16</v>
      </c>
    </row>
    <row r="66" spans="1:13" x14ac:dyDescent="0.3">
      <c r="A66" s="29" t="s">
        <v>111</v>
      </c>
      <c r="B66" s="30">
        <v>2216277.86</v>
      </c>
      <c r="C66" s="30">
        <v>25</v>
      </c>
      <c r="D66" s="30">
        <v>4173698.91</v>
      </c>
      <c r="E66" s="30">
        <v>16</v>
      </c>
      <c r="F66" s="30">
        <v>666625.01</v>
      </c>
      <c r="G66" s="30">
        <v>12</v>
      </c>
      <c r="H66" s="30">
        <v>1965292.19</v>
      </c>
      <c r="I66" s="30">
        <v>25</v>
      </c>
      <c r="J66" s="30">
        <v>3627222.11</v>
      </c>
      <c r="K66" s="30">
        <v>18</v>
      </c>
      <c r="L66" s="30">
        <v>573932.26</v>
      </c>
      <c r="M66" s="30">
        <v>12</v>
      </c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112</v>
      </c>
      <c r="B2">
        <v>5108464.57</v>
      </c>
      <c r="C2" s="2">
        <v>128</v>
      </c>
      <c r="D2">
        <v>1973425.29</v>
      </c>
      <c r="E2" s="2">
        <v>34</v>
      </c>
      <c r="F2">
        <v>772015.12</v>
      </c>
      <c r="G2" s="2">
        <v>57</v>
      </c>
      <c r="H2">
        <v>4604264.01</v>
      </c>
      <c r="I2" s="2">
        <v>122</v>
      </c>
      <c r="J2">
        <v>1727191.73</v>
      </c>
      <c r="K2" s="2">
        <v>36</v>
      </c>
      <c r="L2">
        <v>695589.08</v>
      </c>
      <c r="M2" s="28">
        <v>47</v>
      </c>
    </row>
    <row r="3" spans="1:13" x14ac:dyDescent="0.3">
      <c r="A3" t="s">
        <v>113</v>
      </c>
      <c r="B3">
        <v>8937309.3300000001</v>
      </c>
      <c r="C3" s="2">
        <v>169</v>
      </c>
      <c r="D3">
        <v>6789940.0099999998</v>
      </c>
      <c r="E3" s="2">
        <v>73</v>
      </c>
      <c r="F3">
        <v>1904729</v>
      </c>
      <c r="G3" s="2">
        <v>85</v>
      </c>
      <c r="H3">
        <v>8208022.2999999998</v>
      </c>
      <c r="I3" s="2">
        <v>171</v>
      </c>
      <c r="J3">
        <v>6767005.6799999997</v>
      </c>
      <c r="K3" s="2">
        <v>80</v>
      </c>
      <c r="L3">
        <v>1861818.23</v>
      </c>
      <c r="M3" s="28">
        <v>84</v>
      </c>
    </row>
    <row r="4" spans="1:13" x14ac:dyDescent="0.3">
      <c r="A4" t="s">
        <v>114</v>
      </c>
      <c r="B4">
        <v>3932781.33</v>
      </c>
      <c r="C4" s="2">
        <v>124</v>
      </c>
      <c r="D4">
        <v>1363568.41</v>
      </c>
      <c r="E4" s="2">
        <v>28</v>
      </c>
      <c r="F4">
        <v>505350.22</v>
      </c>
      <c r="G4" s="2">
        <v>42</v>
      </c>
      <c r="H4">
        <v>3658074.1</v>
      </c>
      <c r="I4" s="2">
        <v>122</v>
      </c>
      <c r="J4">
        <v>1406996.5</v>
      </c>
      <c r="K4" s="2">
        <v>30</v>
      </c>
      <c r="L4">
        <v>465090.68</v>
      </c>
      <c r="M4" s="28">
        <v>43</v>
      </c>
    </row>
    <row r="5" spans="1:13" x14ac:dyDescent="0.3">
      <c r="A5" t="s">
        <v>115</v>
      </c>
      <c r="B5">
        <v>36289564.869999997</v>
      </c>
      <c r="C5" s="2">
        <v>570</v>
      </c>
      <c r="D5">
        <v>18978107.710000001</v>
      </c>
      <c r="E5" s="2">
        <v>60</v>
      </c>
      <c r="F5">
        <v>6747852.46</v>
      </c>
      <c r="G5" s="2">
        <v>236</v>
      </c>
      <c r="H5">
        <v>33666572.009999998</v>
      </c>
      <c r="I5" s="2">
        <v>551</v>
      </c>
      <c r="J5">
        <v>17466811.780000001</v>
      </c>
      <c r="K5" s="2">
        <v>65</v>
      </c>
      <c r="L5">
        <v>6570038.6299999999</v>
      </c>
      <c r="M5" s="28">
        <v>227</v>
      </c>
    </row>
    <row r="6" spans="1:13" x14ac:dyDescent="0.3">
      <c r="A6" t="s">
        <v>116</v>
      </c>
      <c r="B6">
        <v>312603.21999999997</v>
      </c>
      <c r="C6" s="2">
        <v>18</v>
      </c>
      <c r="D6">
        <v>0</v>
      </c>
      <c r="E6" s="2">
        <v>0</v>
      </c>
      <c r="F6">
        <v>85729.4</v>
      </c>
      <c r="G6" s="2">
        <v>11</v>
      </c>
      <c r="H6">
        <v>313726.78000000003</v>
      </c>
      <c r="I6" s="2">
        <v>18</v>
      </c>
      <c r="J6">
        <v>0</v>
      </c>
      <c r="K6" s="2">
        <v>0</v>
      </c>
      <c r="L6">
        <v>76073.850000000006</v>
      </c>
      <c r="M6" s="28">
        <v>11</v>
      </c>
    </row>
    <row r="7" spans="1:13" x14ac:dyDescent="0.3">
      <c r="A7" t="s">
        <v>117</v>
      </c>
      <c r="B7">
        <v>5254021.05</v>
      </c>
      <c r="C7" s="2">
        <v>119</v>
      </c>
      <c r="D7">
        <v>860913.9</v>
      </c>
      <c r="E7" s="2">
        <v>21</v>
      </c>
      <c r="F7">
        <v>483904.48</v>
      </c>
      <c r="G7" s="2">
        <v>39</v>
      </c>
      <c r="H7">
        <v>4901572.88</v>
      </c>
      <c r="I7" s="2">
        <v>120</v>
      </c>
      <c r="J7">
        <v>804392.43</v>
      </c>
      <c r="K7" s="2">
        <v>22</v>
      </c>
      <c r="L7">
        <v>452223.4</v>
      </c>
      <c r="M7" s="28">
        <v>38</v>
      </c>
    </row>
    <row r="8" spans="1:13" x14ac:dyDescent="0.3">
      <c r="A8" t="s">
        <v>118</v>
      </c>
      <c r="B8">
        <v>669418.85</v>
      </c>
      <c r="C8" s="2">
        <v>29</v>
      </c>
      <c r="D8">
        <v>185901.58</v>
      </c>
      <c r="E8" s="2">
        <v>16</v>
      </c>
      <c r="F8">
        <v>111660.82</v>
      </c>
      <c r="G8" s="2">
        <v>11</v>
      </c>
      <c r="H8">
        <v>523830.11</v>
      </c>
      <c r="I8" s="2">
        <v>29</v>
      </c>
      <c r="J8">
        <v>238148.11</v>
      </c>
      <c r="K8" s="2">
        <v>21</v>
      </c>
      <c r="L8">
        <v>0</v>
      </c>
      <c r="M8" s="28">
        <v>0</v>
      </c>
    </row>
    <row r="9" spans="1:13" x14ac:dyDescent="0.3">
      <c r="A9" t="s">
        <v>119</v>
      </c>
      <c r="B9">
        <v>9960080.9900000002</v>
      </c>
      <c r="C9" s="2">
        <v>148</v>
      </c>
      <c r="D9">
        <v>10976783.83</v>
      </c>
      <c r="E9" s="2">
        <v>83</v>
      </c>
      <c r="F9">
        <v>2672005.58</v>
      </c>
      <c r="G9" s="2">
        <v>80</v>
      </c>
      <c r="H9">
        <v>8692743.1699999999</v>
      </c>
      <c r="I9" s="2">
        <v>140</v>
      </c>
      <c r="J9">
        <v>9792650.3800000008</v>
      </c>
      <c r="K9" s="2">
        <v>83</v>
      </c>
      <c r="L9">
        <v>2286449.9300000002</v>
      </c>
      <c r="M9" s="28">
        <v>72</v>
      </c>
    </row>
    <row r="10" spans="1:13" x14ac:dyDescent="0.3">
      <c r="A10" t="s">
        <v>120</v>
      </c>
      <c r="B10">
        <v>2124750.7999999998</v>
      </c>
      <c r="C10" s="2">
        <v>62</v>
      </c>
      <c r="D10">
        <v>555489.81000000006</v>
      </c>
      <c r="E10" s="2">
        <v>15</v>
      </c>
      <c r="F10">
        <v>281678.75</v>
      </c>
      <c r="G10" s="2">
        <v>21</v>
      </c>
      <c r="H10">
        <v>1908664.54</v>
      </c>
      <c r="I10" s="2">
        <v>61</v>
      </c>
      <c r="J10">
        <v>422047.72</v>
      </c>
      <c r="K10" s="2">
        <v>14</v>
      </c>
      <c r="L10">
        <v>213803.8</v>
      </c>
      <c r="M10" s="28">
        <v>21</v>
      </c>
    </row>
    <row r="11" spans="1:13" x14ac:dyDescent="0.3">
      <c r="A11" t="s">
        <v>121</v>
      </c>
      <c r="B11">
        <v>3502959.87</v>
      </c>
      <c r="C11" s="2">
        <v>104</v>
      </c>
      <c r="D11">
        <v>694822.35</v>
      </c>
      <c r="E11" s="2">
        <v>27</v>
      </c>
      <c r="F11">
        <v>536242.99</v>
      </c>
      <c r="G11" s="2">
        <v>36</v>
      </c>
      <c r="H11">
        <v>3061134.74</v>
      </c>
      <c r="I11" s="2">
        <v>105</v>
      </c>
      <c r="J11">
        <v>628146.97</v>
      </c>
      <c r="K11" s="2">
        <v>29</v>
      </c>
      <c r="L11">
        <v>450847.33</v>
      </c>
      <c r="M11" s="28">
        <v>37</v>
      </c>
    </row>
    <row r="12" spans="1:13" x14ac:dyDescent="0.3">
      <c r="A12" t="s">
        <v>122</v>
      </c>
      <c r="B12">
        <v>5613480.0800000001</v>
      </c>
      <c r="C12" s="2">
        <v>67</v>
      </c>
      <c r="D12">
        <v>28192844.989999998</v>
      </c>
      <c r="E12" s="2">
        <v>31</v>
      </c>
      <c r="F12">
        <v>712366.19</v>
      </c>
      <c r="G12" s="2">
        <v>25</v>
      </c>
      <c r="H12">
        <v>4556497.74</v>
      </c>
      <c r="I12" s="2">
        <v>63</v>
      </c>
      <c r="J12">
        <v>25415465.18</v>
      </c>
      <c r="K12" s="2">
        <v>29</v>
      </c>
      <c r="L12">
        <v>633537.76</v>
      </c>
      <c r="M12" s="28">
        <v>21</v>
      </c>
    </row>
    <row r="13" spans="1:13" x14ac:dyDescent="0.3">
      <c r="A13" t="s">
        <v>123</v>
      </c>
      <c r="B13">
        <v>10939524.300000001</v>
      </c>
      <c r="C13" s="2">
        <v>242</v>
      </c>
      <c r="D13">
        <v>4934683.5199999996</v>
      </c>
      <c r="E13" s="2">
        <v>68</v>
      </c>
      <c r="F13">
        <v>1941628.43</v>
      </c>
      <c r="G13" s="2">
        <v>101</v>
      </c>
      <c r="H13">
        <v>10458471.83</v>
      </c>
      <c r="I13" s="2">
        <v>245</v>
      </c>
      <c r="J13">
        <v>4919611.03</v>
      </c>
      <c r="K13" s="2">
        <v>82</v>
      </c>
      <c r="L13">
        <v>1829914.02</v>
      </c>
      <c r="M13" s="28">
        <v>100</v>
      </c>
    </row>
    <row r="14" spans="1:13" x14ac:dyDescent="0.3">
      <c r="A14" t="s">
        <v>124</v>
      </c>
      <c r="B14">
        <v>11635495.220000001</v>
      </c>
      <c r="C14" s="2">
        <v>244</v>
      </c>
      <c r="D14">
        <v>4203517.76</v>
      </c>
      <c r="E14" s="2">
        <v>54</v>
      </c>
      <c r="F14">
        <v>1957043.14</v>
      </c>
      <c r="G14" s="2">
        <v>102</v>
      </c>
      <c r="H14">
        <v>10551937.91</v>
      </c>
      <c r="I14" s="2">
        <v>236</v>
      </c>
      <c r="J14">
        <v>3751484.16</v>
      </c>
      <c r="K14" s="2">
        <v>56</v>
      </c>
      <c r="L14">
        <v>1800057.38</v>
      </c>
      <c r="M14" s="28">
        <v>99</v>
      </c>
    </row>
    <row r="15" spans="1:13" x14ac:dyDescent="0.3">
      <c r="A15" t="s">
        <v>125</v>
      </c>
      <c r="B15">
        <v>8225394.2999999998</v>
      </c>
      <c r="C15" s="2">
        <v>205</v>
      </c>
      <c r="D15">
        <v>3135589.11</v>
      </c>
      <c r="E15" s="2">
        <v>77</v>
      </c>
      <c r="F15">
        <v>1586384.69</v>
      </c>
      <c r="G15" s="2">
        <v>93</v>
      </c>
      <c r="H15">
        <v>7793945.6299999999</v>
      </c>
      <c r="I15" s="2">
        <v>210</v>
      </c>
      <c r="J15">
        <v>2652852.81</v>
      </c>
      <c r="K15" s="2">
        <v>90</v>
      </c>
      <c r="L15">
        <v>1346800.2</v>
      </c>
      <c r="M15" s="28">
        <v>90</v>
      </c>
    </row>
    <row r="16" spans="1:13" x14ac:dyDescent="0.3">
      <c r="A16" t="s">
        <v>126</v>
      </c>
      <c r="B16">
        <v>11053764.99</v>
      </c>
      <c r="C16" s="2">
        <v>225</v>
      </c>
      <c r="D16">
        <v>9941517</v>
      </c>
      <c r="E16" s="2">
        <v>85</v>
      </c>
      <c r="F16">
        <v>2467063.29</v>
      </c>
      <c r="G16" s="2">
        <v>98</v>
      </c>
      <c r="H16">
        <v>10188734.27</v>
      </c>
      <c r="I16" s="2">
        <v>242</v>
      </c>
      <c r="J16">
        <v>9099277.1799999997</v>
      </c>
      <c r="K16" s="2">
        <v>96</v>
      </c>
      <c r="L16">
        <v>2257179.75</v>
      </c>
      <c r="M16" s="28">
        <v>103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2023-05-02T18:12:12Z</dcterms:modified>
</cp:coreProperties>
</file>