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48F5D14-2059-439C-88F6-96EB9E7F65C6}" xr6:coauthVersionLast="47" xr6:coauthVersionMax="47" xr10:uidLastSave="{00000000-0000-0000-0000-000000000000}"/>
  <bookViews>
    <workbookView xWindow="108" yWindow="768" windowWidth="20184" windowHeight="119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F473" i="3"/>
  <c r="E473" i="3"/>
  <c r="D473" i="3"/>
  <c r="J473" i="3" s="1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J469" i="3" s="1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J465" i="3" s="1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J360" i="3" s="1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C355" i="3"/>
  <c r="I355" i="3" s="1"/>
  <c r="B355" i="3"/>
  <c r="K354" i="3"/>
  <c r="H354" i="3"/>
  <c r="G354" i="3"/>
  <c r="F354" i="3"/>
  <c r="E354" i="3"/>
  <c r="D354" i="3"/>
  <c r="J354" i="3" s="1"/>
  <c r="C354" i="3"/>
  <c r="I354" i="3" s="1"/>
  <c r="B354" i="3"/>
  <c r="H353" i="3"/>
  <c r="G353" i="3"/>
  <c r="J353" i="3" s="1"/>
  <c r="F353" i="3"/>
  <c r="E353" i="3"/>
  <c r="K353" i="3" s="1"/>
  <c r="D353" i="3"/>
  <c r="C353" i="3"/>
  <c r="I353" i="3" s="1"/>
  <c r="B353" i="3"/>
  <c r="I352" i="3"/>
  <c r="H352" i="3"/>
  <c r="G352" i="3"/>
  <c r="J352" i="3" s="1"/>
  <c r="F352" i="3"/>
  <c r="E352" i="3"/>
  <c r="K352" i="3" s="1"/>
  <c r="D352" i="3"/>
  <c r="C352" i="3"/>
  <c r="B352" i="3"/>
  <c r="K351" i="3"/>
  <c r="I351" i="3"/>
  <c r="H351" i="3"/>
  <c r="G351" i="3"/>
  <c r="F351" i="3"/>
  <c r="E351" i="3"/>
  <c r="D351" i="3"/>
  <c r="J351" i="3" s="1"/>
  <c r="C351" i="3"/>
  <c r="B351" i="3"/>
  <c r="K350" i="3"/>
  <c r="I350" i="3"/>
  <c r="H350" i="3"/>
  <c r="G350" i="3"/>
  <c r="F350" i="3"/>
  <c r="E350" i="3"/>
  <c r="D350" i="3"/>
  <c r="J350" i="3" s="1"/>
  <c r="C350" i="3"/>
  <c r="B350" i="3"/>
  <c r="H349" i="3"/>
  <c r="G349" i="3"/>
  <c r="J349" i="3" s="1"/>
  <c r="F349" i="3"/>
  <c r="E349" i="3"/>
  <c r="K349" i="3" s="1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H346" i="3"/>
  <c r="G346" i="3"/>
  <c r="F346" i="3"/>
  <c r="I346" i="3" s="1"/>
  <c r="E346" i="3"/>
  <c r="D346" i="3"/>
  <c r="J346" i="3" s="1"/>
  <c r="C346" i="3"/>
  <c r="B346" i="3"/>
  <c r="H345" i="3"/>
  <c r="G345" i="3"/>
  <c r="J345" i="3" s="1"/>
  <c r="F345" i="3"/>
  <c r="E345" i="3"/>
  <c r="K345" i="3" s="1"/>
  <c r="D345" i="3"/>
  <c r="C345" i="3"/>
  <c r="I345" i="3" s="1"/>
  <c r="B345" i="3"/>
  <c r="I344" i="3"/>
  <c r="H344" i="3"/>
  <c r="G344" i="3"/>
  <c r="J344" i="3" s="1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I339" i="3"/>
  <c r="H339" i="3"/>
  <c r="G339" i="3"/>
  <c r="F339" i="3"/>
  <c r="E339" i="3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K337" i="3" s="1"/>
  <c r="G337" i="3"/>
  <c r="J337" i="3" s="1"/>
  <c r="F337" i="3"/>
  <c r="E337" i="3"/>
  <c r="D337" i="3"/>
  <c r="C337" i="3"/>
  <c r="I337" i="3" s="1"/>
  <c r="B337" i="3"/>
  <c r="I336" i="3"/>
  <c r="H336" i="3"/>
  <c r="G336" i="3"/>
  <c r="J336" i="3" s="1"/>
  <c r="F336" i="3"/>
  <c r="E336" i="3"/>
  <c r="K336" i="3" s="1"/>
  <c r="D336" i="3"/>
  <c r="C336" i="3"/>
  <c r="B336" i="3"/>
  <c r="K335" i="3"/>
  <c r="I335" i="3"/>
  <c r="H335" i="3"/>
  <c r="G335" i="3"/>
  <c r="F335" i="3"/>
  <c r="E335" i="3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C331" i="3"/>
  <c r="I331" i="3" s="1"/>
  <c r="B331" i="3"/>
  <c r="K330" i="3"/>
  <c r="H330" i="3"/>
  <c r="G330" i="3"/>
  <c r="F330" i="3"/>
  <c r="I330" i="3" s="1"/>
  <c r="E330" i="3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J328" i="3" s="1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C323" i="3"/>
  <c r="I323" i="3" s="1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J321" i="3" s="1"/>
  <c r="F321" i="3"/>
  <c r="E321" i="3"/>
  <c r="K321" i="3" s="1"/>
  <c r="D321" i="3"/>
  <c r="C321" i="3"/>
  <c r="I321" i="3" s="1"/>
  <c r="B321" i="3"/>
  <c r="I320" i="3"/>
  <c r="H320" i="3"/>
  <c r="G320" i="3"/>
  <c r="J320" i="3" s="1"/>
  <c r="F320" i="3"/>
  <c r="E320" i="3"/>
  <c r="K320" i="3" s="1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K318" i="3"/>
  <c r="I318" i="3"/>
  <c r="H318" i="3"/>
  <c r="G318" i="3"/>
  <c r="F318" i="3"/>
  <c r="E318" i="3"/>
  <c r="D318" i="3"/>
  <c r="J318" i="3" s="1"/>
  <c r="C318" i="3"/>
  <c r="B318" i="3"/>
  <c r="H317" i="3"/>
  <c r="K317" i="3" s="1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I315" i="3" s="1"/>
  <c r="E315" i="3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I311" i="3" s="1"/>
  <c r="E311" i="3"/>
  <c r="D311" i="3"/>
  <c r="J311" i="3" s="1"/>
  <c r="C311" i="3"/>
  <c r="B311" i="3"/>
  <c r="K310" i="3"/>
  <c r="I310" i="3"/>
  <c r="H310" i="3"/>
  <c r="G310" i="3"/>
  <c r="F310" i="3"/>
  <c r="E310" i="3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I307" i="3" s="1"/>
  <c r="E307" i="3"/>
  <c r="D307" i="3"/>
  <c r="J307" i="3" s="1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K305" i="3"/>
  <c r="H305" i="3"/>
  <c r="G305" i="3"/>
  <c r="J305" i="3" s="1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I303" i="3"/>
  <c r="H303" i="3"/>
  <c r="G303" i="3"/>
  <c r="F303" i="3"/>
  <c r="E303" i="3"/>
  <c r="D303" i="3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K234" i="3" s="1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H195" i="3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E194" i="3"/>
  <c r="K194" i="3" s="1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J186" i="3" s="1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K184" i="3"/>
  <c r="I184" i="3"/>
  <c r="H184" i="3"/>
  <c r="G184" i="3"/>
  <c r="J184" i="3" s="1"/>
  <c r="F184" i="3"/>
  <c r="E184" i="3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I172" i="3" s="1"/>
  <c r="E172" i="3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I164" i="3" s="1"/>
  <c r="E164" i="3"/>
  <c r="D164" i="3"/>
  <c r="C164" i="3"/>
  <c r="B164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H160" i="3"/>
  <c r="G160" i="3"/>
  <c r="J160" i="3" s="1"/>
  <c r="F160" i="3"/>
  <c r="E160" i="3"/>
  <c r="K160" i="3" s="1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I153" i="3"/>
  <c r="H153" i="3"/>
  <c r="G153" i="3"/>
  <c r="F153" i="3"/>
  <c r="E153" i="3"/>
  <c r="K153" i="3" s="1"/>
  <c r="D153" i="3"/>
  <c r="C153" i="3"/>
  <c r="B153" i="3"/>
  <c r="K152" i="3"/>
  <c r="I152" i="3"/>
  <c r="H152" i="3"/>
  <c r="G152" i="3"/>
  <c r="J152" i="3" s="1"/>
  <c r="F152" i="3"/>
  <c r="E152" i="3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J148" i="3" s="1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I145" i="3" s="1"/>
  <c r="B145" i="3"/>
  <c r="H144" i="3"/>
  <c r="G144" i="3"/>
  <c r="J144" i="3" s="1"/>
  <c r="F144" i="3"/>
  <c r="E144" i="3"/>
  <c r="K144" i="3" s="1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E138" i="3"/>
  <c r="K138" i="3" s="1"/>
  <c r="D138" i="3"/>
  <c r="C138" i="3"/>
  <c r="B138" i="3"/>
  <c r="I137" i="3"/>
  <c r="H137" i="3"/>
  <c r="G137" i="3"/>
  <c r="F137" i="3"/>
  <c r="E137" i="3"/>
  <c r="K137" i="3" s="1"/>
  <c r="D137" i="3"/>
  <c r="C137" i="3"/>
  <c r="B137" i="3"/>
  <c r="K136" i="3"/>
  <c r="I136" i="3"/>
  <c r="H136" i="3"/>
  <c r="G136" i="3"/>
  <c r="J136" i="3" s="1"/>
  <c r="F136" i="3"/>
  <c r="E136" i="3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J132" i="3" s="1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B128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J118" i="3" s="1"/>
  <c r="F118" i="3"/>
  <c r="I118" i="3" s="1"/>
  <c r="E118" i="3"/>
  <c r="K118" i="3" s="1"/>
  <c r="D118" i="3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H113" i="3"/>
  <c r="G113" i="3"/>
  <c r="J113" i="3" s="1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D105" i="3"/>
  <c r="J105" i="3" s="1"/>
  <c r="C105" i="3"/>
  <c r="I105" i="3" s="1"/>
  <c r="B105" i="3"/>
  <c r="H104" i="3"/>
  <c r="G104" i="3"/>
  <c r="J104" i="3" s="1"/>
  <c r="F104" i="3"/>
  <c r="E104" i="3"/>
  <c r="K104" i="3" s="1"/>
  <c r="D104" i="3"/>
  <c r="C104" i="3"/>
  <c r="I104" i="3" s="1"/>
  <c r="B104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J94" i="3" s="1"/>
  <c r="F94" i="3"/>
  <c r="E94" i="3"/>
  <c r="D94" i="3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E91" i="3"/>
  <c r="D91" i="3"/>
  <c r="J91" i="3" s="1"/>
  <c r="C91" i="3"/>
  <c r="I91" i="3" s="1"/>
  <c r="B91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I86" i="3" s="1"/>
  <c r="E86" i="3"/>
  <c r="K86" i="3" s="1"/>
  <c r="D86" i="3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I79" i="3"/>
  <c r="H79" i="3"/>
  <c r="G79" i="3"/>
  <c r="F79" i="3"/>
  <c r="E79" i="3"/>
  <c r="K79" i="3" s="1"/>
  <c r="D79" i="3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C63" i="3"/>
  <c r="I63" i="3" s="1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K55" i="3"/>
  <c r="H55" i="3"/>
  <c r="G55" i="3"/>
  <c r="F55" i="3"/>
  <c r="E55" i="3"/>
  <c r="D55" i="3"/>
  <c r="J55" i="3" s="1"/>
  <c r="C55" i="3"/>
  <c r="I55" i="3" s="1"/>
  <c r="B55" i="3"/>
  <c r="I54" i="3"/>
  <c r="H54" i="3"/>
  <c r="G54" i="3"/>
  <c r="J54" i="3" s="1"/>
  <c r="F54" i="3"/>
  <c r="E54" i="3"/>
  <c r="K54" i="3" s="1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K51" i="3" s="1"/>
  <c r="G51" i="3"/>
  <c r="F51" i="3"/>
  <c r="E51" i="3"/>
  <c r="D51" i="3"/>
  <c r="J51" i="3" s="1"/>
  <c r="C51" i="3"/>
  <c r="B51" i="3"/>
  <c r="J50" i="3"/>
  <c r="H50" i="3"/>
  <c r="G50" i="3"/>
  <c r="F50" i="3"/>
  <c r="E50" i="3"/>
  <c r="K50" i="3" s="1"/>
  <c r="D50" i="3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K41" i="3" s="1"/>
  <c r="G41" i="3"/>
  <c r="F41" i="3"/>
  <c r="E41" i="3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H24" i="3"/>
  <c r="G24" i="3"/>
  <c r="F24" i="3"/>
  <c r="E24" i="3"/>
  <c r="K24" i="3" s="1"/>
  <c r="D24" i="3"/>
  <c r="C24" i="3"/>
  <c r="I24" i="3" s="1"/>
  <c r="B24" i="3"/>
  <c r="H23" i="3"/>
  <c r="K23" i="3" s="1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C8" i="3"/>
  <c r="I8" i="3" s="1"/>
  <c r="B8" i="3"/>
  <c r="H7" i="3"/>
  <c r="K7" i="3" s="1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C234" i="2"/>
  <c r="B234" i="2"/>
  <c r="I233" i="2"/>
  <c r="H233" i="2"/>
  <c r="G233" i="2"/>
  <c r="J233" i="2" s="1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J229" i="2" s="1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J225" i="2" s="1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I210" i="2"/>
  <c r="H210" i="2"/>
  <c r="G210" i="2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J207" i="2" s="1"/>
  <c r="F207" i="2"/>
  <c r="E207" i="2"/>
  <c r="K207" i="2" s="1"/>
  <c r="D207" i="2"/>
  <c r="C207" i="2"/>
  <c r="B207" i="2"/>
  <c r="H206" i="2"/>
  <c r="K206" i="2" s="1"/>
  <c r="G206" i="2"/>
  <c r="F206" i="2"/>
  <c r="E206" i="2"/>
  <c r="D206" i="2"/>
  <c r="C206" i="2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G202" i="2"/>
  <c r="F202" i="2"/>
  <c r="E202" i="2"/>
  <c r="K202" i="2" s="1"/>
  <c r="D202" i="2"/>
  <c r="C202" i="2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E197" i="2"/>
  <c r="D197" i="2"/>
  <c r="C197" i="2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J193" i="2" s="1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H190" i="2"/>
  <c r="K190" i="2" s="1"/>
  <c r="G190" i="2"/>
  <c r="F190" i="2"/>
  <c r="E190" i="2"/>
  <c r="D190" i="2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H188" i="2"/>
  <c r="K188" i="2" s="1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C179" i="2"/>
  <c r="B179" i="2"/>
  <c r="I178" i="2"/>
  <c r="H178" i="2"/>
  <c r="G178" i="2"/>
  <c r="F178" i="2"/>
  <c r="E178" i="2"/>
  <c r="K178" i="2" s="1"/>
  <c r="D178" i="2"/>
  <c r="C178" i="2"/>
  <c r="B178" i="2"/>
  <c r="K177" i="2"/>
  <c r="I177" i="2"/>
  <c r="H177" i="2"/>
  <c r="G177" i="2"/>
  <c r="J177" i="2" s="1"/>
  <c r="F177" i="2"/>
  <c r="E177" i="2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H174" i="2"/>
  <c r="K174" i="2" s="1"/>
  <c r="G174" i="2"/>
  <c r="F174" i="2"/>
  <c r="E174" i="2"/>
  <c r="D174" i="2"/>
  <c r="J174" i="2" s="1"/>
  <c r="C174" i="2"/>
  <c r="B174" i="2"/>
  <c r="J173" i="2"/>
  <c r="H173" i="2"/>
  <c r="G173" i="2"/>
  <c r="F173" i="2"/>
  <c r="I173" i="2" s="1"/>
  <c r="E173" i="2"/>
  <c r="K173" i="2" s="1"/>
  <c r="D173" i="2"/>
  <c r="C173" i="2"/>
  <c r="B173" i="2"/>
  <c r="H172" i="2"/>
  <c r="K172" i="2" s="1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H170" i="2"/>
  <c r="G170" i="2"/>
  <c r="F170" i="2"/>
  <c r="E170" i="2"/>
  <c r="K170" i="2" s="1"/>
  <c r="D170" i="2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I159" i="2" s="1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B156" i="2"/>
  <c r="J155" i="2"/>
  <c r="H155" i="2"/>
  <c r="G155" i="2"/>
  <c r="F155" i="2"/>
  <c r="I155" i="2" s="1"/>
  <c r="E155" i="2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K144" i="2" s="1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I139" i="2" s="1"/>
  <c r="E139" i="2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K136" i="2" s="1"/>
  <c r="G136" i="2"/>
  <c r="F136" i="2"/>
  <c r="E136" i="2"/>
  <c r="D136" i="2"/>
  <c r="J136" i="2" s="1"/>
  <c r="C136" i="2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B124" i="2"/>
  <c r="J123" i="2"/>
  <c r="H123" i="2"/>
  <c r="G123" i="2"/>
  <c r="F123" i="2"/>
  <c r="I123" i="2" s="1"/>
  <c r="E123" i="2"/>
  <c r="D123" i="2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K112" i="2" s="1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B110" i="2"/>
  <c r="J109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J106" i="2"/>
  <c r="H106" i="2"/>
  <c r="G106" i="2"/>
  <c r="F106" i="2"/>
  <c r="E106" i="2"/>
  <c r="K106" i="2" s="1"/>
  <c r="D106" i="2"/>
  <c r="C106" i="2"/>
  <c r="B106" i="2"/>
  <c r="H105" i="2"/>
  <c r="G105" i="2"/>
  <c r="J105" i="2" s="1"/>
  <c r="F105" i="2"/>
  <c r="I105" i="2" s="1"/>
  <c r="E105" i="2"/>
  <c r="K105" i="2" s="1"/>
  <c r="D105" i="2"/>
  <c r="C105" i="2"/>
  <c r="B105" i="2"/>
  <c r="I104" i="2"/>
  <c r="H104" i="2"/>
  <c r="K104" i="2" s="1"/>
  <c r="G104" i="2"/>
  <c r="F104" i="2"/>
  <c r="E104" i="2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K102" i="2" s="1"/>
  <c r="G102" i="2"/>
  <c r="F102" i="2"/>
  <c r="E102" i="2"/>
  <c r="D102" i="2"/>
  <c r="J102" i="2" s="1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B98" i="2"/>
  <c r="J97" i="2"/>
  <c r="H97" i="2"/>
  <c r="G97" i="2"/>
  <c r="F97" i="2"/>
  <c r="I97" i="2" s="1"/>
  <c r="E97" i="2"/>
  <c r="K97" i="2" s="1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K94" i="2" s="1"/>
  <c r="G94" i="2"/>
  <c r="F94" i="2"/>
  <c r="E94" i="2"/>
  <c r="D94" i="2"/>
  <c r="J94" i="2" s="1"/>
  <c r="C94" i="2"/>
  <c r="I94" i="2" s="1"/>
  <c r="B94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J90" i="2"/>
  <c r="H90" i="2"/>
  <c r="G90" i="2"/>
  <c r="F90" i="2"/>
  <c r="E90" i="2"/>
  <c r="K90" i="2" s="1"/>
  <c r="D90" i="2"/>
  <c r="C90" i="2"/>
  <c r="B90" i="2"/>
  <c r="H89" i="2"/>
  <c r="G89" i="2"/>
  <c r="J89" i="2" s="1"/>
  <c r="F89" i="2"/>
  <c r="I89" i="2" s="1"/>
  <c r="E89" i="2"/>
  <c r="K89" i="2" s="1"/>
  <c r="D89" i="2"/>
  <c r="C89" i="2"/>
  <c r="B89" i="2"/>
  <c r="I88" i="2"/>
  <c r="H88" i="2"/>
  <c r="K88" i="2" s="1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K86" i="2" s="1"/>
  <c r="G86" i="2"/>
  <c r="F86" i="2"/>
  <c r="E86" i="2"/>
  <c r="D86" i="2"/>
  <c r="J86" i="2" s="1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G6" i="2" s="1"/>
  <c r="F8" i="2"/>
  <c r="F6" i="2" s="1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C6" i="2"/>
  <c r="F4" i="2"/>
  <c r="C4" i="2"/>
  <c r="I2" i="2"/>
  <c r="G2" i="2"/>
  <c r="I6" i="2" l="1"/>
  <c r="D6" i="2"/>
  <c r="J6" i="2" s="1"/>
  <c r="I98" i="2"/>
  <c r="I110" i="2"/>
  <c r="I120" i="2"/>
  <c r="K139" i="2"/>
  <c r="J140" i="2"/>
  <c r="I152" i="2"/>
  <c r="K160" i="2"/>
  <c r="I174" i="2"/>
  <c r="E6" i="2"/>
  <c r="K6" i="2" s="1"/>
  <c r="I234" i="2"/>
  <c r="J8" i="2"/>
  <c r="K93" i="2"/>
  <c r="K111" i="2"/>
  <c r="J112" i="2"/>
  <c r="I124" i="2"/>
  <c r="K143" i="2"/>
  <c r="J144" i="2"/>
  <c r="I156" i="2"/>
  <c r="I179" i="2"/>
  <c r="J188" i="2"/>
  <c r="K224" i="2"/>
  <c r="K233" i="2"/>
  <c r="I90" i="2"/>
  <c r="I106" i="2"/>
  <c r="K123" i="2"/>
  <c r="J124" i="2"/>
  <c r="I136" i="2"/>
  <c r="K155" i="2"/>
  <c r="J156" i="2"/>
  <c r="J178" i="2"/>
  <c r="J179" i="2"/>
  <c r="J190" i="2"/>
  <c r="I207" i="2"/>
  <c r="I197" i="2"/>
  <c r="I202" i="2"/>
  <c r="I206" i="2"/>
  <c r="I211" i="2"/>
  <c r="J186" i="2"/>
  <c r="J218" i="2"/>
  <c r="J16" i="3"/>
  <c r="J32" i="3"/>
  <c r="J45" i="3"/>
  <c r="K58" i="3"/>
  <c r="K90" i="3"/>
  <c r="K91" i="3"/>
  <c r="K103" i="3"/>
  <c r="K105" i="3"/>
  <c r="J210" i="2"/>
  <c r="J28" i="3"/>
  <c r="I40" i="3"/>
  <c r="J77" i="3"/>
  <c r="K113" i="3"/>
  <c r="J206" i="2"/>
  <c r="J7" i="3"/>
  <c r="J23" i="3"/>
  <c r="J170" i="2"/>
  <c r="J202" i="2"/>
  <c r="J234" i="2"/>
  <c r="J8" i="3"/>
  <c r="J24" i="3"/>
  <c r="K39" i="3"/>
  <c r="I50" i="3"/>
  <c r="I128" i="3"/>
  <c r="I138" i="3"/>
  <c r="J47" i="3"/>
  <c r="J79" i="3"/>
  <c r="J111" i="3"/>
  <c r="J145" i="3"/>
  <c r="J161" i="3"/>
  <c r="J177" i="3"/>
  <c r="I200" i="3"/>
  <c r="K211" i="3"/>
  <c r="J39" i="3"/>
  <c r="J71" i="3"/>
  <c r="J103" i="3"/>
  <c r="J141" i="3"/>
  <c r="J157" i="3"/>
  <c r="J169" i="3"/>
  <c r="J181" i="3"/>
  <c r="I192" i="3"/>
  <c r="K203" i="3"/>
  <c r="J99" i="3"/>
  <c r="J131" i="3"/>
  <c r="J147" i="3"/>
  <c r="J163" i="3"/>
  <c r="K169" i="3"/>
  <c r="J185" i="3"/>
  <c r="K199" i="3"/>
  <c r="I220" i="3"/>
  <c r="J63" i="3"/>
  <c r="J95" i="3"/>
  <c r="J127" i="3"/>
  <c r="J137" i="3"/>
  <c r="J153" i="3"/>
  <c r="J189" i="3"/>
  <c r="K195" i="3"/>
  <c r="I216" i="3"/>
  <c r="J323" i="3"/>
  <c r="J355" i="3"/>
  <c r="J367" i="3"/>
  <c r="J399" i="3"/>
  <c r="J431" i="3"/>
  <c r="J359" i="3"/>
  <c r="J379" i="3"/>
  <c r="J411" i="3"/>
  <c r="J443" i="3"/>
  <c r="J298" i="3"/>
  <c r="J303" i="3"/>
  <c r="J339" i="3"/>
  <c r="J383" i="3"/>
  <c r="J415" i="3"/>
  <c r="J447" i="3"/>
  <c r="J331" i="3"/>
  <c r="J363" i="3"/>
  <c r="J391" i="3"/>
  <c r="J423" i="3"/>
  <c r="J455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<sst xmlns="http://schemas.openxmlformats.org/spreadsheetml/2006/main" count="211" uniqueCount="174">
  <si>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</si>
  <si>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</si>
  <si>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</si>
  <si>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</si>
  <si>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</si>
  <si>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</si>
  <si>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</si>
  <si>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</si>
  <si>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</si>
  <si>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</si>
  <si>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</si>
  <si>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</si>
  <si>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</si>
  <si>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</si>
  <si>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</si>
  <si>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</si>
  <si>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</si>
  <si>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</si>
  <si>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</si>
  <si>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</si>
  <si>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</si>
  <si>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</si>
  <si>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</si>
  <si>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</si>
  <si>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</si>
  <si>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</si>
  <si>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</si>
  <si>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</si>
  <si>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</si>
  <si>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</si>
  <si>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</si>
  <si>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</si>
  <si>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</si>
  <si>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</si>
  <si>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</si>
  <si>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</si>
  <si>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</si>
  <si>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</si>
  <si>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</si>
  <si>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</si>
  <si>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</si>
  <si>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</si>
  <si>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</si>
  <si>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</si>
  <si>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</si>
  <si>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</si>
  <si>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</si>
  <si>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</si>
  <si>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</si>
  <si>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</si>
  <si>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</si>
  <si>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</si>
  <si>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</si>
  <si>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</si>
  <si>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</si>
  <si>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</si>
  <si>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</si>
  <si>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</si>
  <si>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</si>
  <si>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</si>
  <si>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</si>
  <si>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</si>
  <si>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</si>
  <si>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</si>
  <si>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</si>
  <si>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</si>
  <si>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</si>
  <si>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</si>
  <si>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</si>
  <si>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</si>
  <si>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</si>
  <si>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</si>
  <si>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</si>
  <si>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</si>
  <si>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</si>
  <si>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</si>
  <si>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</si>
  <si>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</si>
  <si>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</si>
  <si>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</si>
  <si>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</si>
  <si>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</si>
  <si>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</si>
  <si>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</si>
  <si>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</si>
  <si>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</si>
  <si>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</si>
  <si>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</si>
  <si>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</si>
  <si>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</si>
  <si>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</si>
  <si>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</si>
  <si>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</si>
  <si>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</si>
  <si>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</si>
  <si>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</si>
  <si>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</si>
  <si>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</si>
  <si>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</si>
  <si>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</si>
  <si>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</si>
  <si>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</si>
  <si>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</si>
  <si>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</si>
  <si>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</si>
  <si>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</si>
  <si>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</si>
  <si>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</si>
  <si>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MORRISTOWN</t>
  </si>
  <si>
    <t>NEW HAVEN</t>
  </si>
  <si>
    <t>NEWBURY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</si>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</sst>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44501</v>
      </c>
      <c r="F7" s="3" t="s">
        <v>3</v>
      </c>
      <c r="G7" s="5">
        <v>44530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11/01/2021 - 11/30/2021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11/01/2020 - 11/30/2020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2752696488.5699997</v>
      </c>
      <c r="D6" s="43">
        <f t="shared" si="0"/>
        <v>709227727.37999988</v>
      </c>
      <c r="E6" s="44">
        <f t="shared" si="0"/>
        <v>18174039.833333328</v>
      </c>
      <c r="F6" s="42">
        <f t="shared" si="0"/>
        <v>2384742839.4899998</v>
      </c>
      <c r="G6" s="43">
        <f t="shared" si="0"/>
        <v>636737327.84000015</v>
      </c>
      <c r="H6" s="44">
        <f t="shared" si="0"/>
        <v>15352142.333333336</v>
      </c>
      <c r="I6" s="20">
        <f t="shared" ref="I6:I69" si="1">IFERROR((C6-F6)/F6,"")</f>
        <v>0.15429489628269116</v>
      </c>
      <c r="J6" s="20">
        <f t="shared" ref="J6:J69" si="2">IFERROR((D6-G6)/G6,"")</f>
        <v>0.11384663089551923</v>
      </c>
      <c r="K6" s="20">
        <f t="shared" ref="K6:K69" si="3">IFERROR((E6-H6)/H6,"")</f>
        <v>0.18381131693085911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76522417.349999994</v>
      </c>
      <c r="D7" s="50">
        <f>IF('County Data'!E2&gt;9,'County Data'!D2,"*")</f>
        <v>16356470.26</v>
      </c>
      <c r="E7" s="51">
        <f>IF('County Data'!G2&gt;9,'County Data'!F2,"*")</f>
        <v>377243.49999999965</v>
      </c>
      <c r="F7" s="50">
        <f>IF('County Data'!I2&gt;9,'County Data'!H2,"*")</f>
        <v>64382468.140000001</v>
      </c>
      <c r="G7" s="50">
        <f>IF('County Data'!K2&gt;9,'County Data'!J2,"*")</f>
        <v>14600960.310000001</v>
      </c>
      <c r="H7" s="51">
        <f>IF('County Data'!M2&gt;9,'County Data'!L2,"*")</f>
        <v>756684.99999999977</v>
      </c>
      <c r="I7" s="22">
        <f t="shared" si="1"/>
        <v>0.18855986048254025</v>
      </c>
      <c r="J7" s="22">
        <f t="shared" si="2"/>
        <v>0.12023249928278171</v>
      </c>
      <c r="K7" s="22">
        <f t="shared" si="3"/>
        <v>-0.50145238771747846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92969485.900000006</v>
      </c>
      <c r="D8" s="50">
        <f>IF('County Data'!E3&gt;9,'County Data'!D3,"*")</f>
        <v>28287622.129999999</v>
      </c>
      <c r="E8" s="51">
        <f>IF('County Data'!G3&gt;9,'County Data'!F3,"*")</f>
        <v>695592.83333333372</v>
      </c>
      <c r="F8" s="50">
        <f>IF('County Data'!I3&gt;9,'County Data'!H3,"*")</f>
        <v>82785276.060000002</v>
      </c>
      <c r="G8" s="50">
        <f>IF('County Data'!K3&gt;9,'County Data'!J3,"*")</f>
        <v>26368577.559999999</v>
      </c>
      <c r="H8" s="51">
        <f>IF('County Data'!M3&gt;9,'County Data'!L3,"*")</f>
        <v>691967</v>
      </c>
      <c r="I8" s="22">
        <f t="shared" si="1"/>
        <v>0.12301957938291863</v>
      </c>
      <c r="J8" s="22">
        <f t="shared" si="2"/>
        <v>7.2777705419768593E-2</v>
      </c>
      <c r="K8" s="22">
        <f t="shared" si="3"/>
        <v>5.2398934245906541E-3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46892901.600000001</v>
      </c>
      <c r="D9" s="46">
        <f>IF('County Data'!E4&gt;9,'County Data'!D4,"*")</f>
        <v>14122367.210000001</v>
      </c>
      <c r="E9" s="47">
        <f>IF('County Data'!G4&gt;9,'County Data'!F4,"*")</f>
        <v>280814.33333333337</v>
      </c>
      <c r="F9" s="48">
        <f>IF('County Data'!I4&gt;9,'County Data'!H4,"*")</f>
        <v>39882372.18</v>
      </c>
      <c r="G9" s="46">
        <f>IF('County Data'!K4&gt;9,'County Data'!J4,"*")</f>
        <v>13287662.800000001</v>
      </c>
      <c r="H9" s="47">
        <f>IF('County Data'!M4&gt;9,'County Data'!L4,"*")</f>
        <v>246953.66666666674</v>
      </c>
      <c r="I9" s="9">
        <f t="shared" si="1"/>
        <v>0.17578015140021197</v>
      </c>
      <c r="J9" s="9">
        <f t="shared" si="2"/>
        <v>6.2818000619341438E-2</v>
      </c>
      <c r="K9" s="9">
        <f t="shared" si="3"/>
        <v>0.13711343963307537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516725039.31</v>
      </c>
      <c r="D10" s="50">
        <f>IF('County Data'!E5&gt;9,'County Data'!D5,"*")</f>
        <v>157334273.06</v>
      </c>
      <c r="E10" s="51">
        <f>IF('County Data'!G5&gt;9,'County Data'!F5,"*")</f>
        <v>4571777.9999999991</v>
      </c>
      <c r="F10" s="50">
        <f>IF('County Data'!I5&gt;9,'County Data'!H5,"*")</f>
        <v>475906059.93000001</v>
      </c>
      <c r="G10" s="50">
        <f>IF('County Data'!K5&gt;9,'County Data'!J5,"*")</f>
        <v>144483205.96000001</v>
      </c>
      <c r="H10" s="51">
        <f>IF('County Data'!M5&gt;9,'County Data'!L5,"*")</f>
        <v>4826575.6666666707</v>
      </c>
      <c r="I10" s="22">
        <f t="shared" si="1"/>
        <v>8.5771085549959103E-2</v>
      </c>
      <c r="J10" s="22">
        <f t="shared" si="2"/>
        <v>8.8945057763722343E-2</v>
      </c>
      <c r="K10" s="22">
        <f t="shared" si="3"/>
        <v>-5.2790567114974908E-2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1516314.09</v>
      </c>
      <c r="D11" s="46">
        <f>IF('County Data'!E6&gt;9,'County Data'!D6,"*")</f>
        <v>577902.61</v>
      </c>
      <c r="E11" s="47" t="str">
        <f>IF('County Data'!G6&gt;9,'County Data'!F6,"*")</f>
        <v>*</v>
      </c>
      <c r="F11" s="48">
        <f>IF('County Data'!I6&gt;9,'County Data'!H6,"*")</f>
        <v>1404811.94</v>
      </c>
      <c r="G11" s="46">
        <f>IF('County Data'!K6&gt;9,'County Data'!J6,"*")</f>
        <v>686198.61</v>
      </c>
      <c r="H11" s="47" t="str">
        <f>IF('County Data'!M6&gt;9,'County Data'!L6,"*")</f>
        <v>*</v>
      </c>
      <c r="I11" s="9">
        <f t="shared" si="1"/>
        <v>7.9371584783085022E-2</v>
      </c>
      <c r="J11" s="9">
        <f t="shared" si="2"/>
        <v>-0.15782019727495514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127825906.47</v>
      </c>
      <c r="D12" s="50">
        <f>IF('County Data'!E7&gt;9,'County Data'!D7,"*")</f>
        <v>21642707.5</v>
      </c>
      <c r="E12" s="51">
        <f>IF('County Data'!G7&gt;9,'County Data'!F7,"*")</f>
        <v>559614.16666666744</v>
      </c>
      <c r="F12" s="50">
        <f>IF('County Data'!I7&gt;9,'County Data'!H7,"*")</f>
        <v>96367399.849999994</v>
      </c>
      <c r="G12" s="50">
        <f>IF('County Data'!K7&gt;9,'County Data'!J7,"*")</f>
        <v>20047093.489999998</v>
      </c>
      <c r="H12" s="51">
        <f>IF('County Data'!M7&gt;9,'County Data'!L7,"*")</f>
        <v>528176.16666666593</v>
      </c>
      <c r="I12" s="22">
        <f t="shared" si="1"/>
        <v>0.32644345150918802</v>
      </c>
      <c r="J12" s="22">
        <f t="shared" si="2"/>
        <v>7.9593284223268307E-2</v>
      </c>
      <c r="K12" s="22">
        <f t="shared" si="3"/>
        <v>5.9521807275795084E-2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3533226.34</v>
      </c>
      <c r="D13" s="46">
        <f>IF('County Data'!E8&gt;9,'County Data'!D8,"*")</f>
        <v>1059586.55</v>
      </c>
      <c r="E13" s="47" t="str">
        <f>IF('County Data'!G8&gt;9,'County Data'!F8,"*")</f>
        <v>*</v>
      </c>
      <c r="F13" s="48">
        <f>IF('County Data'!I8&gt;9,'County Data'!H8,"*")</f>
        <v>2844153.85</v>
      </c>
      <c r="G13" s="46">
        <f>IF('County Data'!K8&gt;9,'County Data'!J8,"*")</f>
        <v>990934.17</v>
      </c>
      <c r="H13" s="47" t="str">
        <f>IF('County Data'!M8&gt;9,'County Data'!L8,"*")</f>
        <v>*</v>
      </c>
      <c r="I13" s="9">
        <f t="shared" si="1"/>
        <v>0.24227679877444033</v>
      </c>
      <c r="J13" s="9">
        <f t="shared" si="2"/>
        <v>6.9280464917260851E-2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65750886.729999997</v>
      </c>
      <c r="D14" s="50">
        <f>IF('County Data'!E9&gt;9,'County Data'!D9,"*")</f>
        <v>22330203.02</v>
      </c>
      <c r="E14" s="51">
        <f>IF('County Data'!G9&gt;9,'County Data'!F9,"*")</f>
        <v>665790.83333333337</v>
      </c>
      <c r="F14" s="50">
        <f>IF('County Data'!I9&gt;9,'County Data'!H9,"*")</f>
        <v>54361403.140000001</v>
      </c>
      <c r="G14" s="50">
        <f>IF('County Data'!K9&gt;9,'County Data'!J9,"*")</f>
        <v>17228523.879999999</v>
      </c>
      <c r="H14" s="51">
        <f>IF('County Data'!M9&gt;9,'County Data'!L9,"*")</f>
        <v>450927.83333333331</v>
      </c>
      <c r="I14" s="22">
        <f t="shared" si="1"/>
        <v>0.20951415769508402</v>
      </c>
      <c r="J14" s="22">
        <f t="shared" si="2"/>
        <v>0.2961181802651337</v>
      </c>
      <c r="K14" s="22">
        <f t="shared" si="3"/>
        <v>0.47649087973057047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24930327.359999999</v>
      </c>
      <c r="D15" s="56">
        <f>IF('County Data'!E10&gt;9,'County Data'!D10,"*")</f>
        <v>5659089.4100000001</v>
      </c>
      <c r="E15" s="55">
        <f>IF('County Data'!G10&gt;9,'County Data'!F10,"*")</f>
        <v>150448.50000000009</v>
      </c>
      <c r="F15" s="56">
        <f>IF('County Data'!I10&gt;9,'County Data'!H10,"*")</f>
        <v>21701433.32</v>
      </c>
      <c r="G15" s="56">
        <f>IF('County Data'!K10&gt;9,'County Data'!J10,"*")</f>
        <v>5589500.4400000004</v>
      </c>
      <c r="H15" s="55">
        <f>IF('County Data'!M10&gt;9,'County Data'!L10,"*")</f>
        <v>191227.49999999997</v>
      </c>
      <c r="I15" s="23">
        <f t="shared" si="1"/>
        <v>0.14878713273856692</v>
      </c>
      <c r="J15" s="23">
        <f t="shared" si="2"/>
        <v>1.2449944453354357E-2</v>
      </c>
      <c r="K15" s="23">
        <f t="shared" si="3"/>
        <v>-0.21324861748440935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70539843.129999995</v>
      </c>
      <c r="D16" s="50">
        <f>IF('County Data'!E11&gt;9,'County Data'!D11,"*")</f>
        <v>18088657.739999998</v>
      </c>
      <c r="E16" s="51">
        <f>IF('County Data'!G11&gt;9,'County Data'!F11,"*")</f>
        <v>725455.83333333267</v>
      </c>
      <c r="F16" s="50">
        <f>IF('County Data'!I11&gt;9,'County Data'!H11,"*")</f>
        <v>62394667.740000002</v>
      </c>
      <c r="G16" s="50">
        <f>IF('County Data'!K11&gt;9,'County Data'!J11,"*")</f>
        <v>17037461.489999998</v>
      </c>
      <c r="H16" s="51">
        <f>IF('County Data'!M11&gt;9,'County Data'!L11,"*")</f>
        <v>565608.66666666709</v>
      </c>
      <c r="I16" s="22">
        <f t="shared" si="1"/>
        <v>0.13054281215088961</v>
      </c>
      <c r="J16" s="22">
        <f t="shared" si="2"/>
        <v>6.1699112313004567E-2</v>
      </c>
      <c r="K16" s="22">
        <f t="shared" si="3"/>
        <v>0.28261088644327492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1181354102.24</v>
      </c>
      <c r="D17" s="46">
        <f>IF('County Data'!E12&gt;9,'County Data'!D12,"*")</f>
        <v>291231646.81999999</v>
      </c>
      <c r="E17" s="47">
        <f>IF('County Data'!G12&gt;9,'County Data'!F12,"*")</f>
        <v>4174243.0000000005</v>
      </c>
      <c r="F17" s="48">
        <f>IF('County Data'!I12&gt;9,'County Data'!H12,"*")</f>
        <v>1007401452.79</v>
      </c>
      <c r="G17" s="46">
        <f>IF('County Data'!K12&gt;9,'County Data'!J12,"*")</f>
        <v>259478977.33000001</v>
      </c>
      <c r="H17" s="47">
        <f>IF('County Data'!M12&gt;9,'County Data'!L12,"*")</f>
        <v>3532671.8333333344</v>
      </c>
      <c r="I17" s="9">
        <f t="shared" si="1"/>
        <v>0.17267460650194408</v>
      </c>
      <c r="J17" s="9">
        <f t="shared" si="2"/>
        <v>0.12237087496154878</v>
      </c>
      <c r="K17" s="9">
        <f t="shared" si="3"/>
        <v>0.18161074589860693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128308408.47</v>
      </c>
      <c r="D18" s="50">
        <f>IF('County Data'!E13&gt;9,'County Data'!D13,"*")</f>
        <v>45987661.43</v>
      </c>
      <c r="E18" s="51">
        <f>IF('County Data'!G13&gt;9,'County Data'!F13,"*")</f>
        <v>2879634.9999999972</v>
      </c>
      <c r="F18" s="50">
        <f>IF('County Data'!I13&gt;9,'County Data'!H13,"*")</f>
        <v>105910163.59999999</v>
      </c>
      <c r="G18" s="50">
        <f>IF('County Data'!K13&gt;9,'County Data'!J13,"*")</f>
        <v>39832233.810000002</v>
      </c>
      <c r="H18" s="51">
        <f>IF('County Data'!M13&gt;9,'County Data'!L13,"*")</f>
        <v>1406480.0000000007</v>
      </c>
      <c r="I18" s="22">
        <f t="shared" si="1"/>
        <v>0.21148343188849542</v>
      </c>
      <c r="J18" s="22">
        <f t="shared" si="2"/>
        <v>0.15453382929416976</v>
      </c>
      <c r="K18" s="22">
        <f t="shared" si="3"/>
        <v>1.0474055798873754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226565206.58000001</v>
      </c>
      <c r="D19" s="46">
        <f>IF('County Data'!E14&gt;9,'County Data'!D14,"*")</f>
        <v>40054342.229999997</v>
      </c>
      <c r="E19" s="47">
        <f>IF('County Data'!G14&gt;9,'County Data'!F14,"*")</f>
        <v>1892395.333333334</v>
      </c>
      <c r="F19" s="48">
        <f>IF('County Data'!I14&gt;9,'County Data'!H14,"*")</f>
        <v>205032868.08000001</v>
      </c>
      <c r="G19" s="46">
        <f>IF('County Data'!K14&gt;9,'County Data'!J14,"*")</f>
        <v>39295472.950000003</v>
      </c>
      <c r="H19" s="47">
        <f>IF('County Data'!M14&gt;9,'County Data'!L14,"*")</f>
        <v>1073119.3333333328</v>
      </c>
      <c r="I19" s="9">
        <f t="shared" si="1"/>
        <v>0.1050189596508911</v>
      </c>
      <c r="J19" s="9">
        <f t="shared" si="2"/>
        <v>1.9311875466305941E-2</v>
      </c>
      <c r="K19" s="9">
        <f t="shared" si="3"/>
        <v>0.76345283749120318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82331193.719999999</v>
      </c>
      <c r="D20" s="50">
        <f>IF('County Data'!E15&gt;9,'County Data'!D15,"*")</f>
        <v>21078631.140000001</v>
      </c>
      <c r="E20" s="51">
        <f>IF('County Data'!G15&gt;9,'County Data'!F15,"*")</f>
        <v>558700.83333333337</v>
      </c>
      <c r="F20" s="50">
        <f>IF('County Data'!I15&gt;9,'County Data'!H15,"*")</f>
        <v>68290555.879999995</v>
      </c>
      <c r="G20" s="50">
        <f>IF('County Data'!K15&gt;9,'County Data'!J15,"*")</f>
        <v>15671090.57</v>
      </c>
      <c r="H20" s="51">
        <f>IF('County Data'!M15&gt;9,'County Data'!L15,"*")</f>
        <v>481398.16666666657</v>
      </c>
      <c r="I20" s="22">
        <f t="shared" si="1"/>
        <v>0.20560145775752917</v>
      </c>
      <c r="J20" s="22">
        <f t="shared" si="2"/>
        <v>0.34506472576656166</v>
      </c>
      <c r="K20" s="22">
        <f t="shared" si="3"/>
        <v>0.16057947873364734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106931229.28</v>
      </c>
      <c r="D21" s="46">
        <f>IF('County Data'!E16&gt;9,'County Data'!D16,"*")</f>
        <v>25416566.27</v>
      </c>
      <c r="E21" s="47">
        <f>IF('County Data'!G16&gt;9,'County Data'!F16,"*")</f>
        <v>642327.66666666674</v>
      </c>
      <c r="F21" s="48">
        <f>IF('County Data'!I16&gt;9,'County Data'!H16,"*")</f>
        <v>96077752.989999995</v>
      </c>
      <c r="G21" s="46">
        <f>IF('County Data'!K16&gt;9,'County Data'!J16,"*")</f>
        <v>22139434.469999999</v>
      </c>
      <c r="H21" s="47">
        <f>IF('County Data'!M16&gt;9,'County Data'!L16,"*")</f>
        <v>600351.49999999988</v>
      </c>
      <c r="I21" s="9">
        <f t="shared" si="1"/>
        <v>0.1129655508401582</v>
      </c>
      <c r="J21" s="9">
        <f t="shared" si="2"/>
        <v>0.14802238080835681</v>
      </c>
      <c r="K21" s="9">
        <f t="shared" si="3"/>
        <v>6.991931671140468E-2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103" sqref="G10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11/01/2021 - 11/30/2021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11/01/2020 - 11/30/2020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 t="str">
        <f>IF('Town Data'!C2&gt;9,'Town Data'!B2,"*")</f>
        <v>*</v>
      </c>
      <c r="D6" s="43" t="str">
        <f>IF('Town Data'!E2&gt;9,'Town Data'!D2,"*")</f>
        <v>*</v>
      </c>
      <c r="E6" s="44" t="str">
        <f>IF('Town Data'!G2&gt;9,'Town Data'!F2,"*")</f>
        <v>*</v>
      </c>
      <c r="F6" s="43">
        <f>IF('Town Data'!I2&gt;9,'Town Data'!H2,"*")</f>
        <v>313427.64</v>
      </c>
      <c r="G6" s="43">
        <f>IF('Town Data'!K2&gt;9,'Town Data'!J2,"*")</f>
        <v>119868.15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1543210.9</v>
      </c>
      <c r="D7" s="46">
        <f>IF('Town Data'!E3&gt;9,'Town Data'!D3,"*")</f>
        <v>352410.35</v>
      </c>
      <c r="E7" s="47" t="str">
        <f>IF('Town Data'!G3&gt;9,'Town Data'!F3,"*")</f>
        <v>*</v>
      </c>
      <c r="F7" s="48">
        <f>IF('Town Data'!I3&gt;9,'Town Data'!H3,"*")</f>
        <v>1159240.3500000001</v>
      </c>
      <c r="G7" s="46">
        <f>IF('Town Data'!K3&gt;9,'Town Data'!J3,"*")</f>
        <v>378685.44</v>
      </c>
      <c r="H7" s="47" t="str">
        <f>IF('Town Data'!M3&gt;9,'Town Data'!L3,"*")</f>
        <v>*</v>
      </c>
      <c r="I7" s="9">
        <f t="shared" si="0"/>
        <v>0.33122600502993171</v>
      </c>
      <c r="J7" s="9">
        <f t="shared" si="1"/>
        <v>-6.9385001968916532E-2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14885501.73</v>
      </c>
      <c r="D8" s="50">
        <f>IF('Town Data'!E4&gt;9,'Town Data'!D4,"*")</f>
        <v>523700.81</v>
      </c>
      <c r="E8" s="51" t="str">
        <f>IF('Town Data'!G4&gt;9,'Town Data'!F4,"*")</f>
        <v>*</v>
      </c>
      <c r="F8" s="50">
        <f>IF('Town Data'!I4&gt;9,'Town Data'!H4,"*")</f>
        <v>13275190.15</v>
      </c>
      <c r="G8" s="50">
        <f>IF('Town Data'!K4&gt;9,'Town Data'!J4,"*")</f>
        <v>474274.55</v>
      </c>
      <c r="H8" s="51" t="str">
        <f>IF('Town Data'!M4&gt;9,'Town Data'!L4,"*")</f>
        <v>*</v>
      </c>
      <c r="I8" s="22">
        <f t="shared" si="0"/>
        <v>0.1213023362983618</v>
      </c>
      <c r="J8" s="22">
        <f t="shared" si="1"/>
        <v>0.10421444709609658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43763751.030000001</v>
      </c>
      <c r="D9" s="46">
        <f>IF('Town Data'!E5&gt;9,'Town Data'!D5,"*")</f>
        <v>11739991.09</v>
      </c>
      <c r="E9" s="47">
        <f>IF('Town Data'!G5&gt;9,'Town Data'!F5,"*")</f>
        <v>638740.50000000035</v>
      </c>
      <c r="F9" s="48">
        <f>IF('Town Data'!I5&gt;9,'Town Data'!H5,"*")</f>
        <v>33543705.579999998</v>
      </c>
      <c r="G9" s="46">
        <f>IF('Town Data'!K5&gt;9,'Town Data'!J5,"*")</f>
        <v>15047867.6</v>
      </c>
      <c r="H9" s="47">
        <f>IF('Town Data'!M5&gt;9,'Town Data'!L5,"*")</f>
        <v>303664.16666666669</v>
      </c>
      <c r="I9" s="9">
        <f t="shared" si="0"/>
        <v>0.30467848656809021</v>
      </c>
      <c r="J9" s="9">
        <f t="shared" si="1"/>
        <v>-0.21982360543895269</v>
      </c>
      <c r="K9" s="9">
        <f t="shared" si="2"/>
        <v>1.1034437714909848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11500830.16</v>
      </c>
      <c r="D10" s="50">
        <f>IF('Town Data'!E6&gt;9,'Town Data'!D6,"*")</f>
        <v>1207803.74</v>
      </c>
      <c r="E10" s="51" t="str">
        <f>IF('Town Data'!G6&gt;9,'Town Data'!F6,"*")</f>
        <v>*</v>
      </c>
      <c r="F10" s="50">
        <f>IF('Town Data'!I6&gt;9,'Town Data'!H6,"*")</f>
        <v>8268736.7199999997</v>
      </c>
      <c r="G10" s="50">
        <f>IF('Town Data'!K6&gt;9,'Town Data'!J6,"*")</f>
        <v>1070119.43</v>
      </c>
      <c r="H10" s="51" t="str">
        <f>IF('Town Data'!M6&gt;9,'Town Data'!L6,"*")</f>
        <v>*</v>
      </c>
      <c r="I10" s="22">
        <f t="shared" si="0"/>
        <v>0.39088116473491979</v>
      </c>
      <c r="J10" s="22">
        <f t="shared" si="1"/>
        <v>0.12866256432704906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17838210.239999998</v>
      </c>
      <c r="D11" s="46">
        <f>IF('Town Data'!E7&gt;9,'Town Data'!D7,"*")</f>
        <v>1622513.01</v>
      </c>
      <c r="E11" s="47">
        <f>IF('Town Data'!G7&gt;9,'Town Data'!F7,"*")</f>
        <v>34872.333333333321</v>
      </c>
      <c r="F11" s="48">
        <f>IF('Town Data'!I7&gt;9,'Town Data'!H7,"*")</f>
        <v>16872039.329999998</v>
      </c>
      <c r="G11" s="46">
        <f>IF('Town Data'!K7&gt;9,'Town Data'!J7,"*")</f>
        <v>1561494.11</v>
      </c>
      <c r="H11" s="47">
        <f>IF('Town Data'!M7&gt;9,'Town Data'!L7,"*")</f>
        <v>62186.833333333358</v>
      </c>
      <c r="I11" s="9">
        <f t="shared" si="0"/>
        <v>5.7264619356479432E-2</v>
      </c>
      <c r="J11" s="9">
        <f t="shared" si="1"/>
        <v>3.9077252747370214E-2</v>
      </c>
      <c r="K11" s="9">
        <f t="shared" si="2"/>
        <v>-0.43923284939738089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42277984.530000001</v>
      </c>
      <c r="D12" s="50">
        <f>IF('Town Data'!E8&gt;9,'Town Data'!D8,"*")</f>
        <v>13844559.59</v>
      </c>
      <c r="E12" s="51">
        <f>IF('Town Data'!G8&gt;9,'Town Data'!F8,"*")</f>
        <v>197699.00000000003</v>
      </c>
      <c r="F12" s="50">
        <f>IF('Town Data'!I8&gt;9,'Town Data'!H8,"*")</f>
        <v>36162698.719999999</v>
      </c>
      <c r="G12" s="50">
        <f>IF('Town Data'!K8&gt;9,'Town Data'!J8,"*")</f>
        <v>12698303.1</v>
      </c>
      <c r="H12" s="51">
        <f>IF('Town Data'!M8&gt;9,'Town Data'!L8,"*")</f>
        <v>199074</v>
      </c>
      <c r="I12" s="22">
        <f t="shared" si="0"/>
        <v>0.16910479655706412</v>
      </c>
      <c r="J12" s="22">
        <f t="shared" si="1"/>
        <v>9.026847768344734E-2</v>
      </c>
      <c r="K12" s="22">
        <f t="shared" si="2"/>
        <v>-6.9069793142247145E-3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18030954.41</v>
      </c>
      <c r="D13" s="46">
        <f>IF('Town Data'!E9&gt;9,'Town Data'!D9,"*")</f>
        <v>6546595.7400000002</v>
      </c>
      <c r="E13" s="47">
        <f>IF('Town Data'!G9&gt;9,'Town Data'!F9,"*")</f>
        <v>91585.999999999956</v>
      </c>
      <c r="F13" s="48">
        <f>IF('Town Data'!I9&gt;9,'Town Data'!H9,"*")</f>
        <v>15379029.49</v>
      </c>
      <c r="G13" s="46">
        <f>IF('Town Data'!K9&gt;9,'Town Data'!J9,"*")</f>
        <v>6215650.1799999997</v>
      </c>
      <c r="H13" s="47">
        <f>IF('Town Data'!M9&gt;9,'Town Data'!L9,"*")</f>
        <v>90695.000000000044</v>
      </c>
      <c r="I13" s="9">
        <f t="shared" si="0"/>
        <v>0.17243772903383645</v>
      </c>
      <c r="J13" s="9">
        <f t="shared" si="1"/>
        <v>5.3243916632386888E-2</v>
      </c>
      <c r="K13" s="9">
        <f t="shared" si="2"/>
        <v>9.8241358399020033E-3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4059115.83</v>
      </c>
      <c r="D14" s="50">
        <f>IF('Town Data'!E10&gt;9,'Town Data'!D10,"*")</f>
        <v>496254.29</v>
      </c>
      <c r="E14" s="51" t="str">
        <f>IF('Town Data'!G10&gt;9,'Town Data'!F10,"*")</f>
        <v>*</v>
      </c>
      <c r="F14" s="50">
        <f>IF('Town Data'!I10&gt;9,'Town Data'!H10,"*")</f>
        <v>3533124.59</v>
      </c>
      <c r="G14" s="50">
        <f>IF('Town Data'!K10&gt;9,'Town Data'!J10,"*")</f>
        <v>434149.9</v>
      </c>
      <c r="H14" s="51" t="str">
        <f>IF('Town Data'!M10&gt;9,'Town Data'!L10,"*")</f>
        <v>*</v>
      </c>
      <c r="I14" s="22">
        <f t="shared" si="0"/>
        <v>0.14887424052034356</v>
      </c>
      <c r="J14" s="22">
        <f t="shared" si="1"/>
        <v>0.14304826512686045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8338129.3499999996</v>
      </c>
      <c r="D15" s="46">
        <f>IF('Town Data'!E11&gt;9,'Town Data'!D11,"*")</f>
        <v>1648597.42</v>
      </c>
      <c r="E15" s="47">
        <f>IF('Town Data'!G11&gt;9,'Town Data'!F11,"*")</f>
        <v>88093.333333333343</v>
      </c>
      <c r="F15" s="48">
        <f>IF('Town Data'!I11&gt;9,'Town Data'!H11,"*")</f>
        <v>6953010.8399999999</v>
      </c>
      <c r="G15" s="46">
        <f>IF('Town Data'!K11&gt;9,'Town Data'!J11,"*")</f>
        <v>1462960.58</v>
      </c>
      <c r="H15" s="47">
        <f>IF('Town Data'!M11&gt;9,'Town Data'!L11,"*")</f>
        <v>64903.999999999971</v>
      </c>
      <c r="I15" s="9">
        <f t="shared" si="0"/>
        <v>0.19921132612530199</v>
      </c>
      <c r="J15" s="9">
        <f t="shared" si="1"/>
        <v>0.12689121124507663</v>
      </c>
      <c r="K15" s="9">
        <f t="shared" si="2"/>
        <v>0.3572866592711294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10060202.939999999</v>
      </c>
      <c r="D16" s="53">
        <f>IF('Town Data'!E12&gt;9,'Town Data'!D12,"*")</f>
        <v>1070408.04</v>
      </c>
      <c r="E16" s="54" t="str">
        <f>IF('Town Data'!G12&gt;9,'Town Data'!F12,"*")</f>
        <v>*</v>
      </c>
      <c r="F16" s="53">
        <f>IF('Town Data'!I12&gt;9,'Town Data'!H12,"*")</f>
        <v>9126974.4000000004</v>
      </c>
      <c r="G16" s="53">
        <f>IF('Town Data'!K12&gt;9,'Town Data'!J12,"*")</f>
        <v>1033940.25</v>
      </c>
      <c r="H16" s="54" t="str">
        <f>IF('Town Data'!M12&gt;9,'Town Data'!L12,"*")</f>
        <v>*</v>
      </c>
      <c r="I16" s="26">
        <f t="shared" si="0"/>
        <v>0.10224949683215931</v>
      </c>
      <c r="J16" s="26">
        <f t="shared" si="1"/>
        <v>3.5270693833613725E-2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37421180.700000003</v>
      </c>
      <c r="D17" s="50">
        <f>IF('Town Data'!E13&gt;9,'Town Data'!D13,"*")</f>
        <v>8195154.46</v>
      </c>
      <c r="E17" s="51">
        <f>IF('Town Data'!G13&gt;9,'Town Data'!F13,"*")</f>
        <v>167592.66666666663</v>
      </c>
      <c r="F17" s="50">
        <f>IF('Town Data'!I13&gt;9,'Town Data'!H13,"*")</f>
        <v>37805823.789999999</v>
      </c>
      <c r="G17" s="50">
        <f>IF('Town Data'!K13&gt;9,'Town Data'!J13,"*")</f>
        <v>7658075.6500000004</v>
      </c>
      <c r="H17" s="51">
        <f>IF('Town Data'!M13&gt;9,'Town Data'!L13,"*")</f>
        <v>224840.49999999994</v>
      </c>
      <c r="I17" s="22">
        <f t="shared" si="0"/>
        <v>-1.0174175601530944E-2</v>
      </c>
      <c r="J17" s="22">
        <f t="shared" si="1"/>
        <v>7.0132345845917515E-2</v>
      </c>
      <c r="K17" s="22">
        <f t="shared" si="2"/>
        <v>-0.25461530877814864</v>
      </c>
      <c r="L17" s="15"/>
    </row>
    <row r="18" spans="1:12" x14ac:dyDescent="0.3">
      <c r="A18" s="15"/>
      <c r="B18" s="15" t="str">
        <f>'Town Data'!A14</f>
        <v>BRIGHTON</v>
      </c>
      <c r="C18" s="45">
        <f>IF('Town Data'!C14&gt;9,'Town Data'!B14,"*")</f>
        <v>758412.6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693485.7</v>
      </c>
      <c r="G18" s="46">
        <f>IF('Town Data'!K14&gt;9,'Town Data'!J14,"*")</f>
        <v>374079.82</v>
      </c>
      <c r="H18" s="47" t="str">
        <f>IF('Town Data'!M14&gt;9,'Town Data'!L14,"*")</f>
        <v>*</v>
      </c>
      <c r="I18" s="9">
        <f t="shared" si="0"/>
        <v>9.3623992535102063E-2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BRISTOL</v>
      </c>
      <c r="C19" s="49">
        <f>IF('Town Data'!C15&gt;9,'Town Data'!B15,"*")</f>
        <v>4829463.29</v>
      </c>
      <c r="D19" s="50">
        <f>IF('Town Data'!E15&gt;9,'Town Data'!D15,"*")</f>
        <v>1633448.43</v>
      </c>
      <c r="E19" s="51" t="str">
        <f>IF('Town Data'!G15&gt;9,'Town Data'!F15,"*")</f>
        <v>*</v>
      </c>
      <c r="F19" s="50">
        <f>IF('Town Data'!I15&gt;9,'Town Data'!H15,"*")</f>
        <v>4208586.75</v>
      </c>
      <c r="G19" s="50">
        <f>IF('Town Data'!K15&gt;9,'Town Data'!J15,"*")</f>
        <v>1452399.15</v>
      </c>
      <c r="H19" s="51" t="str">
        <f>IF('Town Data'!M15&gt;9,'Town Data'!L15,"*")</f>
        <v>*</v>
      </c>
      <c r="I19" s="22">
        <f t="shared" si="0"/>
        <v>0.1475261357033926</v>
      </c>
      <c r="J19" s="22">
        <f t="shared" si="1"/>
        <v>0.12465531944162873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BURKE</v>
      </c>
      <c r="C20" s="45">
        <f>IF('Town Data'!C16&gt;9,'Town Data'!B16,"*")</f>
        <v>642204.56000000006</v>
      </c>
      <c r="D20" s="46">
        <f>IF('Town Data'!E16&gt;9,'Town Data'!D16,"*")</f>
        <v>255480.57</v>
      </c>
      <c r="E20" s="47" t="str">
        <f>IF('Town Data'!G16&gt;9,'Town Data'!F16,"*")</f>
        <v>*</v>
      </c>
      <c r="F20" s="48">
        <f>IF('Town Data'!I16&gt;9,'Town Data'!H16,"*")</f>
        <v>599546</v>
      </c>
      <c r="G20" s="46">
        <f>IF('Town Data'!K16&gt;9,'Town Data'!J16,"*")</f>
        <v>302548.19</v>
      </c>
      <c r="H20" s="47" t="str">
        <f>IF('Town Data'!M16&gt;9,'Town Data'!L16,"*")</f>
        <v>*</v>
      </c>
      <c r="I20" s="9">
        <f t="shared" si="0"/>
        <v>7.1151437921360583E-2</v>
      </c>
      <c r="J20" s="9">
        <f t="shared" si="1"/>
        <v>-0.15557065471123788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BURLINGTON</v>
      </c>
      <c r="C21" s="49">
        <f>IF('Town Data'!C17&gt;9,'Town Data'!B17,"*")</f>
        <v>76027298.219999999</v>
      </c>
      <c r="D21" s="50">
        <f>IF('Town Data'!E17&gt;9,'Town Data'!D17,"*")</f>
        <v>21131190.949999999</v>
      </c>
      <c r="E21" s="51">
        <f>IF('Town Data'!G17&gt;9,'Town Data'!F17,"*")</f>
        <v>645370.66666666663</v>
      </c>
      <c r="F21" s="50">
        <f>IF('Town Data'!I17&gt;9,'Town Data'!H17,"*")</f>
        <v>73053133.480000004</v>
      </c>
      <c r="G21" s="50">
        <f>IF('Town Data'!K17&gt;9,'Town Data'!J17,"*")</f>
        <v>19012894.239999998</v>
      </c>
      <c r="H21" s="51">
        <f>IF('Town Data'!M17&gt;9,'Town Data'!L17,"*")</f>
        <v>513701.83333333326</v>
      </c>
      <c r="I21" s="22">
        <f t="shared" si="0"/>
        <v>4.0712350015954364E-2</v>
      </c>
      <c r="J21" s="22">
        <f t="shared" si="1"/>
        <v>0.11141369027044044</v>
      </c>
      <c r="K21" s="22">
        <f t="shared" si="2"/>
        <v>0.25631373063038199</v>
      </c>
      <c r="L21" s="15"/>
    </row>
    <row r="22" spans="1:12" x14ac:dyDescent="0.3">
      <c r="A22" s="15"/>
      <c r="B22" s="15" t="str">
        <f>'Town Data'!A18</f>
        <v>CAMBRIDGE</v>
      </c>
      <c r="C22" s="45">
        <f>IF('Town Data'!C18&gt;9,'Town Data'!B18,"*")</f>
        <v>4099699.01</v>
      </c>
      <c r="D22" s="46">
        <f>IF('Town Data'!E18&gt;9,'Town Data'!D18,"*")</f>
        <v>1831710.27</v>
      </c>
      <c r="E22" s="47" t="str">
        <f>IF('Town Data'!G18&gt;9,'Town Data'!F18,"*")</f>
        <v>*</v>
      </c>
      <c r="F22" s="48">
        <f>IF('Town Data'!I18&gt;9,'Town Data'!H18,"*")</f>
        <v>3783652.98</v>
      </c>
      <c r="G22" s="46">
        <f>IF('Town Data'!K18&gt;9,'Town Data'!J18,"*")</f>
        <v>1446715.63</v>
      </c>
      <c r="H22" s="47" t="str">
        <f>IF('Town Data'!M18&gt;9,'Town Data'!L18,"*")</f>
        <v>*</v>
      </c>
      <c r="I22" s="9">
        <f t="shared" si="0"/>
        <v>8.3529338359143016E-2</v>
      </c>
      <c r="J22" s="9">
        <f t="shared" si="1"/>
        <v>0.26611632031652288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CASTLETON</v>
      </c>
      <c r="C23" s="49">
        <f>IF('Town Data'!C19&gt;9,'Town Data'!B19,"*")</f>
        <v>4731570.7699999996</v>
      </c>
      <c r="D23" s="50">
        <f>IF('Town Data'!E19&gt;9,'Town Data'!D19,"*")</f>
        <v>1155553.8999999999</v>
      </c>
      <c r="E23" s="51" t="str">
        <f>IF('Town Data'!G19&gt;9,'Town Data'!F19,"*")</f>
        <v>*</v>
      </c>
      <c r="F23" s="50">
        <f>IF('Town Data'!I19&gt;9,'Town Data'!H19,"*")</f>
        <v>4003951.95</v>
      </c>
      <c r="G23" s="50">
        <f>IF('Town Data'!K19&gt;9,'Town Data'!J19,"*")</f>
        <v>1130982.6599999999</v>
      </c>
      <c r="H23" s="51" t="str">
        <f>IF('Town Data'!M19&gt;9,'Town Data'!L19,"*")</f>
        <v>*</v>
      </c>
      <c r="I23" s="22">
        <f t="shared" si="0"/>
        <v>0.18172516281070739</v>
      </c>
      <c r="J23" s="22">
        <f t="shared" si="1"/>
        <v>2.1725567392872312E-2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CHARLOTTE</v>
      </c>
      <c r="C24" s="45">
        <f>IF('Town Data'!C20&gt;9,'Town Data'!B20,"*")</f>
        <v>1788965.99</v>
      </c>
      <c r="D24" s="46">
        <f>IF('Town Data'!E20&gt;9,'Town Data'!D20,"*")</f>
        <v>373423.39</v>
      </c>
      <c r="E24" s="47" t="str">
        <f>IF('Town Data'!G20&gt;9,'Town Data'!F20,"*")</f>
        <v>*</v>
      </c>
      <c r="F24" s="48">
        <f>IF('Town Data'!I20&gt;9,'Town Data'!H20,"*")</f>
        <v>947985.3</v>
      </c>
      <c r="G24" s="46">
        <f>IF('Town Data'!K20&gt;9,'Town Data'!J20,"*")</f>
        <v>294626.05</v>
      </c>
      <c r="H24" s="47" t="str">
        <f>IF('Town Data'!M20&gt;9,'Town Data'!L20,"*")</f>
        <v>*</v>
      </c>
      <c r="I24" s="9">
        <f t="shared" si="0"/>
        <v>0.88712418852908359</v>
      </c>
      <c r="J24" s="9">
        <f t="shared" si="1"/>
        <v>0.26744865228312303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CHESTER</v>
      </c>
      <c r="C25" s="49">
        <f>IF('Town Data'!C21&gt;9,'Town Data'!B21,"*")</f>
        <v>2902751.41</v>
      </c>
      <c r="D25" s="50">
        <f>IF('Town Data'!E21&gt;9,'Town Data'!D21,"*")</f>
        <v>713221.74</v>
      </c>
      <c r="E25" s="51" t="str">
        <f>IF('Town Data'!G21&gt;9,'Town Data'!F21,"*")</f>
        <v>*</v>
      </c>
      <c r="F25" s="50">
        <f>IF('Town Data'!I21&gt;9,'Town Data'!H21,"*")</f>
        <v>2691002.83</v>
      </c>
      <c r="G25" s="50">
        <f>IF('Town Data'!K21&gt;9,'Town Data'!J21,"*")</f>
        <v>725529.51</v>
      </c>
      <c r="H25" s="51" t="str">
        <f>IF('Town Data'!M21&gt;9,'Town Data'!L21,"*")</f>
        <v>*</v>
      </c>
      <c r="I25" s="22">
        <f t="shared" si="0"/>
        <v>7.8687609555579727E-2</v>
      </c>
      <c r="J25" s="22">
        <f t="shared" si="1"/>
        <v>-1.6963844792474422E-2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CLARENDON</v>
      </c>
      <c r="C26" s="45">
        <f>IF('Town Data'!C22&gt;9,'Town Data'!B22,"*")</f>
        <v>8407375.5899999999</v>
      </c>
      <c r="D26" s="46">
        <f>IF('Town Data'!E22&gt;9,'Town Data'!D22,"*")</f>
        <v>2011001.86</v>
      </c>
      <c r="E26" s="47" t="str">
        <f>IF('Town Data'!G22&gt;9,'Town Data'!F22,"*")</f>
        <v>*</v>
      </c>
      <c r="F26" s="48">
        <f>IF('Town Data'!I22&gt;9,'Town Data'!H22,"*")</f>
        <v>6636955.2800000003</v>
      </c>
      <c r="G26" s="46">
        <f>IF('Town Data'!K22&gt;9,'Town Data'!J22,"*")</f>
        <v>1639278.94</v>
      </c>
      <c r="H26" s="47" t="str">
        <f>IF('Town Data'!M22&gt;9,'Town Data'!L22,"*")</f>
        <v>*</v>
      </c>
      <c r="I26" s="9">
        <f t="shared" si="0"/>
        <v>0.26675188174538966</v>
      </c>
      <c r="J26" s="9">
        <f t="shared" si="1"/>
        <v>0.22676001681568614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COLCHESTER</v>
      </c>
      <c r="C27" s="49">
        <f>IF('Town Data'!C23&gt;9,'Town Data'!B23,"*")</f>
        <v>128713193.56999999</v>
      </c>
      <c r="D27" s="50">
        <f>IF('Town Data'!E23&gt;9,'Town Data'!D23,"*")</f>
        <v>32737818.16</v>
      </c>
      <c r="E27" s="51">
        <f>IF('Town Data'!G23&gt;9,'Town Data'!F23,"*")</f>
        <v>492490.50000000023</v>
      </c>
      <c r="F27" s="50">
        <f>IF('Town Data'!I23&gt;9,'Town Data'!H23,"*")</f>
        <v>119065909.18000001</v>
      </c>
      <c r="G27" s="50">
        <f>IF('Town Data'!K23&gt;9,'Town Data'!J23,"*")</f>
        <v>30263978.920000002</v>
      </c>
      <c r="H27" s="51">
        <f>IF('Town Data'!M23&gt;9,'Town Data'!L23,"*")</f>
        <v>1537129.16666667</v>
      </c>
      <c r="I27" s="22">
        <f t="shared" si="0"/>
        <v>8.1024740468873688E-2</v>
      </c>
      <c r="J27" s="22">
        <f t="shared" si="1"/>
        <v>8.1742035524785456E-2</v>
      </c>
      <c r="K27" s="22">
        <f t="shared" si="2"/>
        <v>-0.67960369845301494</v>
      </c>
      <c r="L27" s="15"/>
    </row>
    <row r="28" spans="1:12" x14ac:dyDescent="0.3">
      <c r="A28" s="15"/>
      <c r="B28" s="15" t="str">
        <f>'Town Data'!A24</f>
        <v>CRAFTSBURY</v>
      </c>
      <c r="C28" s="45">
        <f>IF('Town Data'!C24&gt;9,'Town Data'!B24,"*")</f>
        <v>822607.23</v>
      </c>
      <c r="D28" s="46">
        <f>IF('Town Data'!E24&gt;9,'Town Data'!D24,"*")</f>
        <v>555891.98</v>
      </c>
      <c r="E28" s="47" t="str">
        <f>IF('Town Data'!G24&gt;9,'Town Data'!F24,"*")</f>
        <v>*</v>
      </c>
      <c r="F28" s="48">
        <f>IF('Town Data'!I24&gt;9,'Town Data'!H24,"*")</f>
        <v>596565.37</v>
      </c>
      <c r="G28" s="46">
        <f>IF('Town Data'!K24&gt;9,'Town Data'!J24,"*")</f>
        <v>324458.58</v>
      </c>
      <c r="H28" s="47" t="str">
        <f>IF('Town Data'!M24&gt;9,'Town Data'!L24,"*")</f>
        <v>*</v>
      </c>
      <c r="I28" s="9">
        <f t="shared" si="0"/>
        <v>0.37890543328051374</v>
      </c>
      <c r="J28" s="9">
        <f t="shared" si="1"/>
        <v>0.71329104627160711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DANBY</v>
      </c>
      <c r="C29" s="49">
        <f>IF('Town Data'!C25&gt;9,'Town Data'!B25,"*")</f>
        <v>3466405.71</v>
      </c>
      <c r="D29" s="50">
        <f>IF('Town Data'!E25&gt;9,'Town Data'!D25,"*")</f>
        <v>200629.88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DANVILLE</v>
      </c>
      <c r="C30" s="45">
        <f>IF('Town Data'!C26&gt;9,'Town Data'!B26,"*")</f>
        <v>942192.65</v>
      </c>
      <c r="D30" s="46">
        <f>IF('Town Data'!E26&gt;9,'Town Data'!D26,"*")</f>
        <v>700608.59</v>
      </c>
      <c r="E30" s="47" t="str">
        <f>IF('Town Data'!G26&gt;9,'Town Data'!F26,"*")</f>
        <v>*</v>
      </c>
      <c r="F30" s="48">
        <f>IF('Town Data'!I26&gt;9,'Town Data'!H26,"*")</f>
        <v>1330138.82</v>
      </c>
      <c r="G30" s="46">
        <f>IF('Town Data'!K26&gt;9,'Town Data'!J26,"*")</f>
        <v>541911.81000000006</v>
      </c>
      <c r="H30" s="47" t="str">
        <f>IF('Town Data'!M26&gt;9,'Town Data'!L26,"*")</f>
        <v>*</v>
      </c>
      <c r="I30" s="9">
        <f t="shared" si="0"/>
        <v>-0.29165840750366195</v>
      </c>
      <c r="J30" s="9">
        <f t="shared" si="1"/>
        <v>0.29284613671733761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DERBY</v>
      </c>
      <c r="C31" s="49">
        <f>IF('Town Data'!C27&gt;9,'Town Data'!B27,"*")</f>
        <v>23665952.370000001</v>
      </c>
      <c r="D31" s="50">
        <f>IF('Town Data'!E27&gt;9,'Town Data'!D27,"*")</f>
        <v>8984846.7200000007</v>
      </c>
      <c r="E31" s="51">
        <f>IF('Town Data'!G27&gt;9,'Town Data'!F27,"*")</f>
        <v>109679.16666666666</v>
      </c>
      <c r="F31" s="50">
        <f>IF('Town Data'!I27&gt;9,'Town Data'!H27,"*")</f>
        <v>21291386.469999999</v>
      </c>
      <c r="G31" s="50">
        <f>IF('Town Data'!K27&gt;9,'Town Data'!J27,"*")</f>
        <v>8960952.7200000007</v>
      </c>
      <c r="H31" s="51">
        <f>IF('Town Data'!M27&gt;9,'Town Data'!L27,"*")</f>
        <v>107023.66666666666</v>
      </c>
      <c r="I31" s="22">
        <f t="shared" si="0"/>
        <v>0.11152706768748077</v>
      </c>
      <c r="J31" s="22">
        <f t="shared" si="1"/>
        <v>2.6664575460453939E-3</v>
      </c>
      <c r="K31" s="22">
        <f t="shared" si="2"/>
        <v>2.4812268937400142E-2</v>
      </c>
      <c r="L31" s="15"/>
    </row>
    <row r="32" spans="1:12" x14ac:dyDescent="0.3">
      <c r="A32" s="15"/>
      <c r="B32" s="15" t="str">
        <f>'Town Data'!A28</f>
        <v>DORSET</v>
      </c>
      <c r="C32" s="45">
        <f>IF('Town Data'!C28&gt;9,'Town Data'!B28,"*")</f>
        <v>2253744.15</v>
      </c>
      <c r="D32" s="46">
        <f>IF('Town Data'!E28&gt;9,'Town Data'!D28,"*")</f>
        <v>637899.06999999995</v>
      </c>
      <c r="E32" s="47" t="str">
        <f>IF('Town Data'!G28&gt;9,'Town Data'!F28,"*")</f>
        <v>*</v>
      </c>
      <c r="F32" s="48">
        <f>IF('Town Data'!I28&gt;9,'Town Data'!H28,"*")</f>
        <v>1866658.55</v>
      </c>
      <c r="G32" s="46">
        <f>IF('Town Data'!K28&gt;9,'Town Data'!J28,"*")</f>
        <v>570685.56999999995</v>
      </c>
      <c r="H32" s="47" t="str">
        <f>IF('Town Data'!M28&gt;9,'Town Data'!L28,"*")</f>
        <v>*</v>
      </c>
      <c r="I32" s="9">
        <f t="shared" si="0"/>
        <v>0.20736818739560048</v>
      </c>
      <c r="J32" s="9">
        <f t="shared" si="1"/>
        <v>0.11777676453252534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DOVER</v>
      </c>
      <c r="C33" s="49">
        <f>IF('Town Data'!C29&gt;9,'Town Data'!B29,"*")</f>
        <v>1856467.06</v>
      </c>
      <c r="D33" s="50">
        <f>IF('Town Data'!E29&gt;9,'Town Data'!D29,"*")</f>
        <v>1428965.24</v>
      </c>
      <c r="E33" s="51" t="str">
        <f>IF('Town Data'!G29&gt;9,'Town Data'!F29,"*")</f>
        <v>*</v>
      </c>
      <c r="F33" s="50">
        <f>IF('Town Data'!I29&gt;9,'Town Data'!H29,"*")</f>
        <v>1120477.1299999999</v>
      </c>
      <c r="G33" s="50">
        <f>IF('Town Data'!K29&gt;9,'Town Data'!J29,"*")</f>
        <v>814067.37</v>
      </c>
      <c r="H33" s="51" t="str">
        <f>IF('Town Data'!M29&gt;9,'Town Data'!L29,"*")</f>
        <v>*</v>
      </c>
      <c r="I33" s="22">
        <f t="shared" si="0"/>
        <v>0.65685404038545636</v>
      </c>
      <c r="J33" s="22">
        <f t="shared" si="1"/>
        <v>0.75534027361887757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DUMMERSTON</v>
      </c>
      <c r="C34" s="45">
        <f>IF('Town Data'!C30&gt;9,'Town Data'!B30,"*")</f>
        <v>1512862.84</v>
      </c>
      <c r="D34" s="46">
        <f>IF('Town Data'!E30&gt;9,'Town Data'!D30,"*")</f>
        <v>292030.73</v>
      </c>
      <c r="E34" s="47" t="str">
        <f>IF('Town Data'!G30&gt;9,'Town Data'!F30,"*")</f>
        <v>*</v>
      </c>
      <c r="F34" s="48">
        <f>IF('Town Data'!I30&gt;9,'Town Data'!H30,"*")</f>
        <v>1211426.1100000001</v>
      </c>
      <c r="G34" s="46">
        <f>IF('Town Data'!K30&gt;9,'Town Data'!J30,"*")</f>
        <v>245232.34</v>
      </c>
      <c r="H34" s="47" t="str">
        <f>IF('Town Data'!M30&gt;9,'Town Data'!L30,"*")</f>
        <v>*</v>
      </c>
      <c r="I34" s="9">
        <f t="shared" si="0"/>
        <v>0.24882799496537181</v>
      </c>
      <c r="J34" s="9">
        <f t="shared" si="1"/>
        <v>0.19083286486602863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EAST MONTPELIER</v>
      </c>
      <c r="C35" s="49">
        <f>IF('Town Data'!C31&gt;9,'Town Data'!B31,"*")</f>
        <v>4942536.8600000003</v>
      </c>
      <c r="D35" s="50">
        <f>IF('Town Data'!E31&gt;9,'Town Data'!D31,"*")</f>
        <v>1337215.51</v>
      </c>
      <c r="E35" s="51" t="str">
        <f>IF('Town Data'!G31&gt;9,'Town Data'!F31,"*")</f>
        <v>*</v>
      </c>
      <c r="F35" s="50">
        <f>IF('Town Data'!I31&gt;9,'Town Data'!H31,"*")</f>
        <v>4934160.22</v>
      </c>
      <c r="G35" s="50">
        <f>IF('Town Data'!K31&gt;9,'Town Data'!J31,"*")</f>
        <v>1352709.7</v>
      </c>
      <c r="H35" s="51" t="str">
        <f>IF('Town Data'!M31&gt;9,'Town Data'!L31,"*")</f>
        <v>*</v>
      </c>
      <c r="I35" s="22">
        <f t="shared" si="0"/>
        <v>1.697683015246837E-3</v>
      </c>
      <c r="J35" s="22">
        <f t="shared" si="1"/>
        <v>-1.1454187103116024E-2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ENOSBURG</v>
      </c>
      <c r="C36" s="45">
        <f>IF('Town Data'!C32&gt;9,'Town Data'!B32,"*")</f>
        <v>6230250.2699999996</v>
      </c>
      <c r="D36" s="46">
        <f>IF('Town Data'!E32&gt;9,'Town Data'!D32,"*")</f>
        <v>1903811.12</v>
      </c>
      <c r="E36" s="47" t="str">
        <f>IF('Town Data'!G32&gt;9,'Town Data'!F32,"*")</f>
        <v>*</v>
      </c>
      <c r="F36" s="48">
        <f>IF('Town Data'!I32&gt;9,'Town Data'!H32,"*")</f>
        <v>5512926.7999999998</v>
      </c>
      <c r="G36" s="46">
        <f>IF('Town Data'!K32&gt;9,'Town Data'!J32,"*")</f>
        <v>1763193.76</v>
      </c>
      <c r="H36" s="47" t="str">
        <f>IF('Town Data'!M32&gt;9,'Town Data'!L32,"*")</f>
        <v>*</v>
      </c>
      <c r="I36" s="9">
        <f t="shared" si="0"/>
        <v>0.13011663242109431</v>
      </c>
      <c r="J36" s="9">
        <f t="shared" si="1"/>
        <v>7.975150728754854E-2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ESSEX</v>
      </c>
      <c r="C37" s="49">
        <f>IF('Town Data'!C33&gt;9,'Town Data'!B33,"*")</f>
        <v>40916660.840000004</v>
      </c>
      <c r="D37" s="50">
        <f>IF('Town Data'!E33&gt;9,'Town Data'!D33,"*")</f>
        <v>14692760.17</v>
      </c>
      <c r="E37" s="51">
        <f>IF('Town Data'!G33&gt;9,'Town Data'!F33,"*")</f>
        <v>161610.00000000009</v>
      </c>
      <c r="F37" s="50">
        <f>IF('Town Data'!I33&gt;9,'Town Data'!H33,"*")</f>
        <v>35993112.409999996</v>
      </c>
      <c r="G37" s="50">
        <f>IF('Town Data'!K33&gt;9,'Town Data'!J33,"*")</f>
        <v>13373071.060000001</v>
      </c>
      <c r="H37" s="51">
        <f>IF('Town Data'!M33&gt;9,'Town Data'!L33,"*")</f>
        <v>152182.16666666669</v>
      </c>
      <c r="I37" s="22">
        <f t="shared" si="0"/>
        <v>0.13679140536432446</v>
      </c>
      <c r="J37" s="22">
        <f t="shared" si="1"/>
        <v>9.8682576655657092E-2</v>
      </c>
      <c r="K37" s="22">
        <f t="shared" si="2"/>
        <v>6.1950973230547601E-2</v>
      </c>
      <c r="L37" s="15"/>
    </row>
    <row r="38" spans="1:12" x14ac:dyDescent="0.3">
      <c r="A38" s="15"/>
      <c r="B38" s="15" t="str">
        <f>'Town Data'!A34</f>
        <v>FAIR HAVEN</v>
      </c>
      <c r="C38" s="45">
        <f>IF('Town Data'!C34&gt;9,'Town Data'!B34,"*")</f>
        <v>6986768.7400000002</v>
      </c>
      <c r="D38" s="46">
        <f>IF('Town Data'!E34&gt;9,'Town Data'!D34,"*")</f>
        <v>1307209.8</v>
      </c>
      <c r="E38" s="47" t="str">
        <f>IF('Town Data'!G34&gt;9,'Town Data'!F34,"*")</f>
        <v>*</v>
      </c>
      <c r="F38" s="48">
        <f>IF('Town Data'!I34&gt;9,'Town Data'!H34,"*")</f>
        <v>4878130.18</v>
      </c>
      <c r="G38" s="46">
        <f>IF('Town Data'!K34&gt;9,'Town Data'!J34,"*")</f>
        <v>1191620.1599999999</v>
      </c>
      <c r="H38" s="47" t="str">
        <f>IF('Town Data'!M34&gt;9,'Town Data'!L34,"*")</f>
        <v>*</v>
      </c>
      <c r="I38" s="9">
        <f t="shared" si="0"/>
        <v>0.4322636916590038</v>
      </c>
      <c r="J38" s="9">
        <f t="shared" si="1"/>
        <v>9.7002084959690621E-2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FAIRFAX</v>
      </c>
      <c r="C39" s="49">
        <f>IF('Town Data'!C35&gt;9,'Town Data'!B35,"*")</f>
        <v>3600109.97</v>
      </c>
      <c r="D39" s="50">
        <f>IF('Town Data'!E35&gt;9,'Town Data'!D35,"*")</f>
        <v>1438467.56</v>
      </c>
      <c r="E39" s="51" t="str">
        <f>IF('Town Data'!G35&gt;9,'Town Data'!F35,"*")</f>
        <v>*</v>
      </c>
      <c r="F39" s="50">
        <f>IF('Town Data'!I35&gt;9,'Town Data'!H35,"*")</f>
        <v>3046556.61</v>
      </c>
      <c r="G39" s="50">
        <f>IF('Town Data'!K35&gt;9,'Town Data'!J35,"*")</f>
        <v>1466311.98</v>
      </c>
      <c r="H39" s="51" t="str">
        <f>IF('Town Data'!M35&gt;9,'Town Data'!L35,"*")</f>
        <v>*</v>
      </c>
      <c r="I39" s="22">
        <f t="shared" si="0"/>
        <v>0.18169803842903165</v>
      </c>
      <c r="J39" s="22">
        <f t="shared" si="1"/>
        <v>-1.8989424065129663E-2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FAIRLEE</v>
      </c>
      <c r="C40" s="45">
        <f>IF('Town Data'!C36&gt;9,'Town Data'!B36,"*")</f>
        <v>1153173.6000000001</v>
      </c>
      <c r="D40" s="46">
        <f>IF('Town Data'!E36&gt;9,'Town Data'!D36,"*")</f>
        <v>302346.90000000002</v>
      </c>
      <c r="E40" s="47" t="str">
        <f>IF('Town Data'!G36&gt;9,'Town Data'!F36,"*")</f>
        <v>*</v>
      </c>
      <c r="F40" s="48">
        <f>IF('Town Data'!I36&gt;9,'Town Data'!H36,"*")</f>
        <v>1182404.6200000001</v>
      </c>
      <c r="G40" s="46">
        <f>IF('Town Data'!K36&gt;9,'Town Data'!J36,"*")</f>
        <v>357944.66</v>
      </c>
      <c r="H40" s="47" t="str">
        <f>IF('Town Data'!M36&gt;9,'Town Data'!L36,"*")</f>
        <v>*</v>
      </c>
      <c r="I40" s="9">
        <f t="shared" si="0"/>
        <v>-2.4721672687645635E-2</v>
      </c>
      <c r="J40" s="9">
        <f t="shared" si="1"/>
        <v>-0.15532501588374012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FERRISBURGH</v>
      </c>
      <c r="C41" s="49">
        <f>IF('Town Data'!C37&gt;9,'Town Data'!B37,"*")</f>
        <v>2907629.51</v>
      </c>
      <c r="D41" s="50">
        <f>IF('Town Data'!E37&gt;9,'Town Data'!D37,"*")</f>
        <v>583742.74</v>
      </c>
      <c r="E41" s="51" t="str">
        <f>IF('Town Data'!G37&gt;9,'Town Data'!F37,"*")</f>
        <v>*</v>
      </c>
      <c r="F41" s="50">
        <f>IF('Town Data'!I37&gt;9,'Town Data'!H37,"*")</f>
        <v>1539219.46</v>
      </c>
      <c r="G41" s="50">
        <f>IF('Town Data'!K37&gt;9,'Town Data'!J37,"*")</f>
        <v>561179.74</v>
      </c>
      <c r="H41" s="51" t="str">
        <f>IF('Town Data'!M37&gt;9,'Town Data'!L37,"*")</f>
        <v>*</v>
      </c>
      <c r="I41" s="22">
        <f t="shared" si="0"/>
        <v>0.88902855347216037</v>
      </c>
      <c r="J41" s="22">
        <f t="shared" si="1"/>
        <v>4.0206369531444595E-2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GEORGIA</v>
      </c>
      <c r="C42" s="45">
        <f>IF('Town Data'!C38&gt;9,'Town Data'!B38,"*")</f>
        <v>1138281.32</v>
      </c>
      <c r="D42" s="46">
        <f>IF('Town Data'!E38&gt;9,'Town Data'!D38,"*")</f>
        <v>536302.73</v>
      </c>
      <c r="E42" s="47" t="str">
        <f>IF('Town Data'!G38&gt;9,'Town Data'!F38,"*")</f>
        <v>*</v>
      </c>
      <c r="F42" s="48">
        <f>IF('Town Data'!I38&gt;9,'Town Data'!H38,"*")</f>
        <v>1127246.06</v>
      </c>
      <c r="G42" s="46">
        <f>IF('Town Data'!K38&gt;9,'Town Data'!J38,"*")</f>
        <v>467267.89</v>
      </c>
      <c r="H42" s="47" t="str">
        <f>IF('Town Data'!M38&gt;9,'Town Data'!L38,"*")</f>
        <v>*</v>
      </c>
      <c r="I42" s="9">
        <f t="shared" si="0"/>
        <v>9.7895751349975964E-3</v>
      </c>
      <c r="J42" s="9">
        <f t="shared" si="1"/>
        <v>0.14774145940137245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GRAND ISLE</v>
      </c>
      <c r="C43" s="49">
        <f>IF('Town Data'!C39&gt;9,'Town Data'!B39,"*")</f>
        <v>367474.29</v>
      </c>
      <c r="D43" s="50">
        <f>IF('Town Data'!E39&gt;9,'Town Data'!D39,"*")</f>
        <v>170970.62</v>
      </c>
      <c r="E43" s="51" t="str">
        <f>IF('Town Data'!G39&gt;9,'Town Data'!F39,"*")</f>
        <v>*</v>
      </c>
      <c r="F43" s="50" t="str">
        <f>IF('Town Data'!I39&gt;9,'Town Data'!H39,"*")</f>
        <v>*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HARDWICK</v>
      </c>
      <c r="C44" s="45">
        <f>IF('Town Data'!C40&gt;9,'Town Data'!B40,"*")</f>
        <v>10790355.02</v>
      </c>
      <c r="D44" s="46">
        <f>IF('Town Data'!E40&gt;9,'Town Data'!D40,"*")</f>
        <v>1677055.04</v>
      </c>
      <c r="E44" s="47" t="str">
        <f>IF('Town Data'!G40&gt;9,'Town Data'!F40,"*")</f>
        <v>*</v>
      </c>
      <c r="F44" s="48">
        <f>IF('Town Data'!I40&gt;9,'Town Data'!H40,"*")</f>
        <v>8013206.4000000004</v>
      </c>
      <c r="G44" s="46">
        <f>IF('Town Data'!K40&gt;9,'Town Data'!J40,"*")</f>
        <v>1686086.33</v>
      </c>
      <c r="H44" s="47" t="str">
        <f>IF('Town Data'!M40&gt;9,'Town Data'!L40,"*")</f>
        <v>*</v>
      </c>
      <c r="I44" s="9">
        <f t="shared" si="0"/>
        <v>0.34657145733822592</v>
      </c>
      <c r="J44" s="9">
        <f t="shared" si="1"/>
        <v>-5.3563627433003604E-3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HARTFORD</v>
      </c>
      <c r="C45" s="49">
        <f>IF('Town Data'!C41&gt;9,'Town Data'!B41,"*")</f>
        <v>53930028.950000003</v>
      </c>
      <c r="D45" s="50">
        <f>IF('Town Data'!E41&gt;9,'Town Data'!D41,"*")</f>
        <v>8660426.9800000004</v>
      </c>
      <c r="E45" s="51">
        <f>IF('Town Data'!G41&gt;9,'Town Data'!F41,"*")</f>
        <v>91075.5</v>
      </c>
      <c r="F45" s="50">
        <f>IF('Town Data'!I41&gt;9,'Town Data'!H41,"*")</f>
        <v>48843218.479999997</v>
      </c>
      <c r="G45" s="50">
        <f>IF('Town Data'!K41&gt;9,'Town Data'!J41,"*")</f>
        <v>7072430.04</v>
      </c>
      <c r="H45" s="51">
        <f>IF('Town Data'!M41&gt;9,'Town Data'!L41,"*")</f>
        <v>59318.333333333336</v>
      </c>
      <c r="I45" s="22">
        <f t="shared" si="0"/>
        <v>0.10414568548718632</v>
      </c>
      <c r="J45" s="22">
        <f t="shared" si="1"/>
        <v>0.22453342500649187</v>
      </c>
      <c r="K45" s="22">
        <f t="shared" si="2"/>
        <v>0.5353684920345031</v>
      </c>
      <c r="L45" s="15"/>
    </row>
    <row r="46" spans="1:12" x14ac:dyDescent="0.3">
      <c r="A46" s="15"/>
      <c r="B46" s="15" t="str">
        <f>'Town Data'!A42</f>
        <v>HARTLAND</v>
      </c>
      <c r="C46" s="45">
        <f>IF('Town Data'!C42&gt;9,'Town Data'!B42,"*")</f>
        <v>1111519.8700000001</v>
      </c>
      <c r="D46" s="46">
        <f>IF('Town Data'!E42&gt;9,'Town Data'!D42,"*")</f>
        <v>337719.36</v>
      </c>
      <c r="E46" s="47" t="str">
        <f>IF('Town Data'!G42&gt;9,'Town Data'!F42,"*")</f>
        <v>*</v>
      </c>
      <c r="F46" s="48">
        <f>IF('Town Data'!I42&gt;9,'Town Data'!H42,"*")</f>
        <v>928786.65</v>
      </c>
      <c r="G46" s="46">
        <f>IF('Town Data'!K42&gt;9,'Town Data'!J42,"*")</f>
        <v>316622.78000000003</v>
      </c>
      <c r="H46" s="47" t="str">
        <f>IF('Town Data'!M42&gt;9,'Town Data'!L42,"*")</f>
        <v>*</v>
      </c>
      <c r="I46" s="9">
        <f t="shared" si="0"/>
        <v>0.19674402081468342</v>
      </c>
      <c r="J46" s="9">
        <f t="shared" si="1"/>
        <v>6.6630013165824509E-2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HIGHGATE</v>
      </c>
      <c r="C47" s="49">
        <f>IF('Town Data'!C43&gt;9,'Town Data'!B43,"*")</f>
        <v>2110887.9700000002</v>
      </c>
      <c r="D47" s="50">
        <f>IF('Town Data'!E43&gt;9,'Town Data'!D43,"*")</f>
        <v>650009.17000000004</v>
      </c>
      <c r="E47" s="51" t="str">
        <f>IF('Town Data'!G43&gt;9,'Town Data'!F43,"*")</f>
        <v>*</v>
      </c>
      <c r="F47" s="50">
        <f>IF('Town Data'!I43&gt;9,'Town Data'!H43,"*")</f>
        <v>1947117.3</v>
      </c>
      <c r="G47" s="50">
        <f>IF('Town Data'!K43&gt;9,'Town Data'!J43,"*")</f>
        <v>756057.06</v>
      </c>
      <c r="H47" s="51" t="str">
        <f>IF('Town Data'!M43&gt;9,'Town Data'!L43,"*")</f>
        <v>*</v>
      </c>
      <c r="I47" s="22">
        <f t="shared" si="0"/>
        <v>8.4109298397174195E-2</v>
      </c>
      <c r="J47" s="22">
        <f t="shared" si="1"/>
        <v>-0.14026440014990404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HINESBURG</v>
      </c>
      <c r="C48" s="45">
        <f>IF('Town Data'!C44&gt;9,'Town Data'!B44,"*")</f>
        <v>6283264.7699999996</v>
      </c>
      <c r="D48" s="46">
        <f>IF('Town Data'!E44&gt;9,'Town Data'!D44,"*")</f>
        <v>1595184.19</v>
      </c>
      <c r="E48" s="47" t="str">
        <f>IF('Town Data'!G44&gt;9,'Town Data'!F44,"*")</f>
        <v>*</v>
      </c>
      <c r="F48" s="48">
        <f>IF('Town Data'!I44&gt;9,'Town Data'!H44,"*")</f>
        <v>5658612.2300000004</v>
      </c>
      <c r="G48" s="46">
        <f>IF('Town Data'!K44&gt;9,'Town Data'!J44,"*")</f>
        <v>1769966.61</v>
      </c>
      <c r="H48" s="47" t="str">
        <f>IF('Town Data'!M44&gt;9,'Town Data'!L44,"*")</f>
        <v>*</v>
      </c>
      <c r="I48" s="9">
        <f t="shared" si="0"/>
        <v>0.11038970592264793</v>
      </c>
      <c r="J48" s="9">
        <f t="shared" si="1"/>
        <v>-9.8748992784671877E-2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HYDE PARK</v>
      </c>
      <c r="C49" s="49">
        <f>IF('Town Data'!C45&gt;9,'Town Data'!B45,"*")</f>
        <v>3194956.97</v>
      </c>
      <c r="D49" s="50">
        <f>IF('Town Data'!E45&gt;9,'Town Data'!D45,"*")</f>
        <v>396034.1</v>
      </c>
      <c r="E49" s="51" t="str">
        <f>IF('Town Data'!G45&gt;9,'Town Data'!F45,"*")</f>
        <v>*</v>
      </c>
      <c r="F49" s="50">
        <f>IF('Town Data'!I45&gt;9,'Town Data'!H45,"*")</f>
        <v>2945677.56</v>
      </c>
      <c r="G49" s="50">
        <f>IF('Town Data'!K45&gt;9,'Town Data'!J45,"*")</f>
        <v>435568.8</v>
      </c>
      <c r="H49" s="51" t="str">
        <f>IF('Town Data'!M45&gt;9,'Town Data'!L45,"*")</f>
        <v>*</v>
      </c>
      <c r="I49" s="22">
        <f t="shared" si="0"/>
        <v>8.4625491053406457E-2</v>
      </c>
      <c r="J49" s="22">
        <f t="shared" si="1"/>
        <v>-9.0765683859817356E-2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JAMAICA</v>
      </c>
      <c r="C50" s="45">
        <f>IF('Town Data'!C46&gt;9,'Town Data'!B46,"*")</f>
        <v>3253343.01</v>
      </c>
      <c r="D50" s="46">
        <f>IF('Town Data'!E46&gt;9,'Town Data'!D46,"*")</f>
        <v>472952.82</v>
      </c>
      <c r="E50" s="47" t="str">
        <f>IF('Town Data'!G46&gt;9,'Town Data'!F46,"*")</f>
        <v>*</v>
      </c>
      <c r="F50" s="48">
        <f>IF('Town Data'!I46&gt;9,'Town Data'!H46,"*")</f>
        <v>1325142.3400000001</v>
      </c>
      <c r="G50" s="46">
        <f>IF('Town Data'!K46&gt;9,'Town Data'!J46,"*")</f>
        <v>335801.2</v>
      </c>
      <c r="H50" s="47" t="str">
        <f>IF('Town Data'!M46&gt;9,'Town Data'!L46,"*")</f>
        <v>*</v>
      </c>
      <c r="I50" s="9">
        <f t="shared" si="0"/>
        <v>1.455089473633451</v>
      </c>
      <c r="J50" s="9">
        <f t="shared" si="1"/>
        <v>0.40843100024657442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JERICHO</v>
      </c>
      <c r="C51" s="49">
        <f>IF('Town Data'!C47&gt;9,'Town Data'!B47,"*")</f>
        <v>3495514.77</v>
      </c>
      <c r="D51" s="50">
        <f>IF('Town Data'!E47&gt;9,'Town Data'!D47,"*")</f>
        <v>981519.46</v>
      </c>
      <c r="E51" s="51" t="str">
        <f>IF('Town Data'!G47&gt;9,'Town Data'!F47,"*")</f>
        <v>*</v>
      </c>
      <c r="F51" s="50">
        <f>IF('Town Data'!I47&gt;9,'Town Data'!H47,"*")</f>
        <v>2506508.38</v>
      </c>
      <c r="G51" s="50">
        <f>IF('Town Data'!K47&gt;9,'Town Data'!J47,"*")</f>
        <v>873623.35</v>
      </c>
      <c r="H51" s="51" t="str">
        <f>IF('Town Data'!M47&gt;9,'Town Data'!L47,"*")</f>
        <v>*</v>
      </c>
      <c r="I51" s="22">
        <f t="shared" si="0"/>
        <v>0.39457533750595325</v>
      </c>
      <c r="J51" s="22">
        <f t="shared" si="1"/>
        <v>0.12350415084486924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JOHNSON</v>
      </c>
      <c r="C52" s="45">
        <f>IF('Town Data'!C48&gt;9,'Town Data'!B48,"*")</f>
        <v>9929471.0899999999</v>
      </c>
      <c r="D52" s="46">
        <f>IF('Town Data'!E48&gt;9,'Town Data'!D48,"*")</f>
        <v>2622554.59</v>
      </c>
      <c r="E52" s="47" t="str">
        <f>IF('Town Data'!G48&gt;9,'Town Data'!F48,"*")</f>
        <v>*</v>
      </c>
      <c r="F52" s="48">
        <f>IF('Town Data'!I48&gt;9,'Town Data'!H48,"*")</f>
        <v>9453333.6300000008</v>
      </c>
      <c r="G52" s="46">
        <f>IF('Town Data'!K48&gt;9,'Town Data'!J48,"*")</f>
        <v>2517819.39</v>
      </c>
      <c r="H52" s="47" t="str">
        <f>IF('Town Data'!M48&gt;9,'Town Data'!L48,"*")</f>
        <v>*</v>
      </c>
      <c r="I52" s="9">
        <f t="shared" si="0"/>
        <v>5.0367148630932113E-2</v>
      </c>
      <c r="J52" s="9">
        <f t="shared" si="1"/>
        <v>4.1597582581171445E-2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KILLINGTON</v>
      </c>
      <c r="C53" s="49">
        <f>IF('Town Data'!C49&gt;9,'Town Data'!B49,"*")</f>
        <v>8142705.0599999996</v>
      </c>
      <c r="D53" s="50">
        <f>IF('Town Data'!E49&gt;9,'Town Data'!D49,"*")</f>
        <v>6792853.7999999998</v>
      </c>
      <c r="E53" s="51" t="str">
        <f>IF('Town Data'!G49&gt;9,'Town Data'!F49,"*")</f>
        <v>*</v>
      </c>
      <c r="F53" s="50">
        <f>IF('Town Data'!I49&gt;9,'Town Data'!H49,"*")</f>
        <v>4038446.84</v>
      </c>
      <c r="G53" s="50">
        <f>IF('Town Data'!K49&gt;9,'Town Data'!J49,"*")</f>
        <v>3258405.21</v>
      </c>
      <c r="H53" s="51" t="str">
        <f>IF('Town Data'!M49&gt;9,'Town Data'!L49,"*")</f>
        <v>*</v>
      </c>
      <c r="I53" s="22">
        <f t="shared" si="0"/>
        <v>1.0162962105500934</v>
      </c>
      <c r="J53" s="22">
        <f t="shared" si="1"/>
        <v>1.0847173271000263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LONDONDERRY</v>
      </c>
      <c r="C54" s="45">
        <f>IF('Town Data'!C50&gt;9,'Town Data'!B50,"*")</f>
        <v>7136060.2199999997</v>
      </c>
      <c r="D54" s="46">
        <f>IF('Town Data'!E50&gt;9,'Town Data'!D50,"*")</f>
        <v>3448271.27</v>
      </c>
      <c r="E54" s="47" t="str">
        <f>IF('Town Data'!G50&gt;9,'Town Data'!F50,"*")</f>
        <v>*</v>
      </c>
      <c r="F54" s="48">
        <f>IF('Town Data'!I50&gt;9,'Town Data'!H50,"*")</f>
        <v>4551255.33</v>
      </c>
      <c r="G54" s="46">
        <f>IF('Town Data'!K50&gt;9,'Town Data'!J50,"*")</f>
        <v>1872972.23</v>
      </c>
      <c r="H54" s="47" t="str">
        <f>IF('Town Data'!M50&gt;9,'Town Data'!L50,"*")</f>
        <v>*</v>
      </c>
      <c r="I54" s="9">
        <f t="shared" si="0"/>
        <v>0.56793229616497909</v>
      </c>
      <c r="J54" s="9">
        <f t="shared" si="1"/>
        <v>0.84106908515135859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LUDLOW</v>
      </c>
      <c r="C55" s="49">
        <f>IF('Town Data'!C51&gt;9,'Town Data'!B51,"*")</f>
        <v>7856337.6600000001</v>
      </c>
      <c r="D55" s="50">
        <f>IF('Town Data'!E51&gt;9,'Town Data'!D51,"*")</f>
        <v>4028714.97</v>
      </c>
      <c r="E55" s="51" t="str">
        <f>IF('Town Data'!G51&gt;9,'Town Data'!F51,"*")</f>
        <v>*</v>
      </c>
      <c r="F55" s="50">
        <f>IF('Town Data'!I51&gt;9,'Town Data'!H51,"*")</f>
        <v>6501884.1900000004</v>
      </c>
      <c r="G55" s="50">
        <f>IF('Town Data'!K51&gt;9,'Town Data'!J51,"*")</f>
        <v>3387753.12</v>
      </c>
      <c r="H55" s="51" t="str">
        <f>IF('Town Data'!M51&gt;9,'Town Data'!L51,"*")</f>
        <v>*</v>
      </c>
      <c r="I55" s="22">
        <f t="shared" si="0"/>
        <v>0.20831707093201851</v>
      </c>
      <c r="J55" s="22">
        <f t="shared" si="1"/>
        <v>0.18919969292213362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LYNDON</v>
      </c>
      <c r="C56" s="45">
        <f>IF('Town Data'!C52&gt;9,'Town Data'!B52,"*")</f>
        <v>7212050.2800000003</v>
      </c>
      <c r="D56" s="46">
        <f>IF('Town Data'!E52&gt;9,'Town Data'!D52,"*")</f>
        <v>3101847.08</v>
      </c>
      <c r="E56" s="47">
        <f>IF('Town Data'!G52&gt;9,'Town Data'!F52,"*")</f>
        <v>39218.833333333365</v>
      </c>
      <c r="F56" s="48">
        <f>IF('Town Data'!I52&gt;9,'Town Data'!H52,"*")</f>
        <v>6295923.4199999999</v>
      </c>
      <c r="G56" s="46">
        <f>IF('Town Data'!K52&gt;9,'Town Data'!J52,"*")</f>
        <v>2910051.55</v>
      </c>
      <c r="H56" s="47">
        <f>IF('Town Data'!M52&gt;9,'Town Data'!L52,"*")</f>
        <v>47413.166666666635</v>
      </c>
      <c r="I56" s="9">
        <f t="shared" si="0"/>
        <v>0.14551111868511266</v>
      </c>
      <c r="J56" s="9">
        <f t="shared" si="1"/>
        <v>6.5907949293888032E-2</v>
      </c>
      <c r="K56" s="9">
        <f t="shared" si="2"/>
        <v>-0.17282822282136698</v>
      </c>
      <c r="L56" s="15"/>
    </row>
    <row r="57" spans="1:12" x14ac:dyDescent="0.3">
      <c r="A57" s="15"/>
      <c r="B57" s="27" t="str">
        <f>'Town Data'!A53</f>
        <v>MANCHESTER</v>
      </c>
      <c r="C57" s="49">
        <f>IF('Town Data'!C53&gt;9,'Town Data'!B53,"*")</f>
        <v>23811871.039999999</v>
      </c>
      <c r="D57" s="50">
        <f>IF('Town Data'!E53&gt;9,'Town Data'!D53,"*")</f>
        <v>10530932.279999999</v>
      </c>
      <c r="E57" s="51">
        <f>IF('Town Data'!G53&gt;9,'Town Data'!F53,"*")</f>
        <v>339220.50000000035</v>
      </c>
      <c r="F57" s="50">
        <f>IF('Town Data'!I53&gt;9,'Town Data'!H53,"*")</f>
        <v>22764345.329999998</v>
      </c>
      <c r="G57" s="50">
        <f>IF('Town Data'!K53&gt;9,'Town Data'!J53,"*")</f>
        <v>10430671.550000001</v>
      </c>
      <c r="H57" s="51">
        <f>IF('Town Data'!M53&gt;9,'Town Data'!L53,"*")</f>
        <v>350893.83333333331</v>
      </c>
      <c r="I57" s="22">
        <f t="shared" si="0"/>
        <v>4.6016070078655803E-2</v>
      </c>
      <c r="J57" s="22">
        <f t="shared" si="1"/>
        <v>9.6121069021676345E-3</v>
      </c>
      <c r="K57" s="22">
        <f t="shared" si="2"/>
        <v>-3.3267422292496726E-2</v>
      </c>
      <c r="L57" s="15"/>
    </row>
    <row r="58" spans="1:12" x14ac:dyDescent="0.3">
      <c r="A58" s="15"/>
      <c r="B58" s="15" t="str">
        <f>'Town Data'!A54</f>
        <v>MENDON</v>
      </c>
      <c r="C58" s="45">
        <f>IF('Town Data'!C54&gt;9,'Town Data'!B54,"*")</f>
        <v>2655540.36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MIDDLEBURY</v>
      </c>
      <c r="C59" s="49">
        <f>IF('Town Data'!C55&gt;9,'Town Data'!B55,"*")</f>
        <v>33341173.489999998</v>
      </c>
      <c r="D59" s="50">
        <f>IF('Town Data'!E55&gt;9,'Town Data'!D55,"*")</f>
        <v>10064910.109999999</v>
      </c>
      <c r="E59" s="51">
        <f>IF('Town Data'!G55&gt;9,'Town Data'!F55,"*")</f>
        <v>54904.833333333372</v>
      </c>
      <c r="F59" s="50">
        <f>IF('Town Data'!I55&gt;9,'Town Data'!H55,"*")</f>
        <v>29999245.120000001</v>
      </c>
      <c r="G59" s="50">
        <f>IF('Town Data'!K55&gt;9,'Town Data'!J55,"*")</f>
        <v>8780164.8900000006</v>
      </c>
      <c r="H59" s="51">
        <f>IF('Town Data'!M55&gt;9,'Town Data'!L55,"*")</f>
        <v>88746.000000000044</v>
      </c>
      <c r="I59" s="22">
        <f t="shared" si="0"/>
        <v>0.11140041546485412</v>
      </c>
      <c r="J59" s="22">
        <f t="shared" si="1"/>
        <v>0.14632358686830979</v>
      </c>
      <c r="K59" s="22">
        <f t="shared" si="2"/>
        <v>-0.38132610671654671</v>
      </c>
      <c r="L59" s="15"/>
    </row>
    <row r="60" spans="1:12" x14ac:dyDescent="0.3">
      <c r="A60" s="15"/>
      <c r="B60" s="15" t="str">
        <f>'Town Data'!A56</f>
        <v>MILTON</v>
      </c>
      <c r="C60" s="45">
        <f>IF('Town Data'!C56&gt;9,'Town Data'!B56,"*")</f>
        <v>14955924.800000001</v>
      </c>
      <c r="D60" s="46">
        <f>IF('Town Data'!E56&gt;9,'Town Data'!D56,"*")</f>
        <v>3906765.41</v>
      </c>
      <c r="E60" s="47">
        <f>IF('Town Data'!G56&gt;9,'Town Data'!F56,"*")</f>
        <v>622938.33333333337</v>
      </c>
      <c r="F60" s="48">
        <f>IF('Town Data'!I56&gt;9,'Town Data'!H56,"*")</f>
        <v>13326026.609999999</v>
      </c>
      <c r="G60" s="46">
        <f>IF('Town Data'!K56&gt;9,'Town Data'!J56,"*")</f>
        <v>3549105.15</v>
      </c>
      <c r="H60" s="47">
        <f>IF('Town Data'!M56&gt;9,'Town Data'!L56,"*")</f>
        <v>19905.333333333339</v>
      </c>
      <c r="I60" s="9">
        <f t="shared" si="0"/>
        <v>0.12230939031570802</v>
      </c>
      <c r="J60" s="9">
        <f t="shared" si="1"/>
        <v>0.10077477135328049</v>
      </c>
      <c r="K60" s="9">
        <f t="shared" si="2"/>
        <v>30.295046553687445</v>
      </c>
      <c r="L60" s="15"/>
    </row>
    <row r="61" spans="1:12" x14ac:dyDescent="0.3">
      <c r="A61" s="15"/>
      <c r="B61" s="27" t="str">
        <f>'Town Data'!A57</f>
        <v>MONTPELIER</v>
      </c>
      <c r="C61" s="49">
        <f>IF('Town Data'!C57&gt;9,'Town Data'!B57,"*")</f>
        <v>18880336.050000001</v>
      </c>
      <c r="D61" s="50">
        <f>IF('Town Data'!E57&gt;9,'Town Data'!D57,"*")</f>
        <v>6696739.5800000001</v>
      </c>
      <c r="E61" s="51">
        <f>IF('Town Data'!G57&gt;9,'Town Data'!F57,"*")</f>
        <v>138944.66666666701</v>
      </c>
      <c r="F61" s="50">
        <f>IF('Town Data'!I57&gt;9,'Town Data'!H57,"*")</f>
        <v>15431415.699999999</v>
      </c>
      <c r="G61" s="50">
        <f>IF('Town Data'!K57&gt;9,'Town Data'!J57,"*")</f>
        <v>5711661.4000000004</v>
      </c>
      <c r="H61" s="51">
        <f>IF('Town Data'!M57&gt;9,'Town Data'!L57,"*")</f>
        <v>117504.33333333334</v>
      </c>
      <c r="I61" s="22">
        <f t="shared" si="0"/>
        <v>0.22349993137700266</v>
      </c>
      <c r="J61" s="22">
        <f t="shared" si="1"/>
        <v>0.17246788824001361</v>
      </c>
      <c r="K61" s="22">
        <f t="shared" si="2"/>
        <v>0.18246419280991336</v>
      </c>
      <c r="L61" s="15"/>
    </row>
    <row r="62" spans="1:12" x14ac:dyDescent="0.3">
      <c r="A62" s="15"/>
      <c r="B62" s="15" t="str">
        <f>'Town Data'!A58</f>
        <v>MORRISTOWN</v>
      </c>
      <c r="C62" s="45">
        <f>IF('Town Data'!C58&gt;9,'Town Data'!B58,"*")</f>
        <v>29686452.02</v>
      </c>
      <c r="D62" s="46">
        <f>IF('Town Data'!E58&gt;9,'Town Data'!D58,"*")</f>
        <v>8374209.2599999998</v>
      </c>
      <c r="E62" s="47">
        <f>IF('Town Data'!G58&gt;9,'Town Data'!F58,"*")</f>
        <v>206758.33333333337</v>
      </c>
      <c r="F62" s="48">
        <f>IF('Town Data'!I58&gt;9,'Town Data'!H58,"*")</f>
        <v>25266456.420000002</v>
      </c>
      <c r="G62" s="46">
        <f>IF('Town Data'!K58&gt;9,'Town Data'!J58,"*")</f>
        <v>7482036.2800000003</v>
      </c>
      <c r="H62" s="47">
        <f>IF('Town Data'!M58&gt;9,'Town Data'!L58,"*")</f>
        <v>208819.49999999994</v>
      </c>
      <c r="I62" s="9">
        <f t="shared" si="0"/>
        <v>0.17493531845254293</v>
      </c>
      <c r="J62" s="9">
        <f t="shared" si="1"/>
        <v>0.11924200132320122</v>
      </c>
      <c r="K62" s="9">
        <f t="shared" si="2"/>
        <v>-9.87056604707209E-3</v>
      </c>
      <c r="L62" s="15"/>
    </row>
    <row r="63" spans="1:12" x14ac:dyDescent="0.3">
      <c r="A63" s="15"/>
      <c r="B63" s="27" t="str">
        <f>'Town Data'!A59</f>
        <v>NEW HAVEN</v>
      </c>
      <c r="C63" s="49">
        <f>IF('Town Data'!C59&gt;9,'Town Data'!B59,"*")</f>
        <v>12140661.42</v>
      </c>
      <c r="D63" s="50">
        <f>IF('Town Data'!E59&gt;9,'Town Data'!D59,"*")</f>
        <v>912408.04</v>
      </c>
      <c r="E63" s="51" t="str">
        <f>IF('Town Data'!G59&gt;9,'Town Data'!F59,"*")</f>
        <v>*</v>
      </c>
      <c r="F63" s="50">
        <f>IF('Town Data'!I59&gt;9,'Town Data'!H59,"*")</f>
        <v>10771040.949999999</v>
      </c>
      <c r="G63" s="50">
        <f>IF('Town Data'!K59&gt;9,'Town Data'!J59,"*")</f>
        <v>845661.29</v>
      </c>
      <c r="H63" s="51" t="str">
        <f>IF('Town Data'!M59&gt;9,'Town Data'!L59,"*")</f>
        <v>*</v>
      </c>
      <c r="I63" s="22">
        <f t="shared" si="0"/>
        <v>0.12715766993718475</v>
      </c>
      <c r="J63" s="22">
        <f t="shared" si="1"/>
        <v>7.8928467921240669E-2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NEWBURY</v>
      </c>
      <c r="C64" s="45">
        <f>IF('Town Data'!C60&gt;9,'Town Data'!B60,"*")</f>
        <v>3250729.54</v>
      </c>
      <c r="D64" s="46">
        <f>IF('Town Data'!E60&gt;9,'Town Data'!D60,"*")</f>
        <v>328022.96999999997</v>
      </c>
      <c r="E64" s="47" t="str">
        <f>IF('Town Data'!G60&gt;9,'Town Data'!F60,"*")</f>
        <v>*</v>
      </c>
      <c r="F64" s="48">
        <f>IF('Town Data'!I60&gt;9,'Town Data'!H60,"*")</f>
        <v>3154973.05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3.0350969242035279E-2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NEWPORT</v>
      </c>
      <c r="C65" s="49">
        <f>IF('Town Data'!C61&gt;9,'Town Data'!B61,"*")</f>
        <v>20514341.920000002</v>
      </c>
      <c r="D65" s="50">
        <f>IF('Town Data'!E61&gt;9,'Town Data'!D61,"*")</f>
        <v>4521979.41</v>
      </c>
      <c r="E65" s="51">
        <f>IF('Town Data'!G61&gt;9,'Town Data'!F61,"*")</f>
        <v>114198.33333333337</v>
      </c>
      <c r="F65" s="50">
        <f>IF('Town Data'!I61&gt;9,'Town Data'!H61,"*")</f>
        <v>17952991.469999999</v>
      </c>
      <c r="G65" s="50">
        <f>IF('Town Data'!K61&gt;9,'Town Data'!J61,"*")</f>
        <v>3879880.87</v>
      </c>
      <c r="H65" s="51">
        <f>IF('Town Data'!M61&gt;9,'Town Data'!L61,"*")</f>
        <v>42887.66666666665</v>
      </c>
      <c r="I65" s="22">
        <f t="shared" si="0"/>
        <v>0.14266984164060337</v>
      </c>
      <c r="J65" s="22">
        <f t="shared" si="1"/>
        <v>0.16549439570808266</v>
      </c>
      <c r="K65" s="22">
        <f t="shared" si="2"/>
        <v>1.6627313213589006</v>
      </c>
      <c r="L65" s="15"/>
    </row>
    <row r="66" spans="1:12" x14ac:dyDescent="0.3">
      <c r="A66" s="15"/>
      <c r="B66" s="15" t="str">
        <f>'Town Data'!A62</f>
        <v>NEWPORT TOWN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446609.12</v>
      </c>
      <c r="G66" s="46">
        <f>IF('Town Data'!K62&gt;9,'Town Data'!J62,"*")</f>
        <v>171963.72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NORTHFIELD</v>
      </c>
      <c r="C67" s="49">
        <f>IF('Town Data'!C63&gt;9,'Town Data'!B63,"*")</f>
        <v>8131216.7000000002</v>
      </c>
      <c r="D67" s="50">
        <f>IF('Town Data'!E63&gt;9,'Town Data'!D63,"*")</f>
        <v>1664874.01</v>
      </c>
      <c r="E67" s="51" t="str">
        <f>IF('Town Data'!G63&gt;9,'Town Data'!F63,"*")</f>
        <v>*</v>
      </c>
      <c r="F67" s="50">
        <f>IF('Town Data'!I63&gt;9,'Town Data'!H63,"*")</f>
        <v>5046299.97</v>
      </c>
      <c r="G67" s="50">
        <f>IF('Town Data'!K63&gt;9,'Town Data'!J63,"*")</f>
        <v>1478916.94</v>
      </c>
      <c r="H67" s="51" t="str">
        <f>IF('Town Data'!M63&gt;9,'Town Data'!L63,"*")</f>
        <v>*</v>
      </c>
      <c r="I67" s="22">
        <f t="shared" si="0"/>
        <v>0.61132250328749294</v>
      </c>
      <c r="J67" s="22">
        <f t="shared" si="1"/>
        <v>0.12573868414814429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NORWICH</v>
      </c>
      <c r="C68" s="45">
        <f>IF('Town Data'!C64&gt;9,'Town Data'!B64,"*")</f>
        <v>1976261.77</v>
      </c>
      <c r="D68" s="46">
        <f>IF('Town Data'!E64&gt;9,'Town Data'!D64,"*")</f>
        <v>582702.11</v>
      </c>
      <c r="E68" s="47" t="str">
        <f>IF('Town Data'!G64&gt;9,'Town Data'!F64,"*")</f>
        <v>*</v>
      </c>
      <c r="F68" s="48">
        <f>IF('Town Data'!I64&gt;9,'Town Data'!H64,"*")</f>
        <v>1801802.84</v>
      </c>
      <c r="G68" s="46">
        <f>IF('Town Data'!K64&gt;9,'Town Data'!J64,"*")</f>
        <v>517554.29</v>
      </c>
      <c r="H68" s="47" t="str">
        <f>IF('Town Data'!M64&gt;9,'Town Data'!L64,"*")</f>
        <v>*</v>
      </c>
      <c r="I68" s="9">
        <f t="shared" si="0"/>
        <v>9.6824650359636416E-2</v>
      </c>
      <c r="J68" s="9">
        <f t="shared" si="1"/>
        <v>0.12587630178855247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ORWELL</v>
      </c>
      <c r="C69" s="49">
        <f>IF('Town Data'!C65&gt;9,'Town Data'!B65,"*")</f>
        <v>2151868.9300000002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PITTSFORD</v>
      </c>
      <c r="C70" s="45">
        <f>IF('Town Data'!C66&gt;9,'Town Data'!B66,"*")</f>
        <v>2582610.73</v>
      </c>
      <c r="D70" s="46">
        <f>IF('Town Data'!E66&gt;9,'Town Data'!D66,"*")</f>
        <v>692219.79</v>
      </c>
      <c r="E70" s="47" t="str">
        <f>IF('Town Data'!G66&gt;9,'Town Data'!F66,"*")</f>
        <v>*</v>
      </c>
      <c r="F70" s="48">
        <f>IF('Town Data'!I66&gt;9,'Town Data'!H66,"*")</f>
        <v>2367115.2200000002</v>
      </c>
      <c r="G70" s="46">
        <f>IF('Town Data'!K66&gt;9,'Town Data'!J66,"*")</f>
        <v>607502.94999999995</v>
      </c>
      <c r="H70" s="47" t="str">
        <f>IF('Town Data'!M66&gt;9,'Town Data'!L66,"*")</f>
        <v>*</v>
      </c>
      <c r="I70" s="9">
        <f t="shared" ref="I70:I133" si="3">IFERROR((C70-F70)/F70,"")</f>
        <v>9.1037186605559386E-2</v>
      </c>
      <c r="J70" s="9">
        <f t="shared" ref="J70:J133" si="4">IFERROR((D70-G70)/G70,"")</f>
        <v>0.13945091130833207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POULTNEY</v>
      </c>
      <c r="C71" s="49">
        <f>IF('Town Data'!C67&gt;9,'Town Data'!B67,"*")</f>
        <v>2564902.92</v>
      </c>
      <c r="D71" s="50">
        <f>IF('Town Data'!E67&gt;9,'Town Data'!D67,"*")</f>
        <v>713038.21</v>
      </c>
      <c r="E71" s="51" t="str">
        <f>IF('Town Data'!G67&gt;9,'Town Data'!F67,"*")</f>
        <v>*</v>
      </c>
      <c r="F71" s="50">
        <f>IF('Town Data'!I67&gt;9,'Town Data'!H67,"*")</f>
        <v>2133154.2400000002</v>
      </c>
      <c r="G71" s="50">
        <f>IF('Town Data'!K67&gt;9,'Town Data'!J67,"*")</f>
        <v>720196.31</v>
      </c>
      <c r="H71" s="51" t="str">
        <f>IF('Town Data'!M67&gt;9,'Town Data'!L67,"*")</f>
        <v>*</v>
      </c>
      <c r="I71" s="22">
        <f t="shared" si="3"/>
        <v>0.20239918516159416</v>
      </c>
      <c r="J71" s="22">
        <f t="shared" si="4"/>
        <v>-9.9390956335226044E-3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POWNAL</v>
      </c>
      <c r="C72" s="45">
        <f>IF('Town Data'!C68&gt;9,'Town Data'!B68,"*")</f>
        <v>1066786</v>
      </c>
      <c r="D72" s="46">
        <f>IF('Town Data'!E68&gt;9,'Town Data'!D68,"*")</f>
        <v>694990.39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PUTNEY</v>
      </c>
      <c r="C73" s="49">
        <f>IF('Town Data'!C69&gt;9,'Town Data'!B69,"*")</f>
        <v>740354.91</v>
      </c>
      <c r="D73" s="50">
        <f>IF('Town Data'!E69&gt;9,'Town Data'!D69,"*")</f>
        <v>162328.44</v>
      </c>
      <c r="E73" s="51" t="str">
        <f>IF('Town Data'!G69&gt;9,'Town Data'!F69,"*")</f>
        <v>*</v>
      </c>
      <c r="F73" s="50">
        <f>IF('Town Data'!I69&gt;9,'Town Data'!H69,"*")</f>
        <v>676750.97</v>
      </c>
      <c r="G73" s="50">
        <f>IF('Town Data'!K69&gt;9,'Town Data'!J69,"*")</f>
        <v>182333.62</v>
      </c>
      <c r="H73" s="51" t="str">
        <f>IF('Town Data'!M69&gt;9,'Town Data'!L69,"*")</f>
        <v>*</v>
      </c>
      <c r="I73" s="22">
        <f t="shared" si="3"/>
        <v>9.3984261300726415E-2</v>
      </c>
      <c r="J73" s="22">
        <f t="shared" si="4"/>
        <v>-0.10971745090126546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RANDOLPH</v>
      </c>
      <c r="C74" s="45">
        <f>IF('Town Data'!C70&gt;9,'Town Data'!B70,"*")</f>
        <v>8126050.2999999998</v>
      </c>
      <c r="D74" s="46">
        <f>IF('Town Data'!E70&gt;9,'Town Data'!D70,"*")</f>
        <v>1914263.79</v>
      </c>
      <c r="E74" s="47">
        <f>IF('Town Data'!G70&gt;9,'Town Data'!F70,"*")</f>
        <v>13220.833333333334</v>
      </c>
      <c r="F74" s="48">
        <f>IF('Town Data'!I70&gt;9,'Town Data'!H70,"*")</f>
        <v>6797583.5999999996</v>
      </c>
      <c r="G74" s="46">
        <f>IF('Town Data'!K70&gt;9,'Town Data'!J70,"*")</f>
        <v>1828430.71</v>
      </c>
      <c r="H74" s="47">
        <f>IF('Town Data'!M70&gt;9,'Town Data'!L70,"*")</f>
        <v>18740.500000000007</v>
      </c>
      <c r="I74" s="9">
        <f t="shared" si="3"/>
        <v>0.19543219740614889</v>
      </c>
      <c r="J74" s="9">
        <f t="shared" si="4"/>
        <v>4.6943578190064457E-2</v>
      </c>
      <c r="K74" s="9">
        <f t="shared" si="5"/>
        <v>-0.29453145149097787</v>
      </c>
      <c r="L74" s="15"/>
    </row>
    <row r="75" spans="1:12" x14ac:dyDescent="0.3">
      <c r="A75" s="15"/>
      <c r="B75" s="27" t="str">
        <f>'Town Data'!A71</f>
        <v>RICHFORD</v>
      </c>
      <c r="C75" s="49">
        <f>IF('Town Data'!C71&gt;9,'Town Data'!B71,"*")</f>
        <v>6055007.1299999999</v>
      </c>
      <c r="D75" s="50">
        <f>IF('Town Data'!E71&gt;9,'Town Data'!D71,"*")</f>
        <v>316127.31</v>
      </c>
      <c r="E75" s="51" t="str">
        <f>IF('Town Data'!G71&gt;9,'Town Data'!F71,"*")</f>
        <v>*</v>
      </c>
      <c r="F75" s="50">
        <f>IF('Town Data'!I71&gt;9,'Town Data'!H71,"*")</f>
        <v>5336495.68</v>
      </c>
      <c r="G75" s="50">
        <f>IF('Town Data'!K71&gt;9,'Town Data'!J71,"*")</f>
        <v>300678.68</v>
      </c>
      <c r="H75" s="51" t="str">
        <f>IF('Town Data'!M71&gt;9,'Town Data'!L71,"*")</f>
        <v>*</v>
      </c>
      <c r="I75" s="22">
        <f t="shared" si="3"/>
        <v>0.1346410628032215</v>
      </c>
      <c r="J75" s="22">
        <f t="shared" si="4"/>
        <v>5.1379199882080118E-2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RICHMOND</v>
      </c>
      <c r="C76" s="45">
        <f>IF('Town Data'!C72&gt;9,'Town Data'!B72,"*")</f>
        <v>9293801.2699999996</v>
      </c>
      <c r="D76" s="46">
        <f>IF('Town Data'!E72&gt;9,'Town Data'!D72,"*")</f>
        <v>2553282.62</v>
      </c>
      <c r="E76" s="47" t="str">
        <f>IF('Town Data'!G72&gt;9,'Town Data'!F72,"*")</f>
        <v>*</v>
      </c>
      <c r="F76" s="48">
        <f>IF('Town Data'!I72&gt;9,'Town Data'!H72,"*")</f>
        <v>8530923.1400000006</v>
      </c>
      <c r="G76" s="46">
        <f>IF('Town Data'!K72&gt;9,'Town Data'!J72,"*")</f>
        <v>2421877.12</v>
      </c>
      <c r="H76" s="47" t="str">
        <f>IF('Town Data'!M72&gt;9,'Town Data'!L72,"*")</f>
        <v>*</v>
      </c>
      <c r="I76" s="9">
        <f t="shared" si="3"/>
        <v>8.9425038472448232E-2</v>
      </c>
      <c r="J76" s="9">
        <f t="shared" si="4"/>
        <v>5.4257707343963013E-2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ROCHESTER</v>
      </c>
      <c r="C77" s="49" t="str">
        <f>IF('Town Data'!C73&gt;9,'Town Data'!B73,"*")</f>
        <v>*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1531621.09</v>
      </c>
      <c r="G77" s="50">
        <f>IF('Town Data'!K73&gt;9,'Town Data'!J73,"*")</f>
        <v>231793.53</v>
      </c>
      <c r="H77" s="51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ROCKINGHAM</v>
      </c>
      <c r="C78" s="45">
        <f>IF('Town Data'!C74&gt;9,'Town Data'!B74,"*")</f>
        <v>8507351.2899999991</v>
      </c>
      <c r="D78" s="46">
        <f>IF('Town Data'!E74&gt;9,'Town Data'!D74,"*")</f>
        <v>1326443.54</v>
      </c>
      <c r="E78" s="47" t="str">
        <f>IF('Town Data'!G74&gt;9,'Town Data'!F74,"*")</f>
        <v>*</v>
      </c>
      <c r="F78" s="48">
        <f>IF('Town Data'!I74&gt;9,'Town Data'!H74,"*")</f>
        <v>6048115.2000000002</v>
      </c>
      <c r="G78" s="46">
        <f>IF('Town Data'!K74&gt;9,'Town Data'!J74,"*")</f>
        <v>1055712.95</v>
      </c>
      <c r="H78" s="47" t="str">
        <f>IF('Town Data'!M74&gt;9,'Town Data'!L74,"*")</f>
        <v>*</v>
      </c>
      <c r="I78" s="9">
        <f t="shared" si="3"/>
        <v>0.4066119788855872</v>
      </c>
      <c r="J78" s="9">
        <f t="shared" si="4"/>
        <v>0.25644337317260352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ROYALTON</v>
      </c>
      <c r="C79" s="49">
        <f>IF('Town Data'!C75&gt;9,'Town Data'!B75,"*")</f>
        <v>5682390.9699999997</v>
      </c>
      <c r="D79" s="50">
        <f>IF('Town Data'!E75&gt;9,'Town Data'!D75,"*")</f>
        <v>909922.92</v>
      </c>
      <c r="E79" s="51" t="str">
        <f>IF('Town Data'!G75&gt;9,'Town Data'!F75,"*")</f>
        <v>*</v>
      </c>
      <c r="F79" s="50">
        <f>IF('Town Data'!I75&gt;9,'Town Data'!H75,"*")</f>
        <v>5431334.3300000001</v>
      </c>
      <c r="G79" s="50">
        <f>IF('Town Data'!K75&gt;9,'Town Data'!J75,"*")</f>
        <v>925913.47</v>
      </c>
      <c r="H79" s="51" t="str">
        <f>IF('Town Data'!M75&gt;9,'Town Data'!L75,"*")</f>
        <v>*</v>
      </c>
      <c r="I79" s="22">
        <f t="shared" si="3"/>
        <v>4.6223749956486232E-2</v>
      </c>
      <c r="J79" s="22">
        <f t="shared" si="4"/>
        <v>-1.7270026323302035E-2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RUTLAND</v>
      </c>
      <c r="C80" s="45">
        <f>IF('Town Data'!C76&gt;9,'Town Data'!B76,"*")</f>
        <v>42641424.68</v>
      </c>
      <c r="D80" s="46">
        <f>IF('Town Data'!E76&gt;9,'Town Data'!D76,"*")</f>
        <v>16009172</v>
      </c>
      <c r="E80" s="47">
        <f>IF('Town Data'!G76&gt;9,'Town Data'!F76,"*")</f>
        <v>548192.3333333336</v>
      </c>
      <c r="F80" s="48">
        <f>IF('Town Data'!I76&gt;9,'Town Data'!H76,"*")</f>
        <v>38072825.310000002</v>
      </c>
      <c r="G80" s="46">
        <f>IF('Town Data'!K76&gt;9,'Town Data'!J76,"*")</f>
        <v>14722848.039999999</v>
      </c>
      <c r="H80" s="47">
        <f>IF('Town Data'!M76&gt;9,'Town Data'!L76,"*")</f>
        <v>541778.16666666698</v>
      </c>
      <c r="I80" s="9">
        <f t="shared" si="3"/>
        <v>0.11999633157773647</v>
      </c>
      <c r="J80" s="9">
        <f t="shared" si="4"/>
        <v>8.736923430203393E-2</v>
      </c>
      <c r="K80" s="9">
        <f t="shared" si="5"/>
        <v>1.1839101428044426E-2</v>
      </c>
      <c r="L80" s="15"/>
    </row>
    <row r="81" spans="1:12" x14ac:dyDescent="0.3">
      <c r="A81" s="15"/>
      <c r="B81" s="27" t="str">
        <f>'Town Data'!A77</f>
        <v>RUTLAND TOWN</v>
      </c>
      <c r="C81" s="49">
        <f>IF('Town Data'!C77&gt;9,'Town Data'!B77,"*")</f>
        <v>25676750.48</v>
      </c>
      <c r="D81" s="50">
        <f>IF('Town Data'!E77&gt;9,'Town Data'!D77,"*")</f>
        <v>12434530.640000001</v>
      </c>
      <c r="E81" s="51">
        <f>IF('Town Data'!G77&gt;9,'Town Data'!F77,"*")</f>
        <v>656064.16666666674</v>
      </c>
      <c r="F81" s="50">
        <f>IF('Town Data'!I77&gt;9,'Town Data'!H77,"*")</f>
        <v>23546484.309999999</v>
      </c>
      <c r="G81" s="50">
        <f>IF('Town Data'!K77&gt;9,'Town Data'!J77,"*")</f>
        <v>12573428.26</v>
      </c>
      <c r="H81" s="51">
        <f>IF('Town Data'!M77&gt;9,'Town Data'!L77,"*")</f>
        <v>472905.83333333326</v>
      </c>
      <c r="I81" s="22">
        <f t="shared" si="3"/>
        <v>9.0470668230301171E-2</v>
      </c>
      <c r="J81" s="22">
        <f t="shared" si="4"/>
        <v>-1.1046917127755513E-2</v>
      </c>
      <c r="K81" s="22">
        <f t="shared" si="5"/>
        <v>0.38730402634774053</v>
      </c>
      <c r="L81" s="15"/>
    </row>
    <row r="82" spans="1:12" x14ac:dyDescent="0.3">
      <c r="A82" s="15"/>
      <c r="B82" s="15" t="str">
        <f>'Town Data'!A78</f>
        <v>SHAFTSBURY</v>
      </c>
      <c r="C82" s="45">
        <f>IF('Town Data'!C78&gt;9,'Town Data'!B78,"*")</f>
        <v>6394060.6399999997</v>
      </c>
      <c r="D82" s="46">
        <f>IF('Town Data'!E78&gt;9,'Town Data'!D78,"*")</f>
        <v>711358.89</v>
      </c>
      <c r="E82" s="47" t="str">
        <f>IF('Town Data'!G78&gt;9,'Town Data'!F78,"*")</f>
        <v>*</v>
      </c>
      <c r="F82" s="48">
        <f>IF('Town Data'!I78&gt;9,'Town Data'!H78,"*")</f>
        <v>6280972.7000000002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1.8004845013894023E-2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SHELBURNE</v>
      </c>
      <c r="C83" s="49">
        <f>IF('Town Data'!C79&gt;9,'Town Data'!B79,"*")</f>
        <v>26609650.199999999</v>
      </c>
      <c r="D83" s="50">
        <f>IF('Town Data'!E79&gt;9,'Town Data'!D79,"*")</f>
        <v>5467509.4900000002</v>
      </c>
      <c r="E83" s="51">
        <f>IF('Town Data'!G79&gt;9,'Town Data'!F79,"*")</f>
        <v>41044.499999999942</v>
      </c>
      <c r="F83" s="50">
        <f>IF('Town Data'!I79&gt;9,'Town Data'!H79,"*")</f>
        <v>22770765.550000001</v>
      </c>
      <c r="G83" s="50">
        <f>IF('Town Data'!K79&gt;9,'Town Data'!J79,"*")</f>
        <v>5079626.29</v>
      </c>
      <c r="H83" s="51">
        <f>IF('Town Data'!M79&gt;9,'Town Data'!L79,"*")</f>
        <v>22634.166666666668</v>
      </c>
      <c r="I83" s="22">
        <f t="shared" si="3"/>
        <v>0.16858829983430215</v>
      </c>
      <c r="J83" s="22">
        <f t="shared" si="4"/>
        <v>7.6360578092842371E-2</v>
      </c>
      <c r="K83" s="22">
        <f t="shared" si="5"/>
        <v>0.81338684142704343</v>
      </c>
      <c r="L83" s="15"/>
    </row>
    <row r="84" spans="1:12" x14ac:dyDescent="0.3">
      <c r="A84" s="15"/>
      <c r="B84" s="15" t="str">
        <f>'Town Data'!A80</f>
        <v>SHOREHAM</v>
      </c>
      <c r="C84" s="45">
        <f>IF('Town Data'!C80&gt;9,'Town Data'!B80,"*")</f>
        <v>9726696.1500000004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SOUTH BURLINGTON</v>
      </c>
      <c r="C85" s="49">
        <f>IF('Town Data'!C81&gt;9,'Town Data'!B81,"*")</f>
        <v>119935151.03</v>
      </c>
      <c r="D85" s="50">
        <f>IF('Town Data'!E81&gt;9,'Town Data'!D81,"*")</f>
        <v>30509937.890000001</v>
      </c>
      <c r="E85" s="51">
        <f>IF('Town Data'!G81&gt;9,'Town Data'!F81,"*")</f>
        <v>920663.99999999988</v>
      </c>
      <c r="F85" s="50">
        <f>IF('Town Data'!I81&gt;9,'Town Data'!H81,"*")</f>
        <v>111385362.27</v>
      </c>
      <c r="G85" s="50">
        <f>IF('Town Data'!K81&gt;9,'Town Data'!J81,"*")</f>
        <v>28071807.359999999</v>
      </c>
      <c r="H85" s="51">
        <f>IF('Town Data'!M81&gt;9,'Town Data'!L81,"*")</f>
        <v>716237.16666666698</v>
      </c>
      <c r="I85" s="22">
        <f t="shared" si="3"/>
        <v>7.6758638529856135E-2</v>
      </c>
      <c r="J85" s="22">
        <f t="shared" si="4"/>
        <v>8.6853350720628525E-2</v>
      </c>
      <c r="K85" s="22">
        <f t="shared" si="5"/>
        <v>0.28541779573479198</v>
      </c>
      <c r="L85" s="15"/>
    </row>
    <row r="86" spans="1:12" x14ac:dyDescent="0.3">
      <c r="A86" s="15"/>
      <c r="B86" s="15" t="str">
        <f>'Town Data'!A82</f>
        <v>SOUTH HERO</v>
      </c>
      <c r="C86" s="45">
        <f>IF('Town Data'!C82&gt;9,'Town Data'!B82,"*")</f>
        <v>1390064.73</v>
      </c>
      <c r="D86" s="46">
        <f>IF('Town Data'!E82&gt;9,'Town Data'!D82,"*")</f>
        <v>460215.48</v>
      </c>
      <c r="E86" s="47" t="str">
        <f>IF('Town Data'!G82&gt;9,'Town Data'!F82,"*")</f>
        <v>*</v>
      </c>
      <c r="F86" s="48">
        <f>IF('Town Data'!I82&gt;9,'Town Data'!H82,"*")</f>
        <v>1003329.34</v>
      </c>
      <c r="G86" s="46">
        <f>IF('Town Data'!K82&gt;9,'Town Data'!J82,"*")</f>
        <v>383185</v>
      </c>
      <c r="H86" s="47" t="str">
        <f>IF('Town Data'!M82&gt;9,'Town Data'!L82,"*")</f>
        <v>*</v>
      </c>
      <c r="I86" s="9">
        <f t="shared" si="3"/>
        <v>0.38545208894220118</v>
      </c>
      <c r="J86" s="9">
        <f t="shared" si="4"/>
        <v>0.20102686691806826</v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SPRINGFIELD</v>
      </c>
      <c r="C87" s="49">
        <f>IF('Town Data'!C83&gt;9,'Town Data'!B83,"*")</f>
        <v>11303603.800000001</v>
      </c>
      <c r="D87" s="50">
        <f>IF('Town Data'!E83&gt;9,'Town Data'!D83,"*")</f>
        <v>4855141.84</v>
      </c>
      <c r="E87" s="51">
        <f>IF('Town Data'!G83&gt;9,'Town Data'!F83,"*")</f>
        <v>132744.33333333334</v>
      </c>
      <c r="F87" s="50">
        <f>IF('Town Data'!I83&gt;9,'Town Data'!H83,"*")</f>
        <v>11647818.710000001</v>
      </c>
      <c r="G87" s="50">
        <f>IF('Town Data'!K83&gt;9,'Town Data'!J83,"*")</f>
        <v>4745476.9000000004</v>
      </c>
      <c r="H87" s="51">
        <f>IF('Town Data'!M83&gt;9,'Town Data'!L83,"*")</f>
        <v>88767.666666666701</v>
      </c>
      <c r="I87" s="22">
        <f t="shared" si="3"/>
        <v>-2.9551877357473066E-2</v>
      </c>
      <c r="J87" s="22">
        <f t="shared" si="4"/>
        <v>2.310936125302801E-2</v>
      </c>
      <c r="K87" s="22">
        <f t="shared" si="5"/>
        <v>0.4954131196419112</v>
      </c>
      <c r="L87" s="15"/>
    </row>
    <row r="88" spans="1:12" x14ac:dyDescent="0.3">
      <c r="A88" s="15"/>
      <c r="B88" s="15" t="str">
        <f>'Town Data'!A84</f>
        <v>ST ALBANS</v>
      </c>
      <c r="C88" s="45">
        <f>IF('Town Data'!C84&gt;9,'Town Data'!B84,"*")</f>
        <v>60178213.469999999</v>
      </c>
      <c r="D88" s="46">
        <f>IF('Town Data'!E84&gt;9,'Town Data'!D84,"*")</f>
        <v>3992167.06</v>
      </c>
      <c r="E88" s="47">
        <f>IF('Town Data'!G84&gt;9,'Town Data'!F84,"*")</f>
        <v>242997.83333333372</v>
      </c>
      <c r="F88" s="48">
        <f>IF('Town Data'!I84&gt;9,'Town Data'!H84,"*")</f>
        <v>38053694.490000002</v>
      </c>
      <c r="G88" s="46">
        <f>IF('Town Data'!K84&gt;9,'Town Data'!J84,"*")</f>
        <v>3699014.39</v>
      </c>
      <c r="H88" s="47">
        <f>IF('Town Data'!M84&gt;9,'Town Data'!L84,"*")</f>
        <v>250782.49999999965</v>
      </c>
      <c r="I88" s="9">
        <f t="shared" si="3"/>
        <v>0.58140265423673965</v>
      </c>
      <c r="J88" s="9">
        <f t="shared" si="4"/>
        <v>7.9251562468238987E-2</v>
      </c>
      <c r="K88" s="9">
        <f t="shared" si="5"/>
        <v>-3.1041506750534589E-2</v>
      </c>
      <c r="L88" s="15"/>
    </row>
    <row r="89" spans="1:12" x14ac:dyDescent="0.3">
      <c r="A89" s="15"/>
      <c r="B89" s="27" t="str">
        <f>'Town Data'!A85</f>
        <v>ST ALBANS TOWN</v>
      </c>
      <c r="C89" s="49">
        <f>IF('Town Data'!C85&gt;9,'Town Data'!B85,"*")</f>
        <v>32208052.18</v>
      </c>
      <c r="D89" s="50">
        <f>IF('Town Data'!E85&gt;9,'Town Data'!D85,"*")</f>
        <v>9350849.8599999994</v>
      </c>
      <c r="E89" s="51">
        <f>IF('Town Data'!G85&gt;9,'Town Data'!F85,"*")</f>
        <v>62957.16666666673</v>
      </c>
      <c r="F89" s="50">
        <f>IF('Town Data'!I85&gt;9,'Town Data'!H85,"*")</f>
        <v>28604394.609999999</v>
      </c>
      <c r="G89" s="50">
        <f>IF('Town Data'!K85&gt;9,'Town Data'!J85,"*")</f>
        <v>8640328.1400000006</v>
      </c>
      <c r="H89" s="51">
        <f>IF('Town Data'!M85&gt;9,'Town Data'!L85,"*")</f>
        <v>51199.833333333307</v>
      </c>
      <c r="I89" s="22">
        <f t="shared" si="3"/>
        <v>0.12598265473306586</v>
      </c>
      <c r="J89" s="22">
        <f t="shared" si="4"/>
        <v>8.223318703726902E-2</v>
      </c>
      <c r="K89" s="22">
        <f t="shared" si="5"/>
        <v>0.22963616418022381</v>
      </c>
      <c r="L89" s="15"/>
    </row>
    <row r="90" spans="1:12" x14ac:dyDescent="0.3">
      <c r="A90" s="15"/>
      <c r="B90" s="15" t="str">
        <f>'Town Data'!A86</f>
        <v>ST JOHNSBURY</v>
      </c>
      <c r="C90" s="45">
        <f>IF('Town Data'!C86&gt;9,'Town Data'!B86,"*")</f>
        <v>23450036.760000002</v>
      </c>
      <c r="D90" s="46">
        <f>IF('Town Data'!E86&gt;9,'Town Data'!D86,"*")</f>
        <v>7288079.8799999999</v>
      </c>
      <c r="E90" s="47">
        <f>IF('Town Data'!G86&gt;9,'Town Data'!F86,"*")</f>
        <v>83220.333333333372</v>
      </c>
      <c r="F90" s="48">
        <f>IF('Town Data'!I86&gt;9,'Town Data'!H86,"*")</f>
        <v>20347586.969999999</v>
      </c>
      <c r="G90" s="46">
        <f>IF('Town Data'!K86&gt;9,'Town Data'!J86,"*")</f>
        <v>6802471.5999999996</v>
      </c>
      <c r="H90" s="47">
        <f>IF('Town Data'!M86&gt;9,'Town Data'!L86,"*")</f>
        <v>96031.000000000102</v>
      </c>
      <c r="I90" s="9">
        <f t="shared" si="3"/>
        <v>0.15247261479084381</v>
      </c>
      <c r="J90" s="9">
        <f t="shared" si="4"/>
        <v>7.1387035265240983E-2</v>
      </c>
      <c r="K90" s="9">
        <f t="shared" si="5"/>
        <v>-0.13340136691971047</v>
      </c>
      <c r="L90" s="15"/>
    </row>
    <row r="91" spans="1:12" x14ac:dyDescent="0.3">
      <c r="A91" s="15"/>
      <c r="B91" s="27" t="str">
        <f>'Town Data'!A87</f>
        <v>STOWE</v>
      </c>
      <c r="C91" s="49">
        <f>IF('Town Data'!C87&gt;9,'Town Data'!B87,"*")</f>
        <v>17697482.109999999</v>
      </c>
      <c r="D91" s="50">
        <f>IF('Town Data'!E87&gt;9,'Town Data'!D87,"*")</f>
        <v>8589944.8000000007</v>
      </c>
      <c r="E91" s="51">
        <f>IF('Town Data'!G87&gt;9,'Town Data'!F87,"*")</f>
        <v>283572.33333333331</v>
      </c>
      <c r="F91" s="50">
        <f>IF('Town Data'!I87&gt;9,'Town Data'!H87,"*")</f>
        <v>11887149.07</v>
      </c>
      <c r="G91" s="50">
        <f>IF('Town Data'!K87&gt;9,'Town Data'!J87,"*")</f>
        <v>4878515.7300000004</v>
      </c>
      <c r="H91" s="51">
        <f>IF('Town Data'!M87&gt;9,'Town Data'!L87,"*")</f>
        <v>146597.8333333334</v>
      </c>
      <c r="I91" s="22">
        <f t="shared" si="3"/>
        <v>0.4887911311437772</v>
      </c>
      <c r="J91" s="22">
        <f t="shared" si="4"/>
        <v>0.7607701348951067</v>
      </c>
      <c r="K91" s="22">
        <f t="shared" si="5"/>
        <v>0.9343555555050258</v>
      </c>
      <c r="L91" s="15"/>
    </row>
    <row r="92" spans="1:12" x14ac:dyDescent="0.3">
      <c r="A92" s="15"/>
      <c r="B92" s="15" t="str">
        <f>'Town Data'!A88</f>
        <v>SWANTON</v>
      </c>
      <c r="C92" s="45">
        <f>IF('Town Data'!C88&gt;9,'Town Data'!B88,"*")</f>
        <v>13223193.880000001</v>
      </c>
      <c r="D92" s="46">
        <f>IF('Town Data'!E88&gt;9,'Town Data'!D88,"*")</f>
        <v>2541921.65</v>
      </c>
      <c r="E92" s="47" t="str">
        <f>IF('Town Data'!G88&gt;9,'Town Data'!F88,"*")</f>
        <v>*</v>
      </c>
      <c r="F92" s="48">
        <f>IF('Town Data'!I88&gt;9,'Town Data'!H88,"*")</f>
        <v>10147283.23</v>
      </c>
      <c r="G92" s="46">
        <f>IF('Town Data'!K88&gt;9,'Town Data'!J88,"*")</f>
        <v>2026719.36</v>
      </c>
      <c r="H92" s="47" t="str">
        <f>IF('Town Data'!M88&gt;9,'Town Data'!L88,"*")</f>
        <v>*</v>
      </c>
      <c r="I92" s="9">
        <f t="shared" si="3"/>
        <v>0.30312651970787657</v>
      </c>
      <c r="J92" s="9">
        <f t="shared" si="4"/>
        <v>0.25420504691877999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THETFORD</v>
      </c>
      <c r="C93" s="49">
        <f>IF('Town Data'!C89&gt;9,'Town Data'!B89,"*")</f>
        <v>1144097.2</v>
      </c>
      <c r="D93" s="50">
        <f>IF('Town Data'!E89&gt;9,'Town Data'!D89,"*")</f>
        <v>472804.51</v>
      </c>
      <c r="E93" s="51" t="str">
        <f>IF('Town Data'!G89&gt;9,'Town Data'!F89,"*")</f>
        <v>*</v>
      </c>
      <c r="F93" s="50">
        <f>IF('Town Data'!I89&gt;9,'Town Data'!H89,"*")</f>
        <v>975865.92</v>
      </c>
      <c r="G93" s="50">
        <f>IF('Town Data'!K89&gt;9,'Town Data'!J89,"*")</f>
        <v>490948.16</v>
      </c>
      <c r="H93" s="51" t="str">
        <f>IF('Town Data'!M89&gt;9,'Town Data'!L89,"*")</f>
        <v>*</v>
      </c>
      <c r="I93" s="22">
        <f t="shared" si="3"/>
        <v>0.17239179743053215</v>
      </c>
      <c r="J93" s="22">
        <f t="shared" si="4"/>
        <v>-3.6956345859407977E-2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TROY</v>
      </c>
      <c r="C94" s="45">
        <f>IF('Town Data'!C90&gt;9,'Town Data'!B90,"*")</f>
        <v>1953198.73</v>
      </c>
      <c r="D94" s="46">
        <f>IF('Town Data'!E90&gt;9,'Town Data'!D90,"*")</f>
        <v>267948.90000000002</v>
      </c>
      <c r="E94" s="47" t="str">
        <f>IF('Town Data'!G90&gt;9,'Town Data'!F90,"*")</f>
        <v>*</v>
      </c>
      <c r="F94" s="48">
        <f>IF('Town Data'!I90&gt;9,'Town Data'!H90,"*")</f>
        <v>1246713.0900000001</v>
      </c>
      <c r="G94" s="46">
        <f>IF('Town Data'!K90&gt;9,'Town Data'!J90,"*")</f>
        <v>276775.71999999997</v>
      </c>
      <c r="H94" s="47" t="str">
        <f>IF('Town Data'!M90&gt;9,'Town Data'!L90,"*")</f>
        <v>*</v>
      </c>
      <c r="I94" s="9">
        <f t="shared" si="3"/>
        <v>0.56667860927007663</v>
      </c>
      <c r="J94" s="9">
        <f t="shared" si="4"/>
        <v>-3.1891598005778649E-2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UNDERHILL</v>
      </c>
      <c r="C95" s="49">
        <f>IF('Town Data'!C91&gt;9,'Town Data'!B91,"*")</f>
        <v>133170.45000000001</v>
      </c>
      <c r="D95" s="50">
        <f>IF('Town Data'!E91&gt;9,'Town Data'!D91,"*")</f>
        <v>60092.79</v>
      </c>
      <c r="E95" s="51" t="str">
        <f>IF('Town Data'!G91&gt;9,'Town Data'!F91,"*")</f>
        <v>*</v>
      </c>
      <c r="F95" s="50">
        <f>IF('Town Data'!I91&gt;9,'Town Data'!H91,"*")</f>
        <v>2375229.4300000002</v>
      </c>
      <c r="G95" s="50">
        <f>IF('Town Data'!K91&gt;9,'Town Data'!J91,"*")</f>
        <v>223378.81</v>
      </c>
      <c r="H95" s="51" t="str">
        <f>IF('Town Data'!M91&gt;9,'Town Data'!L91,"*")</f>
        <v>*</v>
      </c>
      <c r="I95" s="22">
        <f t="shared" si="3"/>
        <v>-0.94393364770661325</v>
      </c>
      <c r="J95" s="22">
        <f t="shared" si="4"/>
        <v>-0.73098258514314762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VERGENNES</v>
      </c>
      <c r="C96" s="45">
        <f>IF('Town Data'!C92&gt;9,'Town Data'!B92,"*")</f>
        <v>7938959.3799999999</v>
      </c>
      <c r="D96" s="46">
        <f>IF('Town Data'!E92&gt;9,'Town Data'!D92,"*")</f>
        <v>1481732.27</v>
      </c>
      <c r="E96" s="47" t="str">
        <f>IF('Town Data'!G92&gt;9,'Town Data'!F92,"*")</f>
        <v>*</v>
      </c>
      <c r="F96" s="48">
        <f>IF('Town Data'!I92&gt;9,'Town Data'!H92,"*")</f>
        <v>7047397.1500000004</v>
      </c>
      <c r="G96" s="46">
        <f>IF('Town Data'!K92&gt;9,'Town Data'!J92,"*")</f>
        <v>1350910.02</v>
      </c>
      <c r="H96" s="47">
        <f>IF('Town Data'!M92&gt;9,'Town Data'!L92,"*")</f>
        <v>404824.5</v>
      </c>
      <c r="I96" s="9">
        <f t="shared" si="3"/>
        <v>0.12650943476344306</v>
      </c>
      <c r="J96" s="9">
        <f t="shared" si="4"/>
        <v>9.6840091540663822E-2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VERNON</v>
      </c>
      <c r="C97" s="49">
        <f>IF('Town Data'!C93&gt;9,'Town Data'!B93,"*")</f>
        <v>2245254.92</v>
      </c>
      <c r="D97" s="50">
        <f>IF('Town Data'!E93&gt;9,'Town Data'!D93,"*")</f>
        <v>644373.62</v>
      </c>
      <c r="E97" s="51" t="str">
        <f>IF('Town Data'!G93&gt;9,'Town Data'!F93,"*")</f>
        <v>*</v>
      </c>
      <c r="F97" s="50">
        <f>IF('Town Data'!I93&gt;9,'Town Data'!H93,"*")</f>
        <v>1014838.68</v>
      </c>
      <c r="G97" s="50">
        <f>IF('Town Data'!K93&gt;9,'Town Data'!J93,"*")</f>
        <v>422608.12</v>
      </c>
      <c r="H97" s="51" t="str">
        <f>IF('Town Data'!M93&gt;9,'Town Data'!L93,"*")</f>
        <v>*</v>
      </c>
      <c r="I97" s="22">
        <f t="shared" si="3"/>
        <v>1.2124254467715003</v>
      </c>
      <c r="J97" s="22">
        <f t="shared" si="4"/>
        <v>0.52475446993304342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WAITSFIELD</v>
      </c>
      <c r="C98" s="45">
        <f>IF('Town Data'!C94&gt;9,'Town Data'!B94,"*")</f>
        <v>8081392.8300000001</v>
      </c>
      <c r="D98" s="46">
        <f>IF('Town Data'!E94&gt;9,'Town Data'!D94,"*")</f>
        <v>3045587.21</v>
      </c>
      <c r="E98" s="47" t="str">
        <f>IF('Town Data'!G94&gt;9,'Town Data'!F94,"*")</f>
        <v>*</v>
      </c>
      <c r="F98" s="48">
        <f>IF('Town Data'!I94&gt;9,'Town Data'!H94,"*")</f>
        <v>6938917.9100000001</v>
      </c>
      <c r="G98" s="46">
        <f>IF('Town Data'!K94&gt;9,'Town Data'!J94,"*")</f>
        <v>2572287.66</v>
      </c>
      <c r="H98" s="47" t="str">
        <f>IF('Town Data'!M94&gt;9,'Town Data'!L94,"*")</f>
        <v>*</v>
      </c>
      <c r="I98" s="9">
        <f t="shared" si="3"/>
        <v>0.16464741834653004</v>
      </c>
      <c r="J98" s="9">
        <f t="shared" si="4"/>
        <v>0.18399946373027337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WARREN</v>
      </c>
      <c r="C99" s="49">
        <f>IF('Town Data'!C95&gt;9,'Town Data'!B95,"*")</f>
        <v>5988205.25</v>
      </c>
      <c r="D99" s="50">
        <f>IF('Town Data'!E95&gt;9,'Town Data'!D95,"*")</f>
        <v>2912414.93</v>
      </c>
      <c r="E99" s="51" t="str">
        <f>IF('Town Data'!G95&gt;9,'Town Data'!F95,"*")</f>
        <v>*</v>
      </c>
      <c r="F99" s="50">
        <f>IF('Town Data'!I95&gt;9,'Town Data'!H95,"*")</f>
        <v>3762036.88</v>
      </c>
      <c r="G99" s="50">
        <f>IF('Town Data'!K95&gt;9,'Town Data'!J95,"*")</f>
        <v>1508224.67</v>
      </c>
      <c r="H99" s="51" t="str">
        <f>IF('Town Data'!M95&gt;9,'Town Data'!L95,"*")</f>
        <v>*</v>
      </c>
      <c r="I99" s="22">
        <f t="shared" si="3"/>
        <v>0.59174549346788974</v>
      </c>
      <c r="J99" s="22">
        <f t="shared" si="4"/>
        <v>0.93102194118068649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WATERBURY</v>
      </c>
      <c r="C100" s="49">
        <f>IF('Town Data'!C96&gt;9,'Town Data'!B96,"*")</f>
        <v>9496413.8200000003</v>
      </c>
      <c r="D100" s="50">
        <f>IF('Town Data'!E96&gt;9,'Town Data'!D96,"*")</f>
        <v>3850528.87</v>
      </c>
      <c r="E100" s="51" t="str">
        <f>IF('Town Data'!G96&gt;9,'Town Data'!F96,"*")</f>
        <v>*</v>
      </c>
      <c r="F100" s="50">
        <f>IF('Town Data'!I96&gt;9,'Town Data'!H96,"*")</f>
        <v>8157104.7300000004</v>
      </c>
      <c r="G100" s="50">
        <f>IF('Town Data'!K96&gt;9,'Town Data'!J96,"*")</f>
        <v>3245304.92</v>
      </c>
      <c r="H100" s="51">
        <f>IF('Town Data'!M96&gt;9,'Town Data'!L96,"*")</f>
        <v>149135.49999999965</v>
      </c>
      <c r="I100" s="22">
        <f t="shared" si="3"/>
        <v>0.16418927233756381</v>
      </c>
      <c r="J100" s="22">
        <f t="shared" si="4"/>
        <v>0.1864921678915768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WEATHERSFIELD</v>
      </c>
      <c r="C101" s="49">
        <f>IF('Town Data'!C97&gt;9,'Town Data'!B97,"*")</f>
        <v>1526295.59</v>
      </c>
      <c r="D101" s="50">
        <f>IF('Town Data'!E97&gt;9,'Town Data'!D97,"*")</f>
        <v>377436.82</v>
      </c>
      <c r="E101" s="51" t="str">
        <f>IF('Town Data'!G97&gt;9,'Town Data'!F97,"*")</f>
        <v>*</v>
      </c>
      <c r="F101" s="50">
        <f>IF('Town Data'!I97&gt;9,'Town Data'!H97,"*")</f>
        <v>1127405.25</v>
      </c>
      <c r="G101" s="50">
        <f>IF('Town Data'!K97&gt;9,'Town Data'!J97,"*")</f>
        <v>281958.84999999998</v>
      </c>
      <c r="H101" s="51" t="str">
        <f>IF('Town Data'!M97&gt;9,'Town Data'!L97,"*")</f>
        <v>*</v>
      </c>
      <c r="I101" s="22">
        <f t="shared" si="3"/>
        <v>0.35381273947411551</v>
      </c>
      <c r="J101" s="22">
        <f t="shared" si="4"/>
        <v>0.33862377435572616</v>
      </c>
      <c r="K101" s="22" t="str">
        <f t="shared" si="5"/>
        <v/>
      </c>
      <c r="L101" s="15"/>
    </row>
    <row r="102" spans="1:12" x14ac:dyDescent="0.3">
      <c r="B102" s="27" t="str">
        <f>'Town Data'!A98</f>
        <v>WEST RUTLAND</v>
      </c>
      <c r="C102" s="49">
        <f>IF('Town Data'!C98&gt;9,'Town Data'!B98,"*")</f>
        <v>4039267.56</v>
      </c>
      <c r="D102" s="50">
        <f>IF('Town Data'!E98&gt;9,'Town Data'!D98,"*")</f>
        <v>1024621.41</v>
      </c>
      <c r="E102" s="51" t="str">
        <f>IF('Town Data'!G98&gt;9,'Town Data'!F98,"*")</f>
        <v>*</v>
      </c>
      <c r="F102" s="50">
        <f>IF('Town Data'!I98&gt;9,'Town Data'!H98,"*")</f>
        <v>3734583.25</v>
      </c>
      <c r="G102" s="50">
        <f>IF('Town Data'!K98&gt;9,'Town Data'!J98,"*")</f>
        <v>970790.74</v>
      </c>
      <c r="H102" s="51" t="str">
        <f>IF('Town Data'!M98&gt;9,'Town Data'!L98,"*")</f>
        <v>*</v>
      </c>
      <c r="I102" s="22">
        <f t="shared" si="3"/>
        <v>8.1584554314059018E-2</v>
      </c>
      <c r="J102" s="22">
        <f t="shared" si="4"/>
        <v>5.5450333199511197E-2</v>
      </c>
      <c r="K102" s="22" t="str">
        <f t="shared" si="5"/>
        <v/>
      </c>
      <c r="L102" s="15"/>
    </row>
    <row r="103" spans="1:12" x14ac:dyDescent="0.3">
      <c r="B103" s="27" t="str">
        <f>'Town Data'!A99</f>
        <v>WESTMINSTER</v>
      </c>
      <c r="C103" s="49">
        <f>IF('Town Data'!C99&gt;9,'Town Data'!B99,"*")</f>
        <v>9657754.0500000007</v>
      </c>
      <c r="D103" s="50">
        <f>IF('Town Data'!E99&gt;9,'Town Data'!D99,"*")</f>
        <v>716035.42</v>
      </c>
      <c r="E103" s="51" t="str">
        <f>IF('Town Data'!G99&gt;9,'Town Data'!F99,"*")</f>
        <v>*</v>
      </c>
      <c r="F103" s="50">
        <f>IF('Town Data'!I99&gt;9,'Town Data'!H99,"*")</f>
        <v>7549322.0199999996</v>
      </c>
      <c r="G103" s="50">
        <f>IF('Town Data'!K99&gt;9,'Town Data'!J99,"*")</f>
        <v>544257.22</v>
      </c>
      <c r="H103" s="51" t="str">
        <f>IF('Town Data'!M99&gt;9,'Town Data'!L99,"*")</f>
        <v>*</v>
      </c>
      <c r="I103" s="22">
        <f t="shared" si="3"/>
        <v>0.27928760018638088</v>
      </c>
      <c r="J103" s="22">
        <f t="shared" si="4"/>
        <v>0.31561951534607124</v>
      </c>
      <c r="K103" s="22" t="str">
        <f t="shared" si="5"/>
        <v/>
      </c>
      <c r="L103" s="15"/>
    </row>
    <row r="104" spans="1:12" x14ac:dyDescent="0.3">
      <c r="B104" s="27" t="str">
        <f>'Town Data'!A100</f>
        <v>WHITINGHAM</v>
      </c>
      <c r="C104" s="49">
        <f>IF('Town Data'!C100&gt;9,'Town Data'!B100,"*")</f>
        <v>231038.56</v>
      </c>
      <c r="D104" s="50">
        <f>IF('Town Data'!E100&gt;9,'Town Data'!D100,"*")</f>
        <v>121218.59</v>
      </c>
      <c r="E104" s="51" t="str">
        <f>IF('Town Data'!G100&gt;9,'Town Data'!F100,"*")</f>
        <v>*</v>
      </c>
      <c r="F104" s="50">
        <f>IF('Town Data'!I100&gt;9,'Town Data'!H100,"*")</f>
        <v>289255.11</v>
      </c>
      <c r="G104" s="50">
        <f>IF('Town Data'!K100&gt;9,'Town Data'!J100,"*")</f>
        <v>80849.119999999995</v>
      </c>
      <c r="H104" s="51" t="str">
        <f>IF('Town Data'!M100&gt;9,'Town Data'!L100,"*")</f>
        <v>*</v>
      </c>
      <c r="I104" s="22">
        <f t="shared" si="3"/>
        <v>-0.20126368726899929</v>
      </c>
      <c r="J104" s="22">
        <f t="shared" si="4"/>
        <v>0.4993186073020956</v>
      </c>
      <c r="K104" s="22" t="str">
        <f t="shared" si="5"/>
        <v/>
      </c>
      <c r="L104" s="15"/>
    </row>
    <row r="105" spans="1:12" x14ac:dyDescent="0.3">
      <c r="B105" s="27" t="str">
        <f>'Town Data'!A101</f>
        <v>WILLIAMSTOWN</v>
      </c>
      <c r="C105" s="49">
        <f>IF('Town Data'!C101&gt;9,'Town Data'!B101,"*")</f>
        <v>1404927.54</v>
      </c>
      <c r="D105" s="50">
        <f>IF('Town Data'!E101&gt;9,'Town Data'!D101,"*")</f>
        <v>417936.56</v>
      </c>
      <c r="E105" s="51" t="str">
        <f>IF('Town Data'!G101&gt;9,'Town Data'!F101,"*")</f>
        <v>*</v>
      </c>
      <c r="F105" s="50">
        <f>IF('Town Data'!I101&gt;9,'Town Data'!H101,"*")</f>
        <v>1231878.1200000001</v>
      </c>
      <c r="G105" s="50">
        <f>IF('Town Data'!K101&gt;9,'Town Data'!J101,"*")</f>
        <v>453374.82</v>
      </c>
      <c r="H105" s="51" t="str">
        <f>IF('Town Data'!M101&gt;9,'Town Data'!L101,"*")</f>
        <v>*</v>
      </c>
      <c r="I105" s="22">
        <f t="shared" si="3"/>
        <v>0.14047608865721223</v>
      </c>
      <c r="J105" s="22">
        <f t="shared" si="4"/>
        <v>-7.8165479062114671E-2</v>
      </c>
      <c r="K105" s="22" t="str">
        <f t="shared" si="5"/>
        <v/>
      </c>
      <c r="L105" s="15"/>
    </row>
    <row r="106" spans="1:12" x14ac:dyDescent="0.3">
      <c r="B106" s="27" t="str">
        <f>'Town Data'!A102</f>
        <v>WILLISTON</v>
      </c>
      <c r="C106" s="49">
        <f>IF('Town Data'!C102&gt;9,'Town Data'!B102,"*")</f>
        <v>81495795.150000006</v>
      </c>
      <c r="D106" s="50">
        <f>IF('Town Data'!E102&gt;9,'Town Data'!D102,"*")</f>
        <v>41626893.590000004</v>
      </c>
      <c r="E106" s="51">
        <f>IF('Town Data'!G102&gt;9,'Town Data'!F102,"*")</f>
        <v>1484943.666666666</v>
      </c>
      <c r="F106" s="50">
        <f>IF('Town Data'!I102&gt;9,'Town Data'!H102,"*")</f>
        <v>74198328.629999995</v>
      </c>
      <c r="G106" s="50">
        <f>IF('Town Data'!K102&gt;9,'Town Data'!J102,"*")</f>
        <v>37731492.57</v>
      </c>
      <c r="H106" s="51">
        <f>IF('Town Data'!M102&gt;9,'Town Data'!L102,"*")</f>
        <v>1672602.3333333335</v>
      </c>
      <c r="I106" s="22">
        <f t="shared" si="3"/>
        <v>9.8350820762955662E-2</v>
      </c>
      <c r="J106" s="22">
        <f t="shared" si="4"/>
        <v>0.10324004577272421</v>
      </c>
      <c r="K106" s="22">
        <f t="shared" si="5"/>
        <v>-0.11219562649579833</v>
      </c>
      <c r="L106" s="15"/>
    </row>
    <row r="107" spans="1:12" x14ac:dyDescent="0.3">
      <c r="B107" s="27" t="str">
        <f>'Town Data'!A103</f>
        <v>WILMINGTON</v>
      </c>
      <c r="C107" s="49">
        <f>IF('Town Data'!C103&gt;9,'Town Data'!B103,"*")</f>
        <v>5128186.79</v>
      </c>
      <c r="D107" s="50">
        <f>IF('Town Data'!E103&gt;9,'Town Data'!D103,"*")</f>
        <v>2026095.2</v>
      </c>
      <c r="E107" s="51" t="str">
        <f>IF('Town Data'!G103&gt;9,'Town Data'!F103,"*")</f>
        <v>*</v>
      </c>
      <c r="F107" s="50">
        <f>IF('Town Data'!I103&gt;9,'Town Data'!H103,"*")</f>
        <v>3703513.5</v>
      </c>
      <c r="G107" s="50">
        <f>IF('Town Data'!K103&gt;9,'Town Data'!J103,"*")</f>
        <v>1202038.31</v>
      </c>
      <c r="H107" s="51" t="str">
        <f>IF('Town Data'!M103&gt;9,'Town Data'!L103,"*")</f>
        <v>*</v>
      </c>
      <c r="I107" s="22">
        <f t="shared" si="3"/>
        <v>0.38468154362067264</v>
      </c>
      <c r="J107" s="22">
        <f t="shared" si="4"/>
        <v>0.68554960615190363</v>
      </c>
      <c r="K107" s="22" t="str">
        <f t="shared" si="5"/>
        <v/>
      </c>
      <c r="L107" s="15"/>
    </row>
    <row r="108" spans="1:12" x14ac:dyDescent="0.3">
      <c r="B108" s="27" t="str">
        <f>'Town Data'!A104</f>
        <v>WINDSOR</v>
      </c>
      <c r="C108" s="49">
        <f>IF('Town Data'!C104&gt;9,'Town Data'!B104,"*")</f>
        <v>3252458.34</v>
      </c>
      <c r="D108" s="50">
        <f>IF('Town Data'!E104&gt;9,'Town Data'!D104,"*")</f>
        <v>1045671.76</v>
      </c>
      <c r="E108" s="51">
        <f>IF('Town Data'!G104&gt;9,'Town Data'!F104,"*")</f>
        <v>15199.499999999996</v>
      </c>
      <c r="F108" s="50">
        <f>IF('Town Data'!I104&gt;9,'Town Data'!H104,"*")</f>
        <v>3025265.51</v>
      </c>
      <c r="G108" s="50">
        <f>IF('Town Data'!K104&gt;9,'Town Data'!J104,"*")</f>
        <v>984378.62</v>
      </c>
      <c r="H108" s="51">
        <f>IF('Town Data'!M104&gt;9,'Town Data'!L104,"*")</f>
        <v>37072.333333333299</v>
      </c>
      <c r="I108" s="22">
        <f t="shared" si="3"/>
        <v>7.5098476232586961E-2</v>
      </c>
      <c r="J108" s="22">
        <f t="shared" si="4"/>
        <v>6.2265818004052155E-2</v>
      </c>
      <c r="K108" s="22">
        <f t="shared" si="5"/>
        <v>-0.59000422597264779</v>
      </c>
      <c r="L108" s="15"/>
    </row>
    <row r="109" spans="1:12" x14ac:dyDescent="0.3">
      <c r="B109" s="27" t="str">
        <f>'Town Data'!A105</f>
        <v>WINHALL</v>
      </c>
      <c r="C109" s="49">
        <f>IF('Town Data'!C105&gt;9,'Town Data'!B105,"*")</f>
        <v>1278838.3600000001</v>
      </c>
      <c r="D109" s="50">
        <f>IF('Town Data'!E105&gt;9,'Town Data'!D105,"*")</f>
        <v>558908.46</v>
      </c>
      <c r="E109" s="51" t="str">
        <f>IF('Town Data'!G105&gt;9,'Town Data'!F105,"*")</f>
        <v>*</v>
      </c>
      <c r="F109" s="50">
        <f>IF('Town Data'!I105&gt;9,'Town Data'!H105,"*")</f>
        <v>832733.4</v>
      </c>
      <c r="G109" s="50">
        <f>IF('Town Data'!K105&gt;9,'Town Data'!J105,"*")</f>
        <v>533353.59</v>
      </c>
      <c r="H109" s="51" t="str">
        <f>IF('Town Data'!M105&gt;9,'Town Data'!L105,"*")</f>
        <v>*</v>
      </c>
      <c r="I109" s="22">
        <f t="shared" si="3"/>
        <v>0.53571162151055796</v>
      </c>
      <c r="J109" s="22">
        <f t="shared" si="4"/>
        <v>4.7913561433044816E-2</v>
      </c>
      <c r="K109" s="22" t="str">
        <f t="shared" si="5"/>
        <v/>
      </c>
      <c r="L109" s="15"/>
    </row>
    <row r="110" spans="1:12" x14ac:dyDescent="0.3">
      <c r="B110" s="27" t="str">
        <f>'Town Data'!A106</f>
        <v>WINOOSKI</v>
      </c>
      <c r="C110" s="49">
        <f>IF('Town Data'!C106&gt;9,'Town Data'!B106,"*")</f>
        <v>4866891.6399999997</v>
      </c>
      <c r="D110" s="50">
        <f>IF('Town Data'!E106&gt;9,'Town Data'!D106,"*")</f>
        <v>1140817.69</v>
      </c>
      <c r="E110" s="51" t="str">
        <f>IF('Town Data'!G106&gt;9,'Town Data'!F106,"*")</f>
        <v>*</v>
      </c>
      <c r="F110" s="50">
        <f>IF('Town Data'!I106&gt;9,'Town Data'!H106,"*")</f>
        <v>3874228.25</v>
      </c>
      <c r="G110" s="50">
        <f>IF('Town Data'!K106&gt;9,'Town Data'!J106,"*")</f>
        <v>1051811.06</v>
      </c>
      <c r="H110" s="51" t="str">
        <f>IF('Town Data'!M106&gt;9,'Town Data'!L106,"*")</f>
        <v>*</v>
      </c>
      <c r="I110" s="22">
        <f t="shared" si="3"/>
        <v>0.25622222696868718</v>
      </c>
      <c r="J110" s="22">
        <f t="shared" si="4"/>
        <v>8.4622260960062437E-2</v>
      </c>
      <c r="K110" s="22" t="str">
        <f t="shared" si="5"/>
        <v/>
      </c>
      <c r="L110" s="15"/>
    </row>
    <row r="111" spans="1:12" x14ac:dyDescent="0.3">
      <c r="B111" s="27" t="str">
        <f>'Town Data'!A107</f>
        <v>WOLCOTT</v>
      </c>
      <c r="C111" s="49">
        <f>IF('Town Data'!C107&gt;9,'Town Data'!B107,"*")</f>
        <v>636873.31999999995</v>
      </c>
      <c r="D111" s="50">
        <f>IF('Town Data'!E107&gt;9,'Town Data'!D107,"*")</f>
        <v>324490.05</v>
      </c>
      <c r="E111" s="51" t="str">
        <f>IF('Town Data'!G107&gt;9,'Town Data'!F107,"*")</f>
        <v>*</v>
      </c>
      <c r="F111" s="50">
        <f>IF('Town Data'!I107&gt;9,'Town Data'!H107,"*")</f>
        <v>539777.98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>
        <f t="shared" si="3"/>
        <v>0.17988014257269253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 t="str">
        <f>'Town Data'!A108</f>
        <v>WOODSTOCK</v>
      </c>
      <c r="C112" s="49">
        <f>IF('Town Data'!C108&gt;9,'Town Data'!B108,"*")</f>
        <v>7629416.8499999996</v>
      </c>
      <c r="D112" s="50">
        <f>IF('Town Data'!E108&gt;9,'Town Data'!D108,"*")</f>
        <v>2175233.77</v>
      </c>
      <c r="E112" s="51">
        <f>IF('Town Data'!G108&gt;9,'Town Data'!F108,"*")</f>
        <v>144098.00000000006</v>
      </c>
      <c r="F112" s="50">
        <f>IF('Town Data'!I108&gt;9,'Town Data'!H108,"*")</f>
        <v>6418221.2300000004</v>
      </c>
      <c r="G112" s="50">
        <f>IF('Town Data'!K108&gt;9,'Town Data'!J108,"*")</f>
        <v>1715566.38</v>
      </c>
      <c r="H112" s="51">
        <f>IF('Town Data'!M108&gt;9,'Town Data'!L108,"*")</f>
        <v>61677.833333333299</v>
      </c>
      <c r="I112" s="22">
        <f t="shared" si="3"/>
        <v>0.18871203976868822</v>
      </c>
      <c r="J112" s="22">
        <f t="shared" si="4"/>
        <v>0.26793914555495085</v>
      </c>
      <c r="K112" s="22">
        <f t="shared" si="5"/>
        <v>1.3363012643656442</v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0</v>
      </c>
      <c r="C2" s="38">
        <v>0</v>
      </c>
      <c r="D2" s="41">
        <v>0</v>
      </c>
      <c r="E2" s="38">
        <v>0</v>
      </c>
      <c r="F2" s="38">
        <v>0</v>
      </c>
      <c r="G2" s="38">
        <v>0</v>
      </c>
      <c r="H2" s="41">
        <v>313427.64</v>
      </c>
      <c r="I2" s="38">
        <v>10</v>
      </c>
      <c r="J2" s="41">
        <v>119868.15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1543210.9</v>
      </c>
      <c r="C3" s="38">
        <v>12</v>
      </c>
      <c r="D3" s="41">
        <v>352410.35</v>
      </c>
      <c r="E3" s="38">
        <v>12</v>
      </c>
      <c r="F3" s="38">
        <v>0</v>
      </c>
      <c r="G3" s="38">
        <v>0</v>
      </c>
      <c r="H3" s="41">
        <v>1159240.3500000001</v>
      </c>
      <c r="I3" s="38">
        <v>12</v>
      </c>
      <c r="J3" s="41">
        <v>378685.44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14885501.73</v>
      </c>
      <c r="C4" s="38">
        <v>17</v>
      </c>
      <c r="D4" s="41">
        <v>523700.81</v>
      </c>
      <c r="E4" s="38">
        <v>16</v>
      </c>
      <c r="F4" s="41">
        <v>0</v>
      </c>
      <c r="G4" s="38">
        <v>0</v>
      </c>
      <c r="H4" s="41">
        <v>13275190.15</v>
      </c>
      <c r="I4" s="38">
        <v>15</v>
      </c>
      <c r="J4" s="41">
        <v>474274.55</v>
      </c>
      <c r="K4" s="38">
        <v>13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43763751.030000001</v>
      </c>
      <c r="C5" s="38">
        <v>168</v>
      </c>
      <c r="D5" s="41">
        <v>11739991.09</v>
      </c>
      <c r="E5" s="38">
        <v>156</v>
      </c>
      <c r="F5" s="38">
        <v>638740.50000000035</v>
      </c>
      <c r="G5" s="38">
        <v>39</v>
      </c>
      <c r="H5" s="41">
        <v>33543705.579999998</v>
      </c>
      <c r="I5" s="38">
        <v>157</v>
      </c>
      <c r="J5" s="41">
        <v>15047867.6</v>
      </c>
      <c r="K5" s="38">
        <v>149</v>
      </c>
      <c r="L5" s="38">
        <v>303664.16666666669</v>
      </c>
      <c r="M5" s="38">
        <v>40</v>
      </c>
      <c r="N5" s="34"/>
      <c r="O5" s="34"/>
      <c r="P5" s="34"/>
      <c r="Q5" s="34"/>
    </row>
    <row r="6" spans="1:17" x14ac:dyDescent="0.3">
      <c r="A6" s="37" t="s">
        <v>56</v>
      </c>
      <c r="B6" s="41">
        <v>11500830.16</v>
      </c>
      <c r="C6" s="38">
        <v>29</v>
      </c>
      <c r="D6" s="41">
        <v>1207803.74</v>
      </c>
      <c r="E6" s="38">
        <v>26</v>
      </c>
      <c r="F6" s="41">
        <v>0</v>
      </c>
      <c r="G6" s="38">
        <v>0</v>
      </c>
      <c r="H6" s="41">
        <v>8268736.7199999997</v>
      </c>
      <c r="I6" s="38">
        <v>27</v>
      </c>
      <c r="J6" s="41">
        <v>1070119.43</v>
      </c>
      <c r="K6" s="38">
        <v>25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17838210.239999998</v>
      </c>
      <c r="C7" s="38">
        <v>37</v>
      </c>
      <c r="D7" s="41">
        <v>1622513.01</v>
      </c>
      <c r="E7" s="38">
        <v>33</v>
      </c>
      <c r="F7" s="41">
        <v>34872.333333333321</v>
      </c>
      <c r="G7" s="38">
        <v>12</v>
      </c>
      <c r="H7" s="41">
        <v>16872039.329999998</v>
      </c>
      <c r="I7" s="38">
        <v>39</v>
      </c>
      <c r="J7" s="41">
        <v>1561494.11</v>
      </c>
      <c r="K7" s="38">
        <v>34</v>
      </c>
      <c r="L7" s="41">
        <v>62186.833333333358</v>
      </c>
      <c r="M7" s="38">
        <v>12</v>
      </c>
      <c r="N7" s="34"/>
      <c r="O7" s="34"/>
      <c r="P7" s="34"/>
      <c r="Q7" s="34"/>
    </row>
    <row r="8" spans="1:17" x14ac:dyDescent="0.3">
      <c r="A8" s="37" t="s">
        <v>58</v>
      </c>
      <c r="B8" s="41">
        <v>42277984.530000001</v>
      </c>
      <c r="C8" s="38">
        <v>173</v>
      </c>
      <c r="D8" s="41">
        <v>13844559.59</v>
      </c>
      <c r="E8" s="38">
        <v>163</v>
      </c>
      <c r="F8" s="41">
        <v>197699.00000000003</v>
      </c>
      <c r="G8" s="38">
        <v>38</v>
      </c>
      <c r="H8" s="41">
        <v>36162698.719999999</v>
      </c>
      <c r="I8" s="38">
        <v>163</v>
      </c>
      <c r="J8" s="41">
        <v>12698303.1</v>
      </c>
      <c r="K8" s="38">
        <v>156</v>
      </c>
      <c r="L8" s="41">
        <v>199074</v>
      </c>
      <c r="M8" s="38">
        <v>40</v>
      </c>
      <c r="N8" s="34"/>
      <c r="O8" s="34"/>
      <c r="P8" s="34"/>
      <c r="Q8" s="34"/>
    </row>
    <row r="9" spans="1:17" x14ac:dyDescent="0.3">
      <c r="A9" s="37" t="s">
        <v>59</v>
      </c>
      <c r="B9" s="41">
        <v>18030954.41</v>
      </c>
      <c r="C9" s="38">
        <v>44</v>
      </c>
      <c r="D9" s="41">
        <v>6546595.7400000002</v>
      </c>
      <c r="E9" s="38">
        <v>41</v>
      </c>
      <c r="F9" s="38">
        <v>91585.999999999956</v>
      </c>
      <c r="G9" s="38">
        <v>22</v>
      </c>
      <c r="H9" s="41">
        <v>15379029.49</v>
      </c>
      <c r="I9" s="38">
        <v>48</v>
      </c>
      <c r="J9" s="41">
        <v>6215650.1799999997</v>
      </c>
      <c r="K9" s="38">
        <v>47</v>
      </c>
      <c r="L9" s="38">
        <v>90695.000000000044</v>
      </c>
      <c r="M9" s="38">
        <v>22</v>
      </c>
      <c r="N9" s="34"/>
      <c r="O9" s="34"/>
      <c r="P9" s="34"/>
      <c r="Q9" s="34"/>
    </row>
    <row r="10" spans="1:17" x14ac:dyDescent="0.3">
      <c r="A10" s="37" t="s">
        <v>60</v>
      </c>
      <c r="B10" s="41">
        <v>4059115.83</v>
      </c>
      <c r="C10" s="38">
        <v>23</v>
      </c>
      <c r="D10" s="41">
        <v>496254.29</v>
      </c>
      <c r="E10" s="38">
        <v>19</v>
      </c>
      <c r="F10" s="41">
        <v>0</v>
      </c>
      <c r="G10" s="38">
        <v>0</v>
      </c>
      <c r="H10" s="41">
        <v>3533124.59</v>
      </c>
      <c r="I10" s="38">
        <v>22</v>
      </c>
      <c r="J10" s="41">
        <v>434149.9</v>
      </c>
      <c r="K10" s="38">
        <v>21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8338129.3499999996</v>
      </c>
      <c r="C11" s="38">
        <v>25</v>
      </c>
      <c r="D11" s="41">
        <v>1648597.42</v>
      </c>
      <c r="E11" s="38">
        <v>23</v>
      </c>
      <c r="F11" s="38">
        <v>88093.333333333343</v>
      </c>
      <c r="G11" s="38">
        <v>15</v>
      </c>
      <c r="H11" s="41">
        <v>6953010.8399999999</v>
      </c>
      <c r="I11" s="38">
        <v>27</v>
      </c>
      <c r="J11" s="41">
        <v>1462960.58</v>
      </c>
      <c r="K11" s="38">
        <v>25</v>
      </c>
      <c r="L11" s="38">
        <v>64903.999999999971</v>
      </c>
      <c r="M11" s="38">
        <v>17</v>
      </c>
      <c r="N11" s="34"/>
      <c r="O11" s="34"/>
      <c r="P11" s="34"/>
      <c r="Q11" s="34"/>
    </row>
    <row r="12" spans="1:17" x14ac:dyDescent="0.3">
      <c r="A12" s="37" t="s">
        <v>62</v>
      </c>
      <c r="B12" s="41">
        <v>10060202.939999999</v>
      </c>
      <c r="C12" s="38">
        <v>49</v>
      </c>
      <c r="D12" s="41">
        <v>1070408.04</v>
      </c>
      <c r="E12" s="38">
        <v>41</v>
      </c>
      <c r="F12" s="41">
        <v>0</v>
      </c>
      <c r="G12" s="38">
        <v>0</v>
      </c>
      <c r="H12" s="41">
        <v>9126974.4000000004</v>
      </c>
      <c r="I12" s="38">
        <v>43</v>
      </c>
      <c r="J12" s="41">
        <v>1033940.25</v>
      </c>
      <c r="K12" s="38">
        <v>40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37421180.700000003</v>
      </c>
      <c r="C13" s="38">
        <v>174</v>
      </c>
      <c r="D13" s="41">
        <v>8195154.46</v>
      </c>
      <c r="E13" s="38">
        <v>161</v>
      </c>
      <c r="F13" s="38">
        <v>167592.66666666663</v>
      </c>
      <c r="G13" s="38">
        <v>43</v>
      </c>
      <c r="H13" s="38">
        <v>37805823.789999999</v>
      </c>
      <c r="I13" s="38">
        <v>177</v>
      </c>
      <c r="J13" s="38">
        <v>7658075.6500000004</v>
      </c>
      <c r="K13" s="38">
        <v>162</v>
      </c>
      <c r="L13" s="38">
        <v>224840.49999999994</v>
      </c>
      <c r="M13" s="38">
        <v>49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758412.6</v>
      </c>
      <c r="C14" s="38">
        <v>11</v>
      </c>
      <c r="D14" s="41">
        <v>0</v>
      </c>
      <c r="E14" s="38">
        <v>0</v>
      </c>
      <c r="F14" s="38">
        <v>0</v>
      </c>
      <c r="G14" s="38">
        <v>0</v>
      </c>
      <c r="H14" s="41">
        <v>693485.7</v>
      </c>
      <c r="I14" s="38">
        <v>12</v>
      </c>
      <c r="J14" s="41">
        <v>374079.82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4829463.29</v>
      </c>
      <c r="C15" s="38">
        <v>41</v>
      </c>
      <c r="D15" s="41">
        <v>1633448.43</v>
      </c>
      <c r="E15" s="38">
        <v>39</v>
      </c>
      <c r="F15" s="38">
        <v>0</v>
      </c>
      <c r="G15" s="38">
        <v>0</v>
      </c>
      <c r="H15" s="41">
        <v>4208586.75</v>
      </c>
      <c r="I15" s="38">
        <v>39</v>
      </c>
      <c r="J15" s="41">
        <v>1452399.15</v>
      </c>
      <c r="K15" s="38">
        <v>38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642204.56000000006</v>
      </c>
      <c r="C16" s="38">
        <v>18</v>
      </c>
      <c r="D16" s="41">
        <v>255480.57</v>
      </c>
      <c r="E16" s="38">
        <v>18</v>
      </c>
      <c r="F16" s="38">
        <v>0</v>
      </c>
      <c r="G16" s="38">
        <v>0</v>
      </c>
      <c r="H16" s="41">
        <v>599546</v>
      </c>
      <c r="I16" s="38">
        <v>17</v>
      </c>
      <c r="J16" s="41">
        <v>302548.19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76027298.219999999</v>
      </c>
      <c r="C17" s="38">
        <v>331</v>
      </c>
      <c r="D17" s="41">
        <v>21131190.949999999</v>
      </c>
      <c r="E17" s="38">
        <v>313</v>
      </c>
      <c r="F17" s="41">
        <v>645370.66666666663</v>
      </c>
      <c r="G17" s="38">
        <v>60</v>
      </c>
      <c r="H17" s="41">
        <v>73053133.480000004</v>
      </c>
      <c r="I17" s="38">
        <v>319</v>
      </c>
      <c r="J17" s="41">
        <v>19012894.239999998</v>
      </c>
      <c r="K17" s="38">
        <v>298</v>
      </c>
      <c r="L17" s="41">
        <v>513701.83333333326</v>
      </c>
      <c r="M17" s="38">
        <v>57</v>
      </c>
      <c r="N17" s="34"/>
      <c r="O17" s="34"/>
      <c r="P17" s="34"/>
      <c r="Q17" s="34"/>
    </row>
    <row r="18" spans="1:17" x14ac:dyDescent="0.3">
      <c r="A18" s="37" t="s">
        <v>68</v>
      </c>
      <c r="B18" s="41">
        <v>4099699.01</v>
      </c>
      <c r="C18" s="38">
        <v>41</v>
      </c>
      <c r="D18" s="41">
        <v>1831710.27</v>
      </c>
      <c r="E18" s="38">
        <v>39</v>
      </c>
      <c r="F18" s="38">
        <v>0</v>
      </c>
      <c r="G18" s="38">
        <v>0</v>
      </c>
      <c r="H18" s="41">
        <v>3783652.98</v>
      </c>
      <c r="I18" s="38">
        <v>38</v>
      </c>
      <c r="J18" s="41">
        <v>1446715.63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4731570.7699999996</v>
      </c>
      <c r="C19" s="38">
        <v>40</v>
      </c>
      <c r="D19" s="41">
        <v>1155553.8999999999</v>
      </c>
      <c r="E19" s="38">
        <v>36</v>
      </c>
      <c r="F19" s="38">
        <v>0</v>
      </c>
      <c r="G19" s="38">
        <v>0</v>
      </c>
      <c r="H19" s="41">
        <v>4003951.95</v>
      </c>
      <c r="I19" s="38">
        <v>39</v>
      </c>
      <c r="J19" s="41">
        <v>1130982.6599999999</v>
      </c>
      <c r="K19" s="38">
        <v>37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1788965.99</v>
      </c>
      <c r="C20" s="38">
        <v>28</v>
      </c>
      <c r="D20" s="41">
        <v>373423.39</v>
      </c>
      <c r="E20" s="38">
        <v>22</v>
      </c>
      <c r="F20" s="38">
        <v>0</v>
      </c>
      <c r="G20" s="38">
        <v>0</v>
      </c>
      <c r="H20" s="41">
        <v>947985.3</v>
      </c>
      <c r="I20" s="38">
        <v>21</v>
      </c>
      <c r="J20" s="41">
        <v>294626.05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2902751.41</v>
      </c>
      <c r="C21" s="38">
        <v>32</v>
      </c>
      <c r="D21" s="41">
        <v>713221.74</v>
      </c>
      <c r="E21" s="38">
        <v>28</v>
      </c>
      <c r="F21" s="38">
        <v>0</v>
      </c>
      <c r="G21" s="38">
        <v>0</v>
      </c>
      <c r="H21" s="41">
        <v>2691002.83</v>
      </c>
      <c r="I21" s="38">
        <v>33</v>
      </c>
      <c r="J21" s="41">
        <v>725529.51</v>
      </c>
      <c r="K21" s="38">
        <v>30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8407375.5899999999</v>
      </c>
      <c r="C22" s="38">
        <v>25</v>
      </c>
      <c r="D22" s="41">
        <v>2011001.86</v>
      </c>
      <c r="E22" s="38">
        <v>24</v>
      </c>
      <c r="F22" s="38">
        <v>0</v>
      </c>
      <c r="G22" s="38">
        <v>0</v>
      </c>
      <c r="H22" s="41">
        <v>6636955.2800000003</v>
      </c>
      <c r="I22" s="38">
        <v>25</v>
      </c>
      <c r="J22" s="41">
        <v>1639278.94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128713193.56999999</v>
      </c>
      <c r="C23" s="38">
        <v>131</v>
      </c>
      <c r="D23" s="41">
        <v>32737818.16</v>
      </c>
      <c r="E23" s="38">
        <v>121</v>
      </c>
      <c r="F23" s="41">
        <v>492490.50000000023</v>
      </c>
      <c r="G23" s="38">
        <v>41</v>
      </c>
      <c r="H23" s="41">
        <v>119065909.18000001</v>
      </c>
      <c r="I23" s="38">
        <v>134</v>
      </c>
      <c r="J23" s="41">
        <v>30263978.920000002</v>
      </c>
      <c r="K23" s="38">
        <v>119</v>
      </c>
      <c r="L23" s="41">
        <v>1537129.16666667</v>
      </c>
      <c r="M23" s="38">
        <v>36</v>
      </c>
      <c r="N23" s="34"/>
      <c r="O23" s="34"/>
      <c r="P23" s="34"/>
      <c r="Q23" s="34"/>
    </row>
    <row r="24" spans="1:17" x14ac:dyDescent="0.3">
      <c r="A24" s="37" t="s">
        <v>74</v>
      </c>
      <c r="B24" s="41">
        <v>822607.23</v>
      </c>
      <c r="C24" s="38">
        <v>13</v>
      </c>
      <c r="D24" s="41">
        <v>555891.98</v>
      </c>
      <c r="E24" s="38">
        <v>13</v>
      </c>
      <c r="F24" s="38">
        <v>0</v>
      </c>
      <c r="G24" s="38">
        <v>0</v>
      </c>
      <c r="H24" s="41">
        <v>596565.37</v>
      </c>
      <c r="I24" s="38">
        <v>12</v>
      </c>
      <c r="J24" s="41">
        <v>324458.58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3466405.71</v>
      </c>
      <c r="C25" s="38">
        <v>11</v>
      </c>
      <c r="D25" s="38">
        <v>200629.88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942192.65</v>
      </c>
      <c r="C26" s="38">
        <v>17</v>
      </c>
      <c r="D26" s="41">
        <v>700608.59</v>
      </c>
      <c r="E26" s="38">
        <v>16</v>
      </c>
      <c r="F26" s="38">
        <v>0</v>
      </c>
      <c r="G26" s="38">
        <v>0</v>
      </c>
      <c r="H26" s="41">
        <v>1330138.82</v>
      </c>
      <c r="I26" s="38">
        <v>16</v>
      </c>
      <c r="J26" s="41">
        <v>541911.81000000006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23665952.370000001</v>
      </c>
      <c r="C27" s="38">
        <v>49</v>
      </c>
      <c r="D27" s="41">
        <v>8984846.7200000007</v>
      </c>
      <c r="E27" s="38">
        <v>45</v>
      </c>
      <c r="F27" s="41">
        <v>109679.16666666666</v>
      </c>
      <c r="G27" s="38">
        <v>20</v>
      </c>
      <c r="H27" s="41">
        <v>21291386.469999999</v>
      </c>
      <c r="I27" s="38">
        <v>51</v>
      </c>
      <c r="J27" s="41">
        <v>8960952.7200000007</v>
      </c>
      <c r="K27" s="38">
        <v>47</v>
      </c>
      <c r="L27" s="41">
        <v>107023.66666666666</v>
      </c>
      <c r="M27" s="38">
        <v>22</v>
      </c>
      <c r="N27" s="34"/>
      <c r="O27" s="34"/>
      <c r="P27" s="34"/>
      <c r="Q27" s="34"/>
    </row>
    <row r="28" spans="1:17" x14ac:dyDescent="0.3">
      <c r="A28" s="37" t="s">
        <v>78</v>
      </c>
      <c r="B28" s="41">
        <v>2253744.15</v>
      </c>
      <c r="C28" s="38">
        <v>23</v>
      </c>
      <c r="D28" s="41">
        <v>637899.06999999995</v>
      </c>
      <c r="E28" s="38">
        <v>21</v>
      </c>
      <c r="F28" s="38">
        <v>0</v>
      </c>
      <c r="G28" s="38">
        <v>0</v>
      </c>
      <c r="H28" s="41">
        <v>1866658.55</v>
      </c>
      <c r="I28" s="38">
        <v>24</v>
      </c>
      <c r="J28" s="41">
        <v>570685.56999999995</v>
      </c>
      <c r="K28" s="38">
        <v>21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1856467.06</v>
      </c>
      <c r="C29" s="38">
        <v>26</v>
      </c>
      <c r="D29" s="41">
        <v>1428965.24</v>
      </c>
      <c r="E29" s="38">
        <v>25</v>
      </c>
      <c r="F29" s="38">
        <v>0</v>
      </c>
      <c r="G29" s="38">
        <v>0</v>
      </c>
      <c r="H29" s="41">
        <v>1120477.1299999999</v>
      </c>
      <c r="I29" s="38">
        <v>26</v>
      </c>
      <c r="J29" s="41">
        <v>814067.37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1512862.84</v>
      </c>
      <c r="C30" s="38">
        <v>15</v>
      </c>
      <c r="D30" s="41">
        <v>292030.73</v>
      </c>
      <c r="E30" s="38">
        <v>13</v>
      </c>
      <c r="F30" s="38">
        <v>0</v>
      </c>
      <c r="G30" s="38">
        <v>0</v>
      </c>
      <c r="H30" s="41">
        <v>1211426.1100000001</v>
      </c>
      <c r="I30" s="38">
        <v>14</v>
      </c>
      <c r="J30" s="41">
        <v>245232.34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4942536.8600000003</v>
      </c>
      <c r="C31" s="38">
        <v>26</v>
      </c>
      <c r="D31" s="41">
        <v>1337215.51</v>
      </c>
      <c r="E31" s="38">
        <v>24</v>
      </c>
      <c r="F31" s="38">
        <v>0</v>
      </c>
      <c r="G31" s="38">
        <v>0</v>
      </c>
      <c r="H31" s="41">
        <v>4934160.22</v>
      </c>
      <c r="I31" s="38">
        <v>25</v>
      </c>
      <c r="J31" s="41">
        <v>1352709.7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6230250.2699999996</v>
      </c>
      <c r="C32" s="38">
        <v>40</v>
      </c>
      <c r="D32" s="41">
        <v>1903811.12</v>
      </c>
      <c r="E32" s="38">
        <v>40</v>
      </c>
      <c r="F32" s="41">
        <v>0</v>
      </c>
      <c r="G32" s="38">
        <v>0</v>
      </c>
      <c r="H32" s="41">
        <v>5512926.7999999998</v>
      </c>
      <c r="I32" s="38">
        <v>38</v>
      </c>
      <c r="J32" s="41">
        <v>1763193.76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40916660.840000004</v>
      </c>
      <c r="C33" s="38">
        <v>166</v>
      </c>
      <c r="D33" s="41">
        <v>14692760.17</v>
      </c>
      <c r="E33" s="38">
        <v>159</v>
      </c>
      <c r="F33" s="41">
        <v>161610.00000000009</v>
      </c>
      <c r="G33" s="38">
        <v>34</v>
      </c>
      <c r="H33" s="41">
        <v>35993112.409999996</v>
      </c>
      <c r="I33" s="38">
        <v>163</v>
      </c>
      <c r="J33" s="41">
        <v>13373071.060000001</v>
      </c>
      <c r="K33" s="38">
        <v>157</v>
      </c>
      <c r="L33" s="41">
        <v>152182.16666666669</v>
      </c>
      <c r="M33" s="38">
        <v>35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6986768.7400000002</v>
      </c>
      <c r="C34" s="38">
        <v>31</v>
      </c>
      <c r="D34" s="41">
        <v>1307209.8</v>
      </c>
      <c r="E34" s="38">
        <v>30</v>
      </c>
      <c r="F34" s="38">
        <v>0</v>
      </c>
      <c r="G34" s="38">
        <v>0</v>
      </c>
      <c r="H34" s="41">
        <v>4878130.18</v>
      </c>
      <c r="I34" s="38">
        <v>32</v>
      </c>
      <c r="J34" s="41">
        <v>1191620.1599999999</v>
      </c>
      <c r="K34" s="38">
        <v>30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3600109.97</v>
      </c>
      <c r="C35" s="38">
        <v>24</v>
      </c>
      <c r="D35" s="41">
        <v>1438467.56</v>
      </c>
      <c r="E35" s="38">
        <v>21</v>
      </c>
      <c r="F35" s="38">
        <v>0</v>
      </c>
      <c r="G35" s="38">
        <v>0</v>
      </c>
      <c r="H35" s="41">
        <v>3046556.61</v>
      </c>
      <c r="I35" s="38">
        <v>20</v>
      </c>
      <c r="J35" s="41">
        <v>1466311.98</v>
      </c>
      <c r="K35" s="38">
        <v>19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1153173.6000000001</v>
      </c>
      <c r="C36" s="38">
        <v>17</v>
      </c>
      <c r="D36" s="41">
        <v>302346.90000000002</v>
      </c>
      <c r="E36" s="38">
        <v>15</v>
      </c>
      <c r="F36" s="38">
        <v>0</v>
      </c>
      <c r="G36" s="38">
        <v>0</v>
      </c>
      <c r="H36" s="41">
        <v>1182404.6200000001</v>
      </c>
      <c r="I36" s="38">
        <v>18</v>
      </c>
      <c r="J36" s="41">
        <v>357944.66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2907629.51</v>
      </c>
      <c r="C37" s="38">
        <v>14</v>
      </c>
      <c r="D37" s="41">
        <v>583742.74</v>
      </c>
      <c r="E37" s="38">
        <v>14</v>
      </c>
      <c r="F37" s="38">
        <v>0</v>
      </c>
      <c r="G37" s="38">
        <v>0</v>
      </c>
      <c r="H37" s="41">
        <v>1539219.46</v>
      </c>
      <c r="I37" s="38">
        <v>15</v>
      </c>
      <c r="J37" s="41">
        <v>561179.74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1138281.32</v>
      </c>
      <c r="C38" s="38">
        <v>13</v>
      </c>
      <c r="D38" s="41">
        <v>536302.73</v>
      </c>
      <c r="E38" s="38">
        <v>13</v>
      </c>
      <c r="F38" s="38">
        <v>0</v>
      </c>
      <c r="G38" s="38">
        <v>0</v>
      </c>
      <c r="H38" s="41">
        <v>1127246.06</v>
      </c>
      <c r="I38" s="38">
        <v>15</v>
      </c>
      <c r="J38" s="41">
        <v>467267.89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367474.29</v>
      </c>
      <c r="C39" s="38">
        <v>11</v>
      </c>
      <c r="D39" s="41">
        <v>170970.62</v>
      </c>
      <c r="E39" s="38">
        <v>11</v>
      </c>
      <c r="F39" s="38">
        <v>0</v>
      </c>
      <c r="G39" s="38">
        <v>0</v>
      </c>
      <c r="H39" s="41">
        <v>0</v>
      </c>
      <c r="I39" s="38">
        <v>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10790355.02</v>
      </c>
      <c r="C40" s="38">
        <v>39</v>
      </c>
      <c r="D40" s="41">
        <v>1677055.04</v>
      </c>
      <c r="E40" s="38">
        <v>37</v>
      </c>
      <c r="F40" s="41">
        <v>0</v>
      </c>
      <c r="G40" s="38">
        <v>0</v>
      </c>
      <c r="H40" s="41">
        <v>8013206.4000000004</v>
      </c>
      <c r="I40" s="38">
        <v>37</v>
      </c>
      <c r="J40" s="41">
        <v>1686086.33</v>
      </c>
      <c r="K40" s="38">
        <v>36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53930028.950000003</v>
      </c>
      <c r="C41" s="38">
        <v>128</v>
      </c>
      <c r="D41" s="41">
        <v>8660426.9800000004</v>
      </c>
      <c r="E41" s="38">
        <v>120</v>
      </c>
      <c r="F41" s="38">
        <v>91075.5</v>
      </c>
      <c r="G41" s="38">
        <v>37</v>
      </c>
      <c r="H41" s="41">
        <v>48843218.479999997</v>
      </c>
      <c r="I41" s="38">
        <v>120</v>
      </c>
      <c r="J41" s="41">
        <v>7072430.04</v>
      </c>
      <c r="K41" s="38">
        <v>114</v>
      </c>
      <c r="L41" s="38">
        <v>59318.333333333336</v>
      </c>
      <c r="M41" s="38">
        <v>37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1111519.8700000001</v>
      </c>
      <c r="C42" s="38">
        <v>15</v>
      </c>
      <c r="D42" s="41">
        <v>337719.36</v>
      </c>
      <c r="E42" s="38">
        <v>15</v>
      </c>
      <c r="F42" s="38">
        <v>0</v>
      </c>
      <c r="G42" s="38">
        <v>0</v>
      </c>
      <c r="H42" s="41">
        <v>928786.65</v>
      </c>
      <c r="I42" s="38">
        <v>11</v>
      </c>
      <c r="J42" s="41">
        <v>316622.78000000003</v>
      </c>
      <c r="K42" s="38">
        <v>11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2110887.9700000002</v>
      </c>
      <c r="C43" s="38">
        <v>14</v>
      </c>
      <c r="D43" s="41">
        <v>650009.17000000004</v>
      </c>
      <c r="E43" s="38">
        <v>12</v>
      </c>
      <c r="F43" s="38">
        <v>0</v>
      </c>
      <c r="G43" s="38">
        <v>0</v>
      </c>
      <c r="H43" s="41">
        <v>1947117.3</v>
      </c>
      <c r="I43" s="38">
        <v>14</v>
      </c>
      <c r="J43" s="41">
        <v>756057.06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6283264.7699999996</v>
      </c>
      <c r="C44" s="38">
        <v>36</v>
      </c>
      <c r="D44" s="41">
        <v>1595184.19</v>
      </c>
      <c r="E44" s="38">
        <v>32</v>
      </c>
      <c r="F44" s="38">
        <v>0</v>
      </c>
      <c r="G44" s="38">
        <v>0</v>
      </c>
      <c r="H44" s="41">
        <v>5658612.2300000004</v>
      </c>
      <c r="I44" s="38">
        <v>35</v>
      </c>
      <c r="J44" s="41">
        <v>1769966.61</v>
      </c>
      <c r="K44" s="38">
        <v>32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3194956.97</v>
      </c>
      <c r="C45" s="38">
        <v>18</v>
      </c>
      <c r="D45" s="41">
        <v>396034.1</v>
      </c>
      <c r="E45" s="38">
        <v>17</v>
      </c>
      <c r="F45" s="38">
        <v>0</v>
      </c>
      <c r="G45" s="38">
        <v>0</v>
      </c>
      <c r="H45" s="41">
        <v>2945677.56</v>
      </c>
      <c r="I45" s="38">
        <v>21</v>
      </c>
      <c r="J45" s="41">
        <v>435568.8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3253343.01</v>
      </c>
      <c r="C46" s="38">
        <v>14</v>
      </c>
      <c r="D46" s="41">
        <v>472952.82</v>
      </c>
      <c r="E46" s="38">
        <v>14</v>
      </c>
      <c r="F46" s="38">
        <v>0</v>
      </c>
      <c r="G46" s="38">
        <v>0</v>
      </c>
      <c r="H46" s="41">
        <v>1325142.3400000001</v>
      </c>
      <c r="I46" s="38">
        <v>13</v>
      </c>
      <c r="J46" s="41">
        <v>335801.2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3495514.77</v>
      </c>
      <c r="C47" s="38">
        <v>24</v>
      </c>
      <c r="D47" s="41">
        <v>981519.46</v>
      </c>
      <c r="E47" s="38">
        <v>24</v>
      </c>
      <c r="F47" s="38">
        <v>0</v>
      </c>
      <c r="G47" s="38">
        <v>0</v>
      </c>
      <c r="H47" s="41">
        <v>2506508.38</v>
      </c>
      <c r="I47" s="38">
        <v>22</v>
      </c>
      <c r="J47" s="41">
        <v>873623.35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9929471.0899999999</v>
      </c>
      <c r="C48" s="38">
        <v>28</v>
      </c>
      <c r="D48" s="41">
        <v>2622554.59</v>
      </c>
      <c r="E48" s="38">
        <v>26</v>
      </c>
      <c r="F48" s="38">
        <v>0</v>
      </c>
      <c r="G48" s="38">
        <v>0</v>
      </c>
      <c r="H48" s="41">
        <v>9453333.6300000008</v>
      </c>
      <c r="I48" s="38">
        <v>25</v>
      </c>
      <c r="J48" s="41">
        <v>2517819.39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8142705.0599999996</v>
      </c>
      <c r="C49" s="38">
        <v>30</v>
      </c>
      <c r="D49" s="41">
        <v>6792853.7999999998</v>
      </c>
      <c r="E49" s="38">
        <v>30</v>
      </c>
      <c r="F49" s="38">
        <v>0</v>
      </c>
      <c r="G49" s="38">
        <v>0</v>
      </c>
      <c r="H49" s="41">
        <v>4038446.84</v>
      </c>
      <c r="I49" s="38">
        <v>28</v>
      </c>
      <c r="J49" s="41">
        <v>3258405.21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7136060.2199999997</v>
      </c>
      <c r="C50" s="38">
        <v>24</v>
      </c>
      <c r="D50" s="41">
        <v>3448271.27</v>
      </c>
      <c r="E50" s="38">
        <v>24</v>
      </c>
      <c r="F50" s="38">
        <v>0</v>
      </c>
      <c r="G50" s="38">
        <v>0</v>
      </c>
      <c r="H50" s="41">
        <v>4551255.33</v>
      </c>
      <c r="I50" s="38">
        <v>24</v>
      </c>
      <c r="J50" s="41">
        <v>1872972.23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7856337.6600000001</v>
      </c>
      <c r="C51" s="38">
        <v>39</v>
      </c>
      <c r="D51" s="41">
        <v>4028714.97</v>
      </c>
      <c r="E51" s="38">
        <v>37</v>
      </c>
      <c r="F51" s="41">
        <v>0</v>
      </c>
      <c r="G51" s="38">
        <v>0</v>
      </c>
      <c r="H51" s="41">
        <v>6501884.1900000004</v>
      </c>
      <c r="I51" s="38">
        <v>40</v>
      </c>
      <c r="J51" s="41">
        <v>3387753.12</v>
      </c>
      <c r="K51" s="38">
        <v>39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7212050.2800000003</v>
      </c>
      <c r="C52" s="38">
        <v>57</v>
      </c>
      <c r="D52" s="41">
        <v>3101847.08</v>
      </c>
      <c r="E52" s="38">
        <v>52</v>
      </c>
      <c r="F52" s="41">
        <v>39218.833333333365</v>
      </c>
      <c r="G52" s="38">
        <v>13</v>
      </c>
      <c r="H52" s="41">
        <v>6295923.4199999999</v>
      </c>
      <c r="I52" s="38">
        <v>56</v>
      </c>
      <c r="J52" s="41">
        <v>2910051.55</v>
      </c>
      <c r="K52" s="38">
        <v>52</v>
      </c>
      <c r="L52" s="41">
        <v>47413.166666666635</v>
      </c>
      <c r="M52" s="38">
        <v>14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23811871.039999999</v>
      </c>
      <c r="C53" s="38">
        <v>139</v>
      </c>
      <c r="D53" s="41">
        <v>10530932.279999999</v>
      </c>
      <c r="E53" s="38">
        <v>132</v>
      </c>
      <c r="F53" s="41">
        <v>339220.50000000035</v>
      </c>
      <c r="G53" s="38">
        <v>26</v>
      </c>
      <c r="H53" s="41">
        <v>22764345.329999998</v>
      </c>
      <c r="I53" s="38">
        <v>137</v>
      </c>
      <c r="J53" s="41">
        <v>10430671.550000001</v>
      </c>
      <c r="K53" s="38">
        <v>133</v>
      </c>
      <c r="L53" s="41">
        <v>350893.83333333331</v>
      </c>
      <c r="M53" s="38">
        <v>23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2655540.36</v>
      </c>
      <c r="C54" s="38">
        <v>11</v>
      </c>
      <c r="D54" s="41">
        <v>0</v>
      </c>
      <c r="E54" s="38">
        <v>0</v>
      </c>
      <c r="F54" s="41">
        <v>0</v>
      </c>
      <c r="G54" s="38">
        <v>0</v>
      </c>
      <c r="H54" s="41">
        <v>0</v>
      </c>
      <c r="I54" s="38">
        <v>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33341173.489999998</v>
      </c>
      <c r="C55" s="38">
        <v>122</v>
      </c>
      <c r="D55" s="41">
        <v>10064910.109999999</v>
      </c>
      <c r="E55" s="38">
        <v>118</v>
      </c>
      <c r="F55" s="41">
        <v>54904.833333333372</v>
      </c>
      <c r="G55" s="38">
        <v>29</v>
      </c>
      <c r="H55" s="41">
        <v>29999245.120000001</v>
      </c>
      <c r="I55" s="38">
        <v>117</v>
      </c>
      <c r="J55" s="41">
        <v>8780164.8900000006</v>
      </c>
      <c r="K55" s="38">
        <v>114</v>
      </c>
      <c r="L55" s="41">
        <v>88746.000000000044</v>
      </c>
      <c r="M55" s="38">
        <v>30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14955924.800000001</v>
      </c>
      <c r="C56" s="38">
        <v>82</v>
      </c>
      <c r="D56" s="41">
        <v>3906765.41</v>
      </c>
      <c r="E56" s="38">
        <v>74</v>
      </c>
      <c r="F56" s="41">
        <v>622938.33333333337</v>
      </c>
      <c r="G56" s="38">
        <v>16</v>
      </c>
      <c r="H56" s="41">
        <v>13326026.609999999</v>
      </c>
      <c r="I56" s="38">
        <v>70</v>
      </c>
      <c r="J56" s="41">
        <v>3549105.15</v>
      </c>
      <c r="K56" s="38">
        <v>67</v>
      </c>
      <c r="L56" s="41">
        <v>19905.333333333339</v>
      </c>
      <c r="M56" s="38">
        <v>15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18880336.050000001</v>
      </c>
      <c r="C57" s="38">
        <v>100</v>
      </c>
      <c r="D57" s="41">
        <v>6696739.5800000001</v>
      </c>
      <c r="E57" s="38">
        <v>95</v>
      </c>
      <c r="F57" s="38">
        <v>138944.66666666701</v>
      </c>
      <c r="G57" s="38">
        <v>23</v>
      </c>
      <c r="H57" s="41">
        <v>15431415.699999999</v>
      </c>
      <c r="I57" s="38">
        <v>104</v>
      </c>
      <c r="J57" s="41">
        <v>5711661.4000000004</v>
      </c>
      <c r="K57" s="38">
        <v>100</v>
      </c>
      <c r="L57" s="38">
        <v>117504.33333333334</v>
      </c>
      <c r="M57" s="38">
        <v>25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29686452.02</v>
      </c>
      <c r="C58" s="38">
        <v>86</v>
      </c>
      <c r="D58" s="41">
        <v>8374209.2599999998</v>
      </c>
      <c r="E58" s="38">
        <v>86</v>
      </c>
      <c r="F58" s="38">
        <v>206758.33333333337</v>
      </c>
      <c r="G58" s="38">
        <v>30</v>
      </c>
      <c r="H58" s="41">
        <v>25266456.420000002</v>
      </c>
      <c r="I58" s="38">
        <v>88</v>
      </c>
      <c r="J58" s="41">
        <v>7482036.2800000003</v>
      </c>
      <c r="K58" s="38">
        <v>87</v>
      </c>
      <c r="L58" s="38">
        <v>208819.49999999994</v>
      </c>
      <c r="M58" s="38">
        <v>28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12140661.42</v>
      </c>
      <c r="C59" s="38">
        <v>21</v>
      </c>
      <c r="D59" s="41">
        <v>912408.04</v>
      </c>
      <c r="E59" s="38">
        <v>20</v>
      </c>
      <c r="F59" s="41">
        <v>0</v>
      </c>
      <c r="G59" s="38">
        <v>0</v>
      </c>
      <c r="H59" s="41">
        <v>10771040.949999999</v>
      </c>
      <c r="I59" s="38">
        <v>22</v>
      </c>
      <c r="J59" s="41">
        <v>845661.29</v>
      </c>
      <c r="K59" s="38">
        <v>21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3250729.54</v>
      </c>
      <c r="C60" s="38">
        <v>12</v>
      </c>
      <c r="D60" s="41">
        <v>328022.96999999997</v>
      </c>
      <c r="E60" s="38">
        <v>10</v>
      </c>
      <c r="F60" s="38">
        <v>0</v>
      </c>
      <c r="G60" s="38">
        <v>0</v>
      </c>
      <c r="H60" s="41">
        <v>3154973.05</v>
      </c>
      <c r="I60" s="38">
        <v>11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20514341.920000002</v>
      </c>
      <c r="C61" s="38">
        <v>84</v>
      </c>
      <c r="D61" s="41">
        <v>4521979.41</v>
      </c>
      <c r="E61" s="38">
        <v>78</v>
      </c>
      <c r="F61" s="38">
        <v>114198.33333333337</v>
      </c>
      <c r="G61" s="38">
        <v>23</v>
      </c>
      <c r="H61" s="41">
        <v>17952991.469999999</v>
      </c>
      <c r="I61" s="38">
        <v>90</v>
      </c>
      <c r="J61" s="41">
        <v>3879880.87</v>
      </c>
      <c r="K61" s="38">
        <v>84</v>
      </c>
      <c r="L61" s="38">
        <v>42887.66666666665</v>
      </c>
      <c r="M61" s="38">
        <v>24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446609.12</v>
      </c>
      <c r="I62" s="38">
        <v>10</v>
      </c>
      <c r="J62" s="41">
        <v>171963.72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8131216.7000000002</v>
      </c>
      <c r="C63" s="38">
        <v>37</v>
      </c>
      <c r="D63" s="41">
        <v>1664874.01</v>
      </c>
      <c r="E63" s="38">
        <v>34</v>
      </c>
      <c r="F63" s="38">
        <v>0</v>
      </c>
      <c r="G63" s="38">
        <v>0</v>
      </c>
      <c r="H63" s="41">
        <v>5046299.97</v>
      </c>
      <c r="I63" s="38">
        <v>34</v>
      </c>
      <c r="J63" s="41">
        <v>1478916.94</v>
      </c>
      <c r="K63" s="38">
        <v>33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1976261.77</v>
      </c>
      <c r="C64" s="38">
        <v>18</v>
      </c>
      <c r="D64" s="41">
        <v>582702.11</v>
      </c>
      <c r="E64" s="38">
        <v>17</v>
      </c>
      <c r="F64" s="38">
        <v>0</v>
      </c>
      <c r="G64" s="38">
        <v>0</v>
      </c>
      <c r="H64" s="41">
        <v>1801802.84</v>
      </c>
      <c r="I64" s="38">
        <v>17</v>
      </c>
      <c r="J64" s="41">
        <v>517554.29</v>
      </c>
      <c r="K64" s="38">
        <v>17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2151868.9300000002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2582610.73</v>
      </c>
      <c r="C66" s="38">
        <v>26</v>
      </c>
      <c r="D66" s="41">
        <v>692219.79</v>
      </c>
      <c r="E66" s="38">
        <v>26</v>
      </c>
      <c r="F66" s="38">
        <v>0</v>
      </c>
      <c r="G66" s="38">
        <v>0</v>
      </c>
      <c r="H66" s="41">
        <v>2367115.2200000002</v>
      </c>
      <c r="I66" s="38">
        <v>25</v>
      </c>
      <c r="J66" s="41">
        <v>607502.94999999995</v>
      </c>
      <c r="K66" s="38">
        <v>23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2564902.92</v>
      </c>
      <c r="C67" s="38">
        <v>30</v>
      </c>
      <c r="D67" s="41">
        <v>713038.21</v>
      </c>
      <c r="E67" s="38">
        <v>29</v>
      </c>
      <c r="F67" s="38">
        <v>0</v>
      </c>
      <c r="G67" s="38">
        <v>0</v>
      </c>
      <c r="H67" s="41">
        <v>2133154.2400000002</v>
      </c>
      <c r="I67" s="38">
        <v>30</v>
      </c>
      <c r="J67" s="41">
        <v>720196.31</v>
      </c>
      <c r="K67" s="38">
        <v>29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1066786</v>
      </c>
      <c r="C68" s="38">
        <v>10</v>
      </c>
      <c r="D68" s="41">
        <v>694990.39</v>
      </c>
      <c r="E68" s="38">
        <v>10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740354.91</v>
      </c>
      <c r="C69" s="38">
        <v>19</v>
      </c>
      <c r="D69" s="41">
        <v>162328.44</v>
      </c>
      <c r="E69" s="38">
        <v>17</v>
      </c>
      <c r="F69" s="38">
        <v>0</v>
      </c>
      <c r="G69" s="38">
        <v>0</v>
      </c>
      <c r="H69" s="41">
        <v>676750.97</v>
      </c>
      <c r="I69" s="38">
        <v>16</v>
      </c>
      <c r="J69" s="41">
        <v>182333.62</v>
      </c>
      <c r="K69" s="38">
        <v>13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8126050.2999999998</v>
      </c>
      <c r="C70" s="38">
        <v>58</v>
      </c>
      <c r="D70" s="41">
        <v>1914263.79</v>
      </c>
      <c r="E70" s="38">
        <v>55</v>
      </c>
      <c r="F70" s="38">
        <v>13220.833333333334</v>
      </c>
      <c r="G70" s="38">
        <v>10</v>
      </c>
      <c r="H70" s="41">
        <v>6797583.5999999996</v>
      </c>
      <c r="I70" s="38">
        <v>57</v>
      </c>
      <c r="J70" s="41">
        <v>1828430.71</v>
      </c>
      <c r="K70" s="38">
        <v>56</v>
      </c>
      <c r="L70" s="38">
        <v>18740.500000000007</v>
      </c>
      <c r="M70" s="38">
        <v>12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6055007.1299999999</v>
      </c>
      <c r="C71" s="38">
        <v>14</v>
      </c>
      <c r="D71" s="41">
        <v>316127.31</v>
      </c>
      <c r="E71" s="38">
        <v>12</v>
      </c>
      <c r="F71" s="41">
        <v>0</v>
      </c>
      <c r="G71" s="38">
        <v>0</v>
      </c>
      <c r="H71" s="41">
        <v>5336495.68</v>
      </c>
      <c r="I71" s="38">
        <v>13</v>
      </c>
      <c r="J71" s="41">
        <v>300678.68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9293801.2699999996</v>
      </c>
      <c r="C72" s="38">
        <v>32</v>
      </c>
      <c r="D72" s="41">
        <v>2553282.62</v>
      </c>
      <c r="E72" s="38">
        <v>31</v>
      </c>
      <c r="F72" s="41">
        <v>0</v>
      </c>
      <c r="G72" s="38">
        <v>0</v>
      </c>
      <c r="H72" s="41">
        <v>8530923.1400000006</v>
      </c>
      <c r="I72" s="38">
        <v>32</v>
      </c>
      <c r="J72" s="41">
        <v>2421877.12</v>
      </c>
      <c r="K72" s="38">
        <v>31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41">
        <v>1531621.09</v>
      </c>
      <c r="I73" s="38">
        <v>12</v>
      </c>
      <c r="J73" s="38">
        <v>231793.53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8507351.2899999991</v>
      </c>
      <c r="C74" s="38">
        <v>43</v>
      </c>
      <c r="D74" s="41">
        <v>1326443.54</v>
      </c>
      <c r="E74" s="38">
        <v>39</v>
      </c>
      <c r="F74" s="41">
        <v>0</v>
      </c>
      <c r="G74" s="38">
        <v>0</v>
      </c>
      <c r="H74" s="41">
        <v>6048115.2000000002</v>
      </c>
      <c r="I74" s="38">
        <v>44</v>
      </c>
      <c r="J74" s="41">
        <v>1055712.95</v>
      </c>
      <c r="K74" s="38">
        <v>41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5682390.9699999997</v>
      </c>
      <c r="C75" s="38">
        <v>19</v>
      </c>
      <c r="D75" s="41">
        <v>909922.92</v>
      </c>
      <c r="E75" s="38">
        <v>17</v>
      </c>
      <c r="F75" s="41">
        <v>0</v>
      </c>
      <c r="G75" s="38">
        <v>0</v>
      </c>
      <c r="H75" s="41">
        <v>5431334.3300000001</v>
      </c>
      <c r="I75" s="38">
        <v>20</v>
      </c>
      <c r="J75" s="41">
        <v>925913.47</v>
      </c>
      <c r="K75" s="38">
        <v>18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42641424.68</v>
      </c>
      <c r="C76" s="38">
        <v>207</v>
      </c>
      <c r="D76" s="41">
        <v>16009172</v>
      </c>
      <c r="E76" s="38">
        <v>194</v>
      </c>
      <c r="F76" s="38">
        <v>548192.3333333336</v>
      </c>
      <c r="G76" s="38">
        <v>49</v>
      </c>
      <c r="H76" s="41">
        <v>38072825.310000002</v>
      </c>
      <c r="I76" s="38">
        <v>202</v>
      </c>
      <c r="J76" s="41">
        <v>14722848.039999999</v>
      </c>
      <c r="K76" s="38">
        <v>192</v>
      </c>
      <c r="L76" s="38">
        <v>541778.16666666698</v>
      </c>
      <c r="M76" s="38">
        <v>50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25676750.48</v>
      </c>
      <c r="C77" s="34">
        <v>64</v>
      </c>
      <c r="D77" s="39">
        <v>12434530.640000001</v>
      </c>
      <c r="E77" s="34">
        <v>62</v>
      </c>
      <c r="F77" s="39">
        <v>656064.16666666674</v>
      </c>
      <c r="G77" s="34">
        <v>18</v>
      </c>
      <c r="H77" s="39">
        <v>23546484.309999999</v>
      </c>
      <c r="I77" s="34">
        <v>63</v>
      </c>
      <c r="J77" s="39">
        <v>12573428.26</v>
      </c>
      <c r="K77" s="34">
        <v>61</v>
      </c>
      <c r="L77" s="39">
        <v>472905.83333333326</v>
      </c>
      <c r="M77" s="34">
        <v>21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6394060.6399999997</v>
      </c>
      <c r="C78" s="34">
        <v>12</v>
      </c>
      <c r="D78" s="39">
        <v>711358.89</v>
      </c>
      <c r="E78" s="34">
        <v>10</v>
      </c>
      <c r="F78" s="39">
        <v>0</v>
      </c>
      <c r="G78" s="34">
        <v>0</v>
      </c>
      <c r="H78" s="39">
        <v>6280972.7000000002</v>
      </c>
      <c r="I78" s="34">
        <v>11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26609650.199999999</v>
      </c>
      <c r="C79" s="34">
        <v>81</v>
      </c>
      <c r="D79" s="39">
        <v>5467509.4900000002</v>
      </c>
      <c r="E79" s="34">
        <v>75</v>
      </c>
      <c r="F79" s="39">
        <v>41044.499999999942</v>
      </c>
      <c r="G79" s="34">
        <v>12</v>
      </c>
      <c r="H79" s="39">
        <v>22770765.550000001</v>
      </c>
      <c r="I79" s="34">
        <v>81</v>
      </c>
      <c r="J79" s="39">
        <v>5079626.29</v>
      </c>
      <c r="K79" s="34">
        <v>72</v>
      </c>
      <c r="L79" s="39">
        <v>22634.166666666668</v>
      </c>
      <c r="M79" s="34">
        <v>14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9726696.1500000004</v>
      </c>
      <c r="C80" s="34">
        <v>10</v>
      </c>
      <c r="D80" s="39">
        <v>0</v>
      </c>
      <c r="E80" s="34">
        <v>0</v>
      </c>
      <c r="F80" s="39">
        <v>0</v>
      </c>
      <c r="G80" s="34">
        <v>0</v>
      </c>
      <c r="H80" s="39">
        <v>0</v>
      </c>
      <c r="I80" s="34">
        <v>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119935151.03</v>
      </c>
      <c r="C81" s="34">
        <v>303</v>
      </c>
      <c r="D81" s="39">
        <v>30509937.890000001</v>
      </c>
      <c r="E81" s="34">
        <v>277</v>
      </c>
      <c r="F81" s="39">
        <v>920663.99999999988</v>
      </c>
      <c r="G81" s="34">
        <v>105</v>
      </c>
      <c r="H81" s="39">
        <v>111385362.27</v>
      </c>
      <c r="I81" s="34">
        <v>319</v>
      </c>
      <c r="J81" s="39">
        <v>28071807.359999999</v>
      </c>
      <c r="K81" s="34">
        <v>291</v>
      </c>
      <c r="L81" s="39">
        <v>716237.16666666698</v>
      </c>
      <c r="M81" s="34">
        <v>101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1390064.73</v>
      </c>
      <c r="C82" s="34">
        <v>20</v>
      </c>
      <c r="D82" s="39">
        <v>460215.48</v>
      </c>
      <c r="E82" s="34">
        <v>18</v>
      </c>
      <c r="F82" s="39">
        <v>0</v>
      </c>
      <c r="G82" s="34">
        <v>0</v>
      </c>
      <c r="H82" s="39">
        <v>1003329.34</v>
      </c>
      <c r="I82" s="34">
        <v>17</v>
      </c>
      <c r="J82" s="39">
        <v>383185</v>
      </c>
      <c r="K82" s="34">
        <v>16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11303603.800000001</v>
      </c>
      <c r="C83" s="34">
        <v>72</v>
      </c>
      <c r="D83" s="39">
        <v>4855141.84</v>
      </c>
      <c r="E83" s="34">
        <v>67</v>
      </c>
      <c r="F83" s="34">
        <v>132744.33333333334</v>
      </c>
      <c r="G83" s="34">
        <v>21</v>
      </c>
      <c r="H83" s="39">
        <v>11647818.710000001</v>
      </c>
      <c r="I83" s="34">
        <v>67</v>
      </c>
      <c r="J83" s="39">
        <v>4745476.9000000004</v>
      </c>
      <c r="K83" s="34">
        <v>65</v>
      </c>
      <c r="L83" s="34">
        <v>88767.666666666701</v>
      </c>
      <c r="M83" s="34">
        <v>20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60178213.469999999</v>
      </c>
      <c r="C84" s="34">
        <v>85</v>
      </c>
      <c r="D84" s="39">
        <v>3992167.06</v>
      </c>
      <c r="E84" s="34">
        <v>79</v>
      </c>
      <c r="F84" s="34">
        <v>242997.83333333372</v>
      </c>
      <c r="G84" s="34">
        <v>17</v>
      </c>
      <c r="H84" s="39">
        <v>38053694.490000002</v>
      </c>
      <c r="I84" s="34">
        <v>76</v>
      </c>
      <c r="J84" s="39">
        <v>3699014.39</v>
      </c>
      <c r="K84" s="34">
        <v>71</v>
      </c>
      <c r="L84" s="34">
        <v>250782.49999999965</v>
      </c>
      <c r="M84" s="34">
        <v>21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32208052.18</v>
      </c>
      <c r="C85" s="34">
        <v>53</v>
      </c>
      <c r="D85" s="39">
        <v>9350849.8599999994</v>
      </c>
      <c r="E85" s="34">
        <v>49</v>
      </c>
      <c r="F85" s="39">
        <v>62957.16666666673</v>
      </c>
      <c r="G85" s="34">
        <v>19</v>
      </c>
      <c r="H85" s="39">
        <v>28604394.609999999</v>
      </c>
      <c r="I85" s="34">
        <v>58</v>
      </c>
      <c r="J85" s="39">
        <v>8640328.1400000006</v>
      </c>
      <c r="K85" s="34">
        <v>55</v>
      </c>
      <c r="L85" s="39">
        <v>51199.833333333307</v>
      </c>
      <c r="M85" s="34">
        <v>19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23450036.760000002</v>
      </c>
      <c r="C86" s="34">
        <v>109</v>
      </c>
      <c r="D86" s="39">
        <v>7288079.8799999999</v>
      </c>
      <c r="E86" s="34">
        <v>104</v>
      </c>
      <c r="F86" s="34">
        <v>83220.333333333372</v>
      </c>
      <c r="G86" s="34">
        <v>34</v>
      </c>
      <c r="H86" s="39">
        <v>20347586.969999999</v>
      </c>
      <c r="I86" s="34">
        <v>109</v>
      </c>
      <c r="J86" s="39">
        <v>6802471.5999999996</v>
      </c>
      <c r="K86" s="34">
        <v>106</v>
      </c>
      <c r="L86" s="34">
        <v>96031.000000000102</v>
      </c>
      <c r="M86" s="34">
        <v>35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17697482.109999999</v>
      </c>
      <c r="C87" s="34">
        <v>99</v>
      </c>
      <c r="D87" s="39">
        <v>8589944.8000000007</v>
      </c>
      <c r="E87" s="34">
        <v>98</v>
      </c>
      <c r="F87" s="34">
        <v>283572.33333333331</v>
      </c>
      <c r="G87" s="34">
        <v>18</v>
      </c>
      <c r="H87" s="39">
        <v>11887149.07</v>
      </c>
      <c r="I87" s="34">
        <v>94</v>
      </c>
      <c r="J87" s="39">
        <v>4878515.7300000004</v>
      </c>
      <c r="K87" s="34">
        <v>92</v>
      </c>
      <c r="L87" s="34">
        <v>146597.8333333334</v>
      </c>
      <c r="M87" s="34">
        <v>20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13223193.880000001</v>
      </c>
      <c r="C88" s="34">
        <v>51</v>
      </c>
      <c r="D88" s="39">
        <v>2541921.65</v>
      </c>
      <c r="E88" s="34">
        <v>48</v>
      </c>
      <c r="F88" s="39">
        <v>0</v>
      </c>
      <c r="G88" s="34">
        <v>0</v>
      </c>
      <c r="H88" s="39">
        <v>10147283.23</v>
      </c>
      <c r="I88" s="34">
        <v>53</v>
      </c>
      <c r="J88" s="39">
        <v>2026719.36</v>
      </c>
      <c r="K88" s="34">
        <v>49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1144097.2</v>
      </c>
      <c r="C89" s="34">
        <v>21</v>
      </c>
      <c r="D89" s="39">
        <v>472804.51</v>
      </c>
      <c r="E89" s="34">
        <v>21</v>
      </c>
      <c r="F89" s="34">
        <v>0</v>
      </c>
      <c r="G89" s="34">
        <v>0</v>
      </c>
      <c r="H89" s="39">
        <v>975865.92</v>
      </c>
      <c r="I89" s="34">
        <v>19</v>
      </c>
      <c r="J89" s="39">
        <v>490948.16</v>
      </c>
      <c r="K89" s="34">
        <v>19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1953198.73</v>
      </c>
      <c r="C90" s="34">
        <v>10</v>
      </c>
      <c r="D90" s="39">
        <v>267948.90000000002</v>
      </c>
      <c r="E90" s="34">
        <v>10</v>
      </c>
      <c r="F90" s="34">
        <v>0</v>
      </c>
      <c r="G90" s="34">
        <v>0</v>
      </c>
      <c r="H90" s="39">
        <v>1246713.0900000001</v>
      </c>
      <c r="I90" s="34">
        <v>10</v>
      </c>
      <c r="J90" s="39">
        <v>276775.71999999997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133170.45000000001</v>
      </c>
      <c r="C91" s="34">
        <v>11</v>
      </c>
      <c r="D91" s="39">
        <v>60092.79</v>
      </c>
      <c r="E91" s="34">
        <v>10</v>
      </c>
      <c r="F91" s="34">
        <v>0</v>
      </c>
      <c r="G91" s="34">
        <v>0</v>
      </c>
      <c r="H91" s="39">
        <v>2375229.4300000002</v>
      </c>
      <c r="I91" s="34">
        <v>11</v>
      </c>
      <c r="J91" s="39">
        <v>223378.81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7938959.3799999999</v>
      </c>
      <c r="C92" s="34">
        <v>43</v>
      </c>
      <c r="D92" s="39">
        <v>1481732.27</v>
      </c>
      <c r="E92" s="34">
        <v>39</v>
      </c>
      <c r="F92" s="34">
        <v>0</v>
      </c>
      <c r="G92" s="34">
        <v>0</v>
      </c>
      <c r="H92" s="39">
        <v>7047397.1500000004</v>
      </c>
      <c r="I92" s="34">
        <v>41</v>
      </c>
      <c r="J92" s="39">
        <v>1350910.02</v>
      </c>
      <c r="K92" s="34">
        <v>35</v>
      </c>
      <c r="L92" s="34">
        <v>404824.5</v>
      </c>
      <c r="M92" s="34">
        <v>10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2245254.92</v>
      </c>
      <c r="C93" s="34">
        <v>11</v>
      </c>
      <c r="D93" s="39">
        <v>644373.62</v>
      </c>
      <c r="E93" s="34">
        <v>10</v>
      </c>
      <c r="F93" s="34">
        <v>0</v>
      </c>
      <c r="G93" s="34">
        <v>0</v>
      </c>
      <c r="H93" s="39">
        <v>1014838.68</v>
      </c>
      <c r="I93" s="34">
        <v>11</v>
      </c>
      <c r="J93" s="39">
        <v>422608.12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8081392.8300000001</v>
      </c>
      <c r="C94" s="34">
        <v>62</v>
      </c>
      <c r="D94" s="39">
        <v>3045587.21</v>
      </c>
      <c r="E94" s="34">
        <v>57</v>
      </c>
      <c r="F94" s="39">
        <v>0</v>
      </c>
      <c r="G94" s="34">
        <v>0</v>
      </c>
      <c r="H94" s="39">
        <v>6938917.9100000001</v>
      </c>
      <c r="I94" s="34">
        <v>58</v>
      </c>
      <c r="J94" s="39">
        <v>2572287.66</v>
      </c>
      <c r="K94" s="34">
        <v>55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5988205.25</v>
      </c>
      <c r="C95" s="34">
        <v>22</v>
      </c>
      <c r="D95" s="39">
        <v>2912414.93</v>
      </c>
      <c r="E95" s="34">
        <v>22</v>
      </c>
      <c r="F95" s="34">
        <v>0</v>
      </c>
      <c r="G95" s="34">
        <v>0</v>
      </c>
      <c r="H95" s="39">
        <v>3762036.88</v>
      </c>
      <c r="I95" s="34">
        <v>25</v>
      </c>
      <c r="J95" s="39">
        <v>1508224.67</v>
      </c>
      <c r="K95" s="34">
        <v>24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9496413.8200000003</v>
      </c>
      <c r="C96" s="34">
        <v>71</v>
      </c>
      <c r="D96" s="39">
        <v>3850528.87</v>
      </c>
      <c r="E96" s="34">
        <v>68</v>
      </c>
      <c r="F96" s="34">
        <v>0</v>
      </c>
      <c r="G96" s="34">
        <v>0</v>
      </c>
      <c r="H96" s="39">
        <v>8157104.7300000004</v>
      </c>
      <c r="I96" s="34">
        <v>66</v>
      </c>
      <c r="J96" s="39">
        <v>3245304.92</v>
      </c>
      <c r="K96" s="34">
        <v>64</v>
      </c>
      <c r="L96" s="34">
        <v>149135.49999999965</v>
      </c>
      <c r="M96" s="34">
        <v>11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1526295.59</v>
      </c>
      <c r="C97" s="34">
        <v>11</v>
      </c>
      <c r="D97" s="39">
        <v>377436.82</v>
      </c>
      <c r="E97" s="34">
        <v>10</v>
      </c>
      <c r="F97" s="34">
        <v>0</v>
      </c>
      <c r="G97" s="34">
        <v>0</v>
      </c>
      <c r="H97" s="39">
        <v>1127405.25</v>
      </c>
      <c r="I97" s="34">
        <v>12</v>
      </c>
      <c r="J97" s="39">
        <v>281958.84999999998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4039267.56</v>
      </c>
      <c r="C98" s="34">
        <v>21</v>
      </c>
      <c r="D98" s="39">
        <v>1024621.41</v>
      </c>
      <c r="E98" s="34">
        <v>19</v>
      </c>
      <c r="F98" s="39">
        <v>0</v>
      </c>
      <c r="G98" s="34">
        <v>0</v>
      </c>
      <c r="H98" s="39">
        <v>3734583.25</v>
      </c>
      <c r="I98" s="34">
        <v>20</v>
      </c>
      <c r="J98" s="39">
        <v>970790.74</v>
      </c>
      <c r="K98" s="34">
        <v>19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9657754.0500000007</v>
      </c>
      <c r="C99" s="34">
        <v>19</v>
      </c>
      <c r="D99" s="39">
        <v>716035.42</v>
      </c>
      <c r="E99" s="34">
        <v>19</v>
      </c>
      <c r="F99" s="39">
        <v>0</v>
      </c>
      <c r="G99" s="34">
        <v>0</v>
      </c>
      <c r="H99" s="39">
        <v>7549322.0199999996</v>
      </c>
      <c r="I99" s="34">
        <v>20</v>
      </c>
      <c r="J99" s="39">
        <v>544257.22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231038.56</v>
      </c>
      <c r="C100" s="34">
        <v>10</v>
      </c>
      <c r="D100" s="34">
        <v>121218.59</v>
      </c>
      <c r="E100" s="34">
        <v>10</v>
      </c>
      <c r="F100" s="34">
        <v>0</v>
      </c>
      <c r="G100" s="34">
        <v>0</v>
      </c>
      <c r="H100" s="34">
        <v>289255.11</v>
      </c>
      <c r="I100" s="34">
        <v>11</v>
      </c>
      <c r="J100" s="34">
        <v>80849.119999999995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1404927.54</v>
      </c>
      <c r="C101" s="34">
        <v>12</v>
      </c>
      <c r="D101" s="34">
        <v>417936.56</v>
      </c>
      <c r="E101" s="34">
        <v>12</v>
      </c>
      <c r="F101" s="34">
        <v>0</v>
      </c>
      <c r="G101" s="34">
        <v>0</v>
      </c>
      <c r="H101" s="34">
        <v>1231878.1200000001</v>
      </c>
      <c r="I101" s="34">
        <v>11</v>
      </c>
      <c r="J101" s="34">
        <v>453374.82</v>
      </c>
      <c r="K101" s="34">
        <v>11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81495795.150000006</v>
      </c>
      <c r="C102" s="34">
        <v>237</v>
      </c>
      <c r="D102" s="34">
        <v>41626893.590000004</v>
      </c>
      <c r="E102" s="34">
        <v>219</v>
      </c>
      <c r="F102" s="34">
        <v>1484943.666666666</v>
      </c>
      <c r="G102" s="34">
        <v>78</v>
      </c>
      <c r="H102" s="34">
        <v>74198328.629999995</v>
      </c>
      <c r="I102" s="34">
        <v>237</v>
      </c>
      <c r="J102" s="34">
        <v>37731492.57</v>
      </c>
      <c r="K102" s="34">
        <v>216</v>
      </c>
      <c r="L102" s="34">
        <v>1672602.3333333335</v>
      </c>
      <c r="M102" s="34">
        <v>79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5128186.79</v>
      </c>
      <c r="C103" s="34">
        <v>38</v>
      </c>
      <c r="D103" s="34">
        <v>2026095.2</v>
      </c>
      <c r="E103" s="34">
        <v>36</v>
      </c>
      <c r="F103" s="34">
        <v>0</v>
      </c>
      <c r="G103" s="34">
        <v>0</v>
      </c>
      <c r="H103" s="34">
        <v>3703513.5</v>
      </c>
      <c r="I103" s="34">
        <v>38</v>
      </c>
      <c r="J103" s="34">
        <v>1202038.31</v>
      </c>
      <c r="K103" s="34">
        <v>36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3252458.34</v>
      </c>
      <c r="C104" s="34">
        <v>28</v>
      </c>
      <c r="D104" s="34">
        <v>1045671.76</v>
      </c>
      <c r="E104" s="34">
        <v>25</v>
      </c>
      <c r="F104" s="34">
        <v>15199.499999999996</v>
      </c>
      <c r="G104" s="34">
        <v>11</v>
      </c>
      <c r="H104" s="34">
        <v>3025265.51</v>
      </c>
      <c r="I104" s="34">
        <v>27</v>
      </c>
      <c r="J104" s="34">
        <v>984378.62</v>
      </c>
      <c r="K104" s="34">
        <v>24</v>
      </c>
      <c r="L104" s="34">
        <v>37072.333333333299</v>
      </c>
      <c r="M104" s="34">
        <v>11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1278838.3600000001</v>
      </c>
      <c r="C105" s="34">
        <v>13</v>
      </c>
      <c r="D105" s="34">
        <v>558908.46</v>
      </c>
      <c r="E105" s="34">
        <v>12</v>
      </c>
      <c r="F105" s="34">
        <v>0</v>
      </c>
      <c r="G105" s="34">
        <v>0</v>
      </c>
      <c r="H105" s="34">
        <v>832733.4</v>
      </c>
      <c r="I105" s="34">
        <v>14</v>
      </c>
      <c r="J105" s="34">
        <v>533353.59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4866891.6399999997</v>
      </c>
      <c r="C106" s="34">
        <v>45</v>
      </c>
      <c r="D106" s="34">
        <v>1140817.69</v>
      </c>
      <c r="E106" s="34">
        <v>39</v>
      </c>
      <c r="F106" s="34">
        <v>0</v>
      </c>
      <c r="G106" s="34">
        <v>0</v>
      </c>
      <c r="H106" s="34">
        <v>3874228.25</v>
      </c>
      <c r="I106" s="34">
        <v>42</v>
      </c>
      <c r="J106" s="34">
        <v>1051811.06</v>
      </c>
      <c r="K106" s="34">
        <v>36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636873.31999999995</v>
      </c>
      <c r="C107" s="34">
        <v>12</v>
      </c>
      <c r="D107" s="34">
        <v>324490.05</v>
      </c>
      <c r="E107" s="34">
        <v>10</v>
      </c>
      <c r="F107" s="34">
        <v>0</v>
      </c>
      <c r="G107" s="34">
        <v>0</v>
      </c>
      <c r="H107" s="34">
        <v>539777.98</v>
      </c>
      <c r="I107" s="34">
        <v>11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7629416.8499999996</v>
      </c>
      <c r="C108" s="34">
        <v>59</v>
      </c>
      <c r="D108" s="34">
        <v>2175233.77</v>
      </c>
      <c r="E108" s="34">
        <v>53</v>
      </c>
      <c r="F108" s="34">
        <v>144098.00000000006</v>
      </c>
      <c r="G108" s="34">
        <v>14</v>
      </c>
      <c r="H108" s="34">
        <v>6418221.2300000004</v>
      </c>
      <c r="I108" s="34">
        <v>60</v>
      </c>
      <c r="J108" s="34">
        <v>1715566.38</v>
      </c>
      <c r="K108" s="34">
        <v>54</v>
      </c>
      <c r="L108" s="34">
        <v>61677.833333333299</v>
      </c>
      <c r="M108" s="34">
        <v>10</v>
      </c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159</v>
      </c>
      <c r="B2" s="39">
        <v>76522417.349999994</v>
      </c>
      <c r="C2" s="35">
        <v>333</v>
      </c>
      <c r="D2" s="39">
        <v>16356470.26</v>
      </c>
      <c r="E2" s="35">
        <v>313</v>
      </c>
      <c r="F2" s="39">
        <v>377243.49999999965</v>
      </c>
      <c r="G2" s="35">
        <v>58</v>
      </c>
      <c r="H2" s="39">
        <v>64382468.140000001</v>
      </c>
      <c r="I2" s="35">
        <v>317</v>
      </c>
      <c r="J2" s="39">
        <v>14600960.310000001</v>
      </c>
      <c r="K2" s="35">
        <v>298</v>
      </c>
      <c r="L2" s="39">
        <v>756684.99999999977</v>
      </c>
      <c r="M2" s="36">
        <v>65</v>
      </c>
      <c r="N2" s="34"/>
    </row>
    <row r="3" spans="1:14" x14ac:dyDescent="0.3">
      <c r="A3" s="34" t="s">
        <v>160</v>
      </c>
      <c r="B3" s="39">
        <v>92969485.900000006</v>
      </c>
      <c r="C3" s="35">
        <v>411</v>
      </c>
      <c r="D3" s="39">
        <v>28287622.129999999</v>
      </c>
      <c r="E3" s="35">
        <v>386</v>
      </c>
      <c r="F3" s="39">
        <v>695592.83333333372</v>
      </c>
      <c r="G3" s="35">
        <v>86</v>
      </c>
      <c r="H3" s="39">
        <v>82785276.060000002</v>
      </c>
      <c r="I3" s="35">
        <v>396</v>
      </c>
      <c r="J3" s="39">
        <v>26368577.559999999</v>
      </c>
      <c r="K3" s="35">
        <v>373</v>
      </c>
      <c r="L3" s="39">
        <v>691967</v>
      </c>
      <c r="M3" s="36">
        <v>82</v>
      </c>
      <c r="N3" s="34"/>
    </row>
    <row r="4" spans="1:14" x14ac:dyDescent="0.3">
      <c r="A4" s="34" t="s">
        <v>161</v>
      </c>
      <c r="B4" s="39">
        <v>46892901.600000001</v>
      </c>
      <c r="C4" s="35">
        <v>279</v>
      </c>
      <c r="D4" s="39">
        <v>14122367.210000001</v>
      </c>
      <c r="E4" s="35">
        <v>263</v>
      </c>
      <c r="F4" s="39">
        <v>280814.33333333337</v>
      </c>
      <c r="G4" s="35">
        <v>67</v>
      </c>
      <c r="H4" s="39">
        <v>39882372.18</v>
      </c>
      <c r="I4" s="35">
        <v>274</v>
      </c>
      <c r="J4" s="39">
        <v>13287662.800000001</v>
      </c>
      <c r="K4" s="35">
        <v>262</v>
      </c>
      <c r="L4" s="39">
        <v>246953.66666666674</v>
      </c>
      <c r="M4" s="36">
        <v>67</v>
      </c>
      <c r="N4" s="34"/>
    </row>
    <row r="5" spans="1:14" x14ac:dyDescent="0.3">
      <c r="A5" s="34" t="s">
        <v>162</v>
      </c>
      <c r="B5" s="39">
        <v>516725039.31</v>
      </c>
      <c r="C5" s="40">
        <v>1529</v>
      </c>
      <c r="D5" s="39">
        <v>157334273.06</v>
      </c>
      <c r="E5" s="40">
        <v>1417</v>
      </c>
      <c r="F5" s="39">
        <v>4571777.9999999991</v>
      </c>
      <c r="G5" s="35">
        <v>365</v>
      </c>
      <c r="H5" s="39">
        <v>475906059.93000001</v>
      </c>
      <c r="I5" s="40">
        <v>1508</v>
      </c>
      <c r="J5" s="39">
        <v>144483205.96000001</v>
      </c>
      <c r="K5" s="40">
        <v>1387</v>
      </c>
      <c r="L5" s="39">
        <v>4826575.6666666707</v>
      </c>
      <c r="M5" s="36">
        <v>366</v>
      </c>
      <c r="N5" s="34"/>
    </row>
    <row r="6" spans="1:14" x14ac:dyDescent="0.3">
      <c r="A6" s="34" t="s">
        <v>163</v>
      </c>
      <c r="B6" s="39">
        <v>1516314.09</v>
      </c>
      <c r="C6" s="35">
        <v>26</v>
      </c>
      <c r="D6" s="39">
        <v>577902.61</v>
      </c>
      <c r="E6" s="35">
        <v>21</v>
      </c>
      <c r="F6" s="34">
        <v>0</v>
      </c>
      <c r="G6" s="35">
        <v>0</v>
      </c>
      <c r="H6" s="39">
        <v>1404811.94</v>
      </c>
      <c r="I6" s="35">
        <v>29</v>
      </c>
      <c r="J6" s="39">
        <v>686198.61</v>
      </c>
      <c r="K6" s="35">
        <v>26</v>
      </c>
      <c r="L6" s="34">
        <v>0</v>
      </c>
      <c r="M6" s="36">
        <v>0</v>
      </c>
      <c r="N6" s="34"/>
    </row>
    <row r="7" spans="1:14" x14ac:dyDescent="0.3">
      <c r="A7" s="34" t="s">
        <v>164</v>
      </c>
      <c r="B7" s="39">
        <v>127825906.47</v>
      </c>
      <c r="C7" s="35">
        <v>327</v>
      </c>
      <c r="D7" s="39">
        <v>21642707.5</v>
      </c>
      <c r="E7" s="35">
        <v>304</v>
      </c>
      <c r="F7" s="39">
        <v>559614.16666666744</v>
      </c>
      <c r="G7" s="35">
        <v>68</v>
      </c>
      <c r="H7" s="39">
        <v>96367399.849999994</v>
      </c>
      <c r="I7" s="35">
        <v>322</v>
      </c>
      <c r="J7" s="39">
        <v>20047093.489999998</v>
      </c>
      <c r="K7" s="35">
        <v>301</v>
      </c>
      <c r="L7" s="39">
        <v>528176.16666666593</v>
      </c>
      <c r="M7" s="36">
        <v>75</v>
      </c>
      <c r="N7" s="34"/>
    </row>
    <row r="8" spans="1:14" x14ac:dyDescent="0.3">
      <c r="A8" s="34" t="s">
        <v>165</v>
      </c>
      <c r="B8" s="39">
        <v>3533226.34</v>
      </c>
      <c r="C8" s="35">
        <v>50</v>
      </c>
      <c r="D8" s="39">
        <v>1059586.55</v>
      </c>
      <c r="E8" s="35">
        <v>47</v>
      </c>
      <c r="F8" s="34">
        <v>0</v>
      </c>
      <c r="G8" s="35">
        <v>0</v>
      </c>
      <c r="H8" s="39">
        <v>2844153.85</v>
      </c>
      <c r="I8" s="35">
        <v>46</v>
      </c>
      <c r="J8" s="39">
        <v>990934.17</v>
      </c>
      <c r="K8" s="35">
        <v>44</v>
      </c>
      <c r="L8" s="34">
        <v>0</v>
      </c>
      <c r="M8" s="36">
        <v>0</v>
      </c>
      <c r="N8" s="34"/>
    </row>
    <row r="9" spans="1:14" x14ac:dyDescent="0.3">
      <c r="A9" s="34" t="s">
        <v>166</v>
      </c>
      <c r="B9" s="39">
        <v>65750886.729999997</v>
      </c>
      <c r="C9" s="35">
        <v>298</v>
      </c>
      <c r="D9" s="39">
        <v>22330203.02</v>
      </c>
      <c r="E9" s="35">
        <v>290</v>
      </c>
      <c r="F9" s="39">
        <v>665790.83333333337</v>
      </c>
      <c r="G9" s="35">
        <v>63</v>
      </c>
      <c r="H9" s="39">
        <v>54361403.140000001</v>
      </c>
      <c r="I9" s="35">
        <v>289</v>
      </c>
      <c r="J9" s="39">
        <v>17228523.879999999</v>
      </c>
      <c r="K9" s="35">
        <v>281</v>
      </c>
      <c r="L9" s="39">
        <v>450927.83333333331</v>
      </c>
      <c r="M9" s="36">
        <v>63</v>
      </c>
      <c r="N9" s="34"/>
    </row>
    <row r="10" spans="1:14" x14ac:dyDescent="0.3">
      <c r="A10" s="34" t="s">
        <v>167</v>
      </c>
      <c r="B10" s="39">
        <v>24930327.359999999</v>
      </c>
      <c r="C10" s="35">
        <v>190</v>
      </c>
      <c r="D10" s="39">
        <v>5659089.4100000001</v>
      </c>
      <c r="E10" s="35">
        <v>178</v>
      </c>
      <c r="F10" s="39">
        <v>150448.50000000009</v>
      </c>
      <c r="G10" s="35">
        <v>48</v>
      </c>
      <c r="H10" s="39">
        <v>21701433.32</v>
      </c>
      <c r="I10" s="35">
        <v>184</v>
      </c>
      <c r="J10" s="39">
        <v>5589500.4400000004</v>
      </c>
      <c r="K10" s="35">
        <v>174</v>
      </c>
      <c r="L10" s="39">
        <v>191227.49999999997</v>
      </c>
      <c r="M10" s="36">
        <v>56</v>
      </c>
      <c r="N10" s="34"/>
    </row>
    <row r="11" spans="1:14" x14ac:dyDescent="0.3">
      <c r="A11" s="34" t="s">
        <v>168</v>
      </c>
      <c r="B11" s="39">
        <v>70539843.129999995</v>
      </c>
      <c r="C11" s="35">
        <v>252</v>
      </c>
      <c r="D11" s="39">
        <v>18088657.739999998</v>
      </c>
      <c r="E11" s="35">
        <v>231</v>
      </c>
      <c r="F11" s="39">
        <v>725455.83333333267</v>
      </c>
      <c r="G11" s="35">
        <v>70</v>
      </c>
      <c r="H11" s="39">
        <v>62394667.740000002</v>
      </c>
      <c r="I11" s="35">
        <v>259</v>
      </c>
      <c r="J11" s="39">
        <v>17037461.489999998</v>
      </c>
      <c r="K11" s="35">
        <v>240</v>
      </c>
      <c r="L11" s="39">
        <v>565608.66666666709</v>
      </c>
      <c r="M11" s="36">
        <v>73</v>
      </c>
      <c r="N11" s="34"/>
    </row>
    <row r="12" spans="1:14" x14ac:dyDescent="0.3">
      <c r="A12" s="34" t="s">
        <v>169</v>
      </c>
      <c r="B12" s="39">
        <v>1181354102.24</v>
      </c>
      <c r="C12" s="35">
        <v>6659</v>
      </c>
      <c r="D12" s="39">
        <v>291231646.81999999</v>
      </c>
      <c r="E12" s="35">
        <v>5445</v>
      </c>
      <c r="F12" s="39">
        <v>4174243.0000000005</v>
      </c>
      <c r="G12" s="35">
        <v>285</v>
      </c>
      <c r="H12" s="39">
        <v>1007401452.79</v>
      </c>
      <c r="I12" s="35">
        <v>5573</v>
      </c>
      <c r="J12" s="39">
        <v>259478977.33000001</v>
      </c>
      <c r="K12" s="35">
        <v>4492</v>
      </c>
      <c r="L12" s="39">
        <v>3532671.8333333344</v>
      </c>
      <c r="M12" s="36">
        <v>263</v>
      </c>
      <c r="N12" s="34"/>
    </row>
    <row r="13" spans="1:14" x14ac:dyDescent="0.3">
      <c r="A13" s="34" t="s">
        <v>170</v>
      </c>
      <c r="B13" s="39">
        <v>128308408.47</v>
      </c>
      <c r="C13" s="35">
        <v>605</v>
      </c>
      <c r="D13" s="39">
        <v>45987661.43</v>
      </c>
      <c r="E13" s="35">
        <v>562</v>
      </c>
      <c r="F13" s="39">
        <v>2879634.9999999972</v>
      </c>
      <c r="G13" s="35">
        <v>115</v>
      </c>
      <c r="H13" s="39">
        <v>105910163.59999999</v>
      </c>
      <c r="I13" s="35">
        <v>584</v>
      </c>
      <c r="J13" s="39">
        <v>39832233.810000002</v>
      </c>
      <c r="K13" s="35">
        <v>552</v>
      </c>
      <c r="L13" s="39">
        <v>1406480.0000000007</v>
      </c>
      <c r="M13" s="36">
        <v>119</v>
      </c>
      <c r="N13" s="34"/>
    </row>
    <row r="14" spans="1:14" x14ac:dyDescent="0.3">
      <c r="A14" s="34" t="s">
        <v>171</v>
      </c>
      <c r="B14" s="39">
        <v>226565206.58000001</v>
      </c>
      <c r="C14" s="35">
        <v>607</v>
      </c>
      <c r="D14" s="39">
        <v>40054342.229999997</v>
      </c>
      <c r="E14" s="35">
        <v>566</v>
      </c>
      <c r="F14" s="39">
        <v>1892395.333333334</v>
      </c>
      <c r="G14" s="35">
        <v>128</v>
      </c>
      <c r="H14" s="39">
        <v>205032868.08000001</v>
      </c>
      <c r="I14" s="35">
        <v>592</v>
      </c>
      <c r="J14" s="39">
        <v>39295472.950000003</v>
      </c>
      <c r="K14" s="35">
        <v>562</v>
      </c>
      <c r="L14" s="39">
        <v>1073119.3333333328</v>
      </c>
      <c r="M14" s="36">
        <v>131</v>
      </c>
      <c r="N14" s="34"/>
    </row>
    <row r="15" spans="1:14" x14ac:dyDescent="0.3">
      <c r="A15" s="34" t="s">
        <v>172</v>
      </c>
      <c r="B15" s="39">
        <v>82331193.719999999</v>
      </c>
      <c r="C15" s="35">
        <v>440</v>
      </c>
      <c r="D15" s="39">
        <v>21078631.140000001</v>
      </c>
      <c r="E15" s="35">
        <v>413</v>
      </c>
      <c r="F15" s="39">
        <v>558700.83333333337</v>
      </c>
      <c r="G15" s="35">
        <v>88</v>
      </c>
      <c r="H15" s="39">
        <v>68290555.879999995</v>
      </c>
      <c r="I15" s="35">
        <v>439</v>
      </c>
      <c r="J15" s="39">
        <v>15671090.57</v>
      </c>
      <c r="K15" s="35">
        <v>412</v>
      </c>
      <c r="L15" s="39">
        <v>481398.16666666657</v>
      </c>
      <c r="M15" s="36">
        <v>98</v>
      </c>
      <c r="N15" s="34"/>
    </row>
    <row r="16" spans="1:14" x14ac:dyDescent="0.3">
      <c r="A16" s="34" t="s">
        <v>173</v>
      </c>
      <c r="B16" s="34">
        <v>106931229.28</v>
      </c>
      <c r="C16" s="35">
        <v>503</v>
      </c>
      <c r="D16" s="34">
        <v>25416566.27</v>
      </c>
      <c r="E16" s="35">
        <v>462</v>
      </c>
      <c r="F16" s="34">
        <v>642327.66666666674</v>
      </c>
      <c r="G16" s="35">
        <v>134</v>
      </c>
      <c r="H16" s="34">
        <v>96077752.989999995</v>
      </c>
      <c r="I16" s="35">
        <v>489</v>
      </c>
      <c r="J16" s="34">
        <v>22139434.469999999</v>
      </c>
      <c r="K16" s="35">
        <v>458</v>
      </c>
      <c r="L16" s="34">
        <v>600351.49999999988</v>
      </c>
      <c r="M16" s="36">
        <v>125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2022-06-14T15:33:49Z</dcterms:modified>
</cp:coreProperties>
</file>