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C3473D7-5FBA-4CF0-B2D1-E6086B0C9400}" xr6:coauthVersionLast="47" xr6:coauthVersionMax="47" xr10:uidLastSave="{00000000-0000-0000-0000-000000000000}"/>
  <bookViews>
    <workbookView xWindow="0" yWindow="240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F341" i="3"/>
  <c r="E341" i="3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J338" i="3" s="1"/>
  <c r="F338" i="3"/>
  <c r="E338" i="3"/>
  <c r="K338" i="3" s="1"/>
  <c r="D338" i="3"/>
  <c r="C338" i="3"/>
  <c r="B338" i="3"/>
  <c r="K337" i="3"/>
  <c r="I337" i="3"/>
  <c r="H337" i="3"/>
  <c r="G337" i="3"/>
  <c r="F337" i="3"/>
  <c r="E337" i="3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I335" i="3" s="1"/>
  <c r="B335" i="3"/>
  <c r="I334" i="3"/>
  <c r="H334" i="3"/>
  <c r="G334" i="3"/>
  <c r="F334" i="3"/>
  <c r="E334" i="3"/>
  <c r="K334" i="3" s="1"/>
  <c r="D334" i="3"/>
  <c r="C334" i="3"/>
  <c r="B334" i="3"/>
  <c r="K333" i="3"/>
  <c r="I333" i="3"/>
  <c r="H333" i="3"/>
  <c r="G333" i="3"/>
  <c r="F333" i="3"/>
  <c r="E333" i="3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C330" i="3"/>
  <c r="B330" i="3"/>
  <c r="K329" i="3"/>
  <c r="I329" i="3"/>
  <c r="H329" i="3"/>
  <c r="G329" i="3"/>
  <c r="F329" i="3"/>
  <c r="E329" i="3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J319" i="3" s="1"/>
  <c r="F319" i="3"/>
  <c r="E319" i="3"/>
  <c r="K319" i="3" s="1"/>
  <c r="D319" i="3"/>
  <c r="C319" i="3"/>
  <c r="I319" i="3" s="1"/>
  <c r="B319" i="3"/>
  <c r="I318" i="3"/>
  <c r="H318" i="3"/>
  <c r="G318" i="3"/>
  <c r="F318" i="3"/>
  <c r="E318" i="3"/>
  <c r="K318" i="3" s="1"/>
  <c r="D318" i="3"/>
  <c r="C318" i="3"/>
  <c r="B318" i="3"/>
  <c r="I317" i="3"/>
  <c r="H317" i="3"/>
  <c r="K317" i="3" s="1"/>
  <c r="G317" i="3"/>
  <c r="J317" i="3" s="1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C286" i="3"/>
  <c r="B286" i="3"/>
  <c r="I285" i="3"/>
  <c r="H285" i="3"/>
  <c r="K285" i="3" s="1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C282" i="3"/>
  <c r="B282" i="3"/>
  <c r="I281" i="3"/>
  <c r="H281" i="3"/>
  <c r="K281" i="3" s="1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K278" i="3" s="1"/>
  <c r="D278" i="3"/>
  <c r="C278" i="3"/>
  <c r="B278" i="3"/>
  <c r="I277" i="3"/>
  <c r="H277" i="3"/>
  <c r="K277" i="3" s="1"/>
  <c r="G277" i="3"/>
  <c r="J277" i="3" s="1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I257" i="3"/>
  <c r="H257" i="3"/>
  <c r="K257" i="3" s="1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I237" i="3"/>
  <c r="H237" i="3"/>
  <c r="K237" i="3" s="1"/>
  <c r="G237" i="3"/>
  <c r="J237" i="3" s="1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I233" i="3"/>
  <c r="H233" i="3"/>
  <c r="K233" i="3" s="1"/>
  <c r="G233" i="3"/>
  <c r="J233" i="3" s="1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I229" i="3"/>
  <c r="H229" i="3"/>
  <c r="K229" i="3" s="1"/>
  <c r="G229" i="3"/>
  <c r="J229" i="3" s="1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I226" i="3" s="1"/>
  <c r="E226" i="3"/>
  <c r="K226" i="3" s="1"/>
  <c r="D226" i="3"/>
  <c r="C226" i="3"/>
  <c r="B226" i="3"/>
  <c r="I225" i="3"/>
  <c r="H225" i="3"/>
  <c r="K225" i="3" s="1"/>
  <c r="G225" i="3"/>
  <c r="J225" i="3" s="1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C222" i="3"/>
  <c r="B222" i="3"/>
  <c r="I221" i="3"/>
  <c r="H221" i="3"/>
  <c r="K221" i="3" s="1"/>
  <c r="G221" i="3"/>
  <c r="J221" i="3" s="1"/>
  <c r="F221" i="3"/>
  <c r="E221" i="3"/>
  <c r="D221" i="3"/>
  <c r="C221" i="3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I213" i="3"/>
  <c r="H213" i="3"/>
  <c r="G213" i="3"/>
  <c r="J213" i="3" s="1"/>
  <c r="F213" i="3"/>
  <c r="E213" i="3"/>
  <c r="D213" i="3"/>
  <c r="C213" i="3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G207" i="3"/>
  <c r="F207" i="3"/>
  <c r="E207" i="3"/>
  <c r="K207" i="3" s="1"/>
  <c r="D207" i="3"/>
  <c r="C207" i="3"/>
  <c r="I207" i="3" s="1"/>
  <c r="B207" i="3"/>
  <c r="H206" i="3"/>
  <c r="G206" i="3"/>
  <c r="F206" i="3"/>
  <c r="I206" i="3" s="1"/>
  <c r="E206" i="3"/>
  <c r="K206" i="3" s="1"/>
  <c r="D206" i="3"/>
  <c r="C206" i="3"/>
  <c r="B206" i="3"/>
  <c r="H205" i="3"/>
  <c r="K205" i="3" s="1"/>
  <c r="G205" i="3"/>
  <c r="J205" i="3" s="1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E203" i="3"/>
  <c r="K203" i="3" s="1"/>
  <c r="D203" i="3"/>
  <c r="C203" i="3"/>
  <c r="I203" i="3" s="1"/>
  <c r="B203" i="3"/>
  <c r="H202" i="3"/>
  <c r="G202" i="3"/>
  <c r="F202" i="3"/>
  <c r="I202" i="3" s="1"/>
  <c r="E202" i="3"/>
  <c r="K202" i="3" s="1"/>
  <c r="D202" i="3"/>
  <c r="C202" i="3"/>
  <c r="B202" i="3"/>
  <c r="I201" i="3"/>
  <c r="H201" i="3"/>
  <c r="K201" i="3" s="1"/>
  <c r="G201" i="3"/>
  <c r="J201" i="3" s="1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I197" i="3"/>
  <c r="H197" i="3"/>
  <c r="G197" i="3"/>
  <c r="J197" i="3" s="1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K193" i="3"/>
  <c r="I193" i="3"/>
  <c r="H193" i="3"/>
  <c r="G193" i="3"/>
  <c r="J193" i="3" s="1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C190" i="3"/>
  <c r="B190" i="3"/>
  <c r="I189" i="3"/>
  <c r="H189" i="3"/>
  <c r="K189" i="3" s="1"/>
  <c r="G189" i="3"/>
  <c r="J189" i="3" s="1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B183" i="3"/>
  <c r="I182" i="3"/>
  <c r="H182" i="3"/>
  <c r="K182" i="3" s="1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J180" i="3" s="1"/>
  <c r="F180" i="3"/>
  <c r="E180" i="3"/>
  <c r="K180" i="3" s="1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J177" i="3"/>
  <c r="I177" i="3"/>
  <c r="H177" i="3"/>
  <c r="G177" i="3"/>
  <c r="F177" i="3"/>
  <c r="E177" i="3"/>
  <c r="D177" i="3"/>
  <c r="C177" i="3"/>
  <c r="B177" i="3"/>
  <c r="H176" i="3"/>
  <c r="G176" i="3"/>
  <c r="J176" i="3" s="1"/>
  <c r="F176" i="3"/>
  <c r="E176" i="3"/>
  <c r="K176" i="3" s="1"/>
  <c r="D176" i="3"/>
  <c r="C176" i="3"/>
  <c r="I176" i="3" s="1"/>
  <c r="B176" i="3"/>
  <c r="I175" i="3"/>
  <c r="H175" i="3"/>
  <c r="G175" i="3"/>
  <c r="F175" i="3"/>
  <c r="E175" i="3"/>
  <c r="K175" i="3" s="1"/>
  <c r="D175" i="3"/>
  <c r="C175" i="3"/>
  <c r="B175" i="3"/>
  <c r="K174" i="3"/>
  <c r="I174" i="3"/>
  <c r="H174" i="3"/>
  <c r="G174" i="3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J168" i="3" s="1"/>
  <c r="F168" i="3"/>
  <c r="E168" i="3"/>
  <c r="K168" i="3" s="1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I166" i="3"/>
  <c r="H166" i="3"/>
  <c r="G166" i="3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C163" i="3"/>
  <c r="B163" i="3"/>
  <c r="K162" i="3"/>
  <c r="I162" i="3"/>
  <c r="H162" i="3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K160" i="3"/>
  <c r="H160" i="3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J156" i="3" s="1"/>
  <c r="F156" i="3"/>
  <c r="E156" i="3"/>
  <c r="K156" i="3" s="1"/>
  <c r="D156" i="3"/>
  <c r="C156" i="3"/>
  <c r="I156" i="3" s="1"/>
  <c r="B156" i="3"/>
  <c r="I155" i="3"/>
  <c r="H155" i="3"/>
  <c r="G155" i="3"/>
  <c r="F155" i="3"/>
  <c r="E155" i="3"/>
  <c r="K155" i="3" s="1"/>
  <c r="D155" i="3"/>
  <c r="C155" i="3"/>
  <c r="B155" i="3"/>
  <c r="K154" i="3"/>
  <c r="I154" i="3"/>
  <c r="H154" i="3"/>
  <c r="G154" i="3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J148" i="3" s="1"/>
  <c r="F148" i="3"/>
  <c r="E148" i="3"/>
  <c r="K148" i="3" s="1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J145" i="3"/>
  <c r="I145" i="3"/>
  <c r="H145" i="3"/>
  <c r="G145" i="3"/>
  <c r="F145" i="3"/>
  <c r="E145" i="3"/>
  <c r="D145" i="3"/>
  <c r="C145" i="3"/>
  <c r="B145" i="3"/>
  <c r="H144" i="3"/>
  <c r="G144" i="3"/>
  <c r="J144" i="3" s="1"/>
  <c r="F144" i="3"/>
  <c r="E144" i="3"/>
  <c r="K144" i="3" s="1"/>
  <c r="D144" i="3"/>
  <c r="C144" i="3"/>
  <c r="I144" i="3" s="1"/>
  <c r="B144" i="3"/>
  <c r="I143" i="3"/>
  <c r="H143" i="3"/>
  <c r="G143" i="3"/>
  <c r="F143" i="3"/>
  <c r="E143" i="3"/>
  <c r="K143" i="3" s="1"/>
  <c r="D143" i="3"/>
  <c r="C143" i="3"/>
  <c r="B143" i="3"/>
  <c r="K142" i="3"/>
  <c r="I142" i="3"/>
  <c r="H142" i="3"/>
  <c r="G142" i="3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H136" i="3"/>
  <c r="G136" i="3"/>
  <c r="J136" i="3" s="1"/>
  <c r="F136" i="3"/>
  <c r="E136" i="3"/>
  <c r="K136" i="3" s="1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K128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E125" i="3"/>
  <c r="K125" i="3" s="1"/>
  <c r="D125" i="3"/>
  <c r="C125" i="3"/>
  <c r="I125" i="3" s="1"/>
  <c r="B125" i="3"/>
  <c r="H124" i="3"/>
  <c r="G124" i="3"/>
  <c r="J124" i="3" s="1"/>
  <c r="F124" i="3"/>
  <c r="E124" i="3"/>
  <c r="K124" i="3" s="1"/>
  <c r="D124" i="3"/>
  <c r="C124" i="3"/>
  <c r="I124" i="3" s="1"/>
  <c r="B124" i="3"/>
  <c r="I123" i="3"/>
  <c r="H123" i="3"/>
  <c r="G123" i="3"/>
  <c r="F123" i="3"/>
  <c r="E123" i="3"/>
  <c r="K123" i="3" s="1"/>
  <c r="D123" i="3"/>
  <c r="C123" i="3"/>
  <c r="B123" i="3"/>
  <c r="K122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J116" i="3" s="1"/>
  <c r="F116" i="3"/>
  <c r="E116" i="3"/>
  <c r="K116" i="3" s="1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I113" i="3"/>
  <c r="H113" i="3"/>
  <c r="G113" i="3"/>
  <c r="F113" i="3"/>
  <c r="E113" i="3"/>
  <c r="K113" i="3" s="1"/>
  <c r="D113" i="3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C99" i="3"/>
  <c r="B99" i="3"/>
  <c r="K98" i="3"/>
  <c r="I98" i="3"/>
  <c r="H98" i="3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C91" i="3"/>
  <c r="B91" i="3"/>
  <c r="K90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C79" i="3"/>
  <c r="B79" i="3"/>
  <c r="K78" i="3"/>
  <c r="I78" i="3"/>
  <c r="H78" i="3"/>
  <c r="G78" i="3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J74" i="3" s="1"/>
  <c r="C74" i="3"/>
  <c r="I74" i="3" s="1"/>
  <c r="B74" i="3"/>
  <c r="J73" i="3"/>
  <c r="H73" i="3"/>
  <c r="G73" i="3"/>
  <c r="F73" i="3"/>
  <c r="E73" i="3"/>
  <c r="K73" i="3" s="1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C67" i="3"/>
  <c r="B67" i="3"/>
  <c r="K66" i="3"/>
  <c r="I66" i="3"/>
  <c r="H66" i="3"/>
  <c r="G66" i="3"/>
  <c r="F66" i="3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C60" i="3"/>
  <c r="I60" i="3" s="1"/>
  <c r="B60" i="3"/>
  <c r="H59" i="3"/>
  <c r="G59" i="3"/>
  <c r="F59" i="3"/>
  <c r="I59" i="3" s="1"/>
  <c r="E59" i="3"/>
  <c r="K59" i="3" s="1"/>
  <c r="D59" i="3"/>
  <c r="C59" i="3"/>
  <c r="B59" i="3"/>
  <c r="I58" i="3"/>
  <c r="H58" i="3"/>
  <c r="K58" i="3" s="1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C55" i="3"/>
  <c r="B55" i="3"/>
  <c r="K54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C48" i="3"/>
  <c r="I48" i="3" s="1"/>
  <c r="B48" i="3"/>
  <c r="H47" i="3"/>
  <c r="G47" i="3"/>
  <c r="F47" i="3"/>
  <c r="I47" i="3" s="1"/>
  <c r="E47" i="3"/>
  <c r="K47" i="3" s="1"/>
  <c r="D47" i="3"/>
  <c r="C47" i="3"/>
  <c r="B47" i="3"/>
  <c r="I46" i="3"/>
  <c r="H46" i="3"/>
  <c r="K46" i="3" s="1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I181" i="2"/>
  <c r="H181" i="2"/>
  <c r="K181" i="2" s="1"/>
  <c r="G181" i="2"/>
  <c r="J181" i="2" s="1"/>
  <c r="F181" i="2"/>
  <c r="E181" i="2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K168" i="2"/>
  <c r="J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J149" i="2" s="1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I136" i="2"/>
  <c r="H136" i="2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I133" i="2"/>
  <c r="H133" i="2"/>
  <c r="K133" i="2" s="1"/>
  <c r="G133" i="2"/>
  <c r="J133" i="2" s="1"/>
  <c r="F133" i="2"/>
  <c r="E133" i="2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I121" i="2"/>
  <c r="H121" i="2"/>
  <c r="K121" i="2" s="1"/>
  <c r="G121" i="2"/>
  <c r="J121" i="2" s="1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I117" i="2"/>
  <c r="H117" i="2"/>
  <c r="K117" i="2" s="1"/>
  <c r="G117" i="2"/>
  <c r="J117" i="2" s="1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J109" i="2" s="1"/>
  <c r="F109" i="2"/>
  <c r="E109" i="2"/>
  <c r="D109" i="2"/>
  <c r="C109" i="2"/>
  <c r="B109" i="2"/>
  <c r="K108" i="2"/>
  <c r="J108" i="2"/>
  <c r="I108" i="2"/>
  <c r="H108" i="2"/>
  <c r="G108" i="2"/>
  <c r="F108" i="2"/>
  <c r="E108" i="2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I105" i="2"/>
  <c r="H105" i="2"/>
  <c r="K105" i="2" s="1"/>
  <c r="G105" i="2"/>
  <c r="J105" i="2" s="1"/>
  <c r="F105" i="2"/>
  <c r="E105" i="2"/>
  <c r="D105" i="2"/>
  <c r="C105" i="2"/>
  <c r="B105" i="2"/>
  <c r="K104" i="2"/>
  <c r="J104" i="2"/>
  <c r="I104" i="2"/>
  <c r="H104" i="2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C102" i="2"/>
  <c r="B102" i="2"/>
  <c r="I101" i="2"/>
  <c r="H101" i="2"/>
  <c r="K101" i="2" s="1"/>
  <c r="G101" i="2"/>
  <c r="J101" i="2" s="1"/>
  <c r="F101" i="2"/>
  <c r="E101" i="2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C98" i="2"/>
  <c r="B98" i="2"/>
  <c r="I97" i="2"/>
  <c r="H97" i="2"/>
  <c r="K97" i="2" s="1"/>
  <c r="G97" i="2"/>
  <c r="J97" i="2" s="1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I93" i="2"/>
  <c r="H93" i="2"/>
  <c r="K93" i="2" s="1"/>
  <c r="G93" i="2"/>
  <c r="J93" i="2" s="1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I86" i="2" s="1"/>
  <c r="E86" i="2"/>
  <c r="K86" i="2" s="1"/>
  <c r="D86" i="2"/>
  <c r="C86" i="2"/>
  <c r="B86" i="2"/>
  <c r="I85" i="2"/>
  <c r="H85" i="2"/>
  <c r="K85" i="2" s="1"/>
  <c r="G85" i="2"/>
  <c r="J85" i="2" s="1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I81" i="2"/>
  <c r="H81" i="2"/>
  <c r="K81" i="2" s="1"/>
  <c r="G81" i="2"/>
  <c r="J81" i="2" s="1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I77" i="2" s="1"/>
  <c r="E77" i="2"/>
  <c r="D77" i="2"/>
  <c r="C77" i="2"/>
  <c r="B77" i="2"/>
  <c r="J76" i="2"/>
  <c r="H76" i="2"/>
  <c r="K76" i="2" s="1"/>
  <c r="G76" i="2"/>
  <c r="F76" i="2"/>
  <c r="E76" i="2"/>
  <c r="D76" i="2"/>
  <c r="C76" i="2"/>
  <c r="I76" i="2" s="1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C70" i="2"/>
  <c r="B70" i="2"/>
  <c r="H69" i="2"/>
  <c r="K69" i="2" s="1"/>
  <c r="G69" i="2"/>
  <c r="J69" i="2" s="1"/>
  <c r="F69" i="2"/>
  <c r="E69" i="2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K67" i="2"/>
  <c r="H67" i="2"/>
  <c r="G67" i="2"/>
  <c r="J67" i="2" s="1"/>
  <c r="F67" i="2"/>
  <c r="E67" i="2"/>
  <c r="D67" i="2"/>
  <c r="C67" i="2"/>
  <c r="B67" i="2"/>
  <c r="H66" i="2"/>
  <c r="G66" i="2"/>
  <c r="F66" i="2"/>
  <c r="I66" i="2" s="1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D62" i="2"/>
  <c r="J62" i="2" s="1"/>
  <c r="C62" i="2"/>
  <c r="B62" i="2"/>
  <c r="J61" i="2"/>
  <c r="H61" i="2"/>
  <c r="K61" i="2" s="1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J59" i="2"/>
  <c r="H59" i="2"/>
  <c r="G59" i="2"/>
  <c r="F59" i="2"/>
  <c r="E59" i="2"/>
  <c r="K59" i="2" s="1"/>
  <c r="D59" i="2"/>
  <c r="C59" i="2"/>
  <c r="I59" i="2" s="1"/>
  <c r="B59" i="2"/>
  <c r="I58" i="2"/>
  <c r="H58" i="2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H55" i="2"/>
  <c r="G55" i="2"/>
  <c r="J55" i="2" s="1"/>
  <c r="F55" i="2"/>
  <c r="E55" i="2"/>
  <c r="K55" i="2" s="1"/>
  <c r="D55" i="2"/>
  <c r="C55" i="2"/>
  <c r="B55" i="2"/>
  <c r="H54" i="2"/>
  <c r="G54" i="2"/>
  <c r="F54" i="2"/>
  <c r="I54" i="2" s="1"/>
  <c r="E54" i="2"/>
  <c r="K54" i="2" s="1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C50" i="2"/>
  <c r="B50" i="2"/>
  <c r="I49" i="2"/>
  <c r="H49" i="2"/>
  <c r="K49" i="2" s="1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J39" i="2"/>
  <c r="H39" i="2"/>
  <c r="G39" i="2"/>
  <c r="F39" i="2"/>
  <c r="E39" i="2"/>
  <c r="D39" i="2"/>
  <c r="C39" i="2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K35" i="2"/>
  <c r="H35" i="2"/>
  <c r="G35" i="2"/>
  <c r="J35" i="2" s="1"/>
  <c r="F35" i="2"/>
  <c r="E35" i="2"/>
  <c r="D35" i="2"/>
  <c r="C35" i="2"/>
  <c r="B35" i="2"/>
  <c r="H34" i="2"/>
  <c r="G34" i="2"/>
  <c r="F34" i="2"/>
  <c r="I34" i="2" s="1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D30" i="2"/>
  <c r="J30" i="2" s="1"/>
  <c r="C30" i="2"/>
  <c r="B30" i="2"/>
  <c r="J29" i="2"/>
  <c r="H29" i="2"/>
  <c r="G29" i="2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I24" i="2"/>
  <c r="H24" i="2"/>
  <c r="K24" i="2" s="1"/>
  <c r="G24" i="2"/>
  <c r="F24" i="2"/>
  <c r="E24" i="2"/>
  <c r="D24" i="2"/>
  <c r="J24" i="2" s="1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I16" i="2"/>
  <c r="H16" i="2"/>
  <c r="K16" i="2" s="1"/>
  <c r="G16" i="2"/>
  <c r="F16" i="2"/>
  <c r="E16" i="2"/>
  <c r="D16" i="2"/>
  <c r="J16" i="2" s="1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I8" i="2"/>
  <c r="H8" i="2"/>
  <c r="H6" i="2" s="1"/>
  <c r="G8" i="2"/>
  <c r="G6" i="2" s="1"/>
  <c r="F8" i="2"/>
  <c r="E8" i="2"/>
  <c r="D8" i="2"/>
  <c r="J8" i="2" s="1"/>
  <c r="C8" i="2"/>
  <c r="B8" i="2"/>
  <c r="K7" i="2"/>
  <c r="J7" i="2"/>
  <c r="I7" i="2"/>
  <c r="H7" i="2"/>
  <c r="G7" i="2"/>
  <c r="F7" i="2"/>
  <c r="F6" i="2" s="1"/>
  <c r="E7" i="2"/>
  <c r="D7" i="2"/>
  <c r="C7" i="2"/>
  <c r="B7" i="2"/>
  <c r="C6" i="2"/>
  <c r="F4" i="2"/>
  <c r="C4" i="2"/>
  <c r="I2" i="2"/>
  <c r="G2" i="2"/>
  <c r="I6" i="2" l="1"/>
  <c r="D6" i="2"/>
  <c r="J6" i="2" s="1"/>
  <c r="E6" i="2"/>
  <c r="K6" i="2" s="1"/>
  <c r="K30" i="2"/>
  <c r="J50" i="2"/>
  <c r="J98" i="2"/>
  <c r="I39" i="2"/>
  <c r="K62" i="2"/>
  <c r="J70" i="2"/>
  <c r="J154" i="2"/>
  <c r="K8" i="2"/>
  <c r="I35" i="2"/>
  <c r="K58" i="2"/>
  <c r="J34" i="2"/>
  <c r="K46" i="2"/>
  <c r="I55" i="2"/>
  <c r="J66" i="2"/>
  <c r="J74" i="2"/>
  <c r="J46" i="2"/>
  <c r="I67" i="2"/>
  <c r="J86" i="2"/>
  <c r="J102" i="2"/>
  <c r="K34" i="2"/>
  <c r="I43" i="2"/>
  <c r="J54" i="2"/>
  <c r="K66" i="2"/>
  <c r="J90" i="2"/>
  <c r="J59" i="3"/>
  <c r="J60" i="3"/>
  <c r="J70" i="3"/>
  <c r="J91" i="3"/>
  <c r="J92" i="3"/>
  <c r="J102" i="3"/>
  <c r="J123" i="3"/>
  <c r="J134" i="3"/>
  <c r="J155" i="3"/>
  <c r="J166" i="3"/>
  <c r="J55" i="3"/>
  <c r="J56" i="3"/>
  <c r="J66" i="3"/>
  <c r="J87" i="3"/>
  <c r="J88" i="3"/>
  <c r="J98" i="3"/>
  <c r="J119" i="3"/>
  <c r="J130" i="3"/>
  <c r="J151" i="3"/>
  <c r="J162" i="3"/>
  <c r="J46" i="3"/>
  <c r="J67" i="3"/>
  <c r="J68" i="3"/>
  <c r="J78" i="3"/>
  <c r="J99" i="3"/>
  <c r="J100" i="3"/>
  <c r="J110" i="3"/>
  <c r="J131" i="3"/>
  <c r="J142" i="3"/>
  <c r="J163" i="3"/>
  <c r="J174" i="3"/>
  <c r="J47" i="3"/>
  <c r="J48" i="3"/>
  <c r="J58" i="3"/>
  <c r="J79" i="3"/>
  <c r="J80" i="3"/>
  <c r="J90" i="3"/>
  <c r="J111" i="3"/>
  <c r="J122" i="3"/>
  <c r="J143" i="3"/>
  <c r="J154" i="3"/>
  <c r="J175" i="3"/>
  <c r="J250" i="3"/>
  <c r="J282" i="3"/>
  <c r="J314" i="3"/>
  <c r="J278" i="3"/>
  <c r="J310" i="3"/>
  <c r="J206" i="3"/>
  <c r="J207" i="3"/>
  <c r="J242" i="3"/>
  <c r="J274" i="3"/>
  <c r="J306" i="3"/>
  <c r="J182" i="3"/>
  <c r="I183" i="3"/>
  <c r="J190" i="3"/>
  <c r="J191" i="3"/>
  <c r="J222" i="3"/>
  <c r="J226" i="3"/>
  <c r="J202" i="3"/>
  <c r="J203" i="3"/>
  <c r="J254" i="3"/>
  <c r="J286" i="3"/>
  <c r="J318" i="3"/>
  <c r="J322" i="3"/>
  <c r="J326" i="3"/>
  <c r="J330" i="3"/>
  <c r="J334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<sst xmlns="http://schemas.openxmlformats.org/spreadsheetml/2006/main" count="158" uniqueCount="122">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</sst>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44531</v>
      </c>
      <c r="F7" s="3" t="s">
        <v>3</v>
      </c>
      <c r="G7" s="5">
        <v>44561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topLeftCell="F1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12/01/2021 - 12/31/2021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101004425.00999999</v>
      </c>
      <c r="D6" s="41">
        <f t="shared" si="0"/>
        <v>77608314.159999996</v>
      </c>
      <c r="E6" s="42">
        <f t="shared" si="0"/>
        <v>17734591.130000003</v>
      </c>
      <c r="F6" s="40">
        <f t="shared" si="0"/>
        <v>68816708.229999989</v>
      </c>
      <c r="G6" s="41">
        <f t="shared" si="0"/>
        <v>35471504.920000002</v>
      </c>
      <c r="H6" s="42">
        <f t="shared" si="0"/>
        <v>5591086.5399999991</v>
      </c>
      <c r="I6" s="20">
        <f t="shared" ref="I6:I69" si="1">IFERROR((C6-F6)/F6,"")</f>
        <v>0.46773113111458114</v>
      </c>
      <c r="J6" s="20">
        <f t="shared" ref="J6:J69" si="2">IFERROR((D6-G6)/G6,"")</f>
        <v>1.1879058792411674</v>
      </c>
      <c r="K6" s="20">
        <f t="shared" ref="K6:K69" si="3">IFERROR((E6-H6)/H6,"")</f>
        <v>2.1719400161529259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3164639.34</v>
      </c>
      <c r="D7" s="43">
        <f>IF('County Data'!E2&gt;9,'County Data'!D2,"*")</f>
        <v>520155.63</v>
      </c>
      <c r="E7" s="44">
        <f>IF('County Data'!G2&gt;9,'County Data'!F2,"*")</f>
        <v>356897.9</v>
      </c>
      <c r="F7" s="43">
        <f>IF('County Data'!I2&gt;9,'County Data'!H2,"*")</f>
        <v>2281186.5099999998</v>
      </c>
      <c r="G7" s="43">
        <f>IF('County Data'!K2&gt;9,'County Data'!J2,"*")</f>
        <v>194797.88</v>
      </c>
      <c r="H7" s="44">
        <f>IF('County Data'!M2&gt;9,'County Data'!L2,"*")</f>
        <v>111850.21</v>
      </c>
      <c r="I7" s="22">
        <f t="shared" si="1"/>
        <v>0.38727777239047417</v>
      </c>
      <c r="J7" s="22">
        <f t="shared" si="2"/>
        <v>1.6702324994501994</v>
      </c>
      <c r="K7" s="22">
        <f t="shared" si="3"/>
        <v>2.1908558776957143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6214686.6100000003</v>
      </c>
      <c r="D8" s="43">
        <f>IF('County Data'!E3&gt;9,'County Data'!D3,"*")</f>
        <v>4088744.8</v>
      </c>
      <c r="E8" s="44">
        <f>IF('County Data'!G3&gt;9,'County Data'!F3,"*")</f>
        <v>1122254.8700000001</v>
      </c>
      <c r="F8" s="43">
        <f>IF('County Data'!I3&gt;9,'County Data'!H3,"*")</f>
        <v>4398772.22</v>
      </c>
      <c r="G8" s="43">
        <f>IF('County Data'!K3&gt;9,'County Data'!J3,"*")</f>
        <v>1357557.28</v>
      </c>
      <c r="H8" s="44">
        <f>IF('County Data'!M3&gt;9,'County Data'!L3,"*")</f>
        <v>444279.41</v>
      </c>
      <c r="I8" s="22">
        <f t="shared" si="1"/>
        <v>0.41282301041721153</v>
      </c>
      <c r="J8" s="22">
        <f t="shared" si="2"/>
        <v>2.0118396182885188</v>
      </c>
      <c r="K8" s="22">
        <f t="shared" si="3"/>
        <v>1.5260114350111347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2980616.56</v>
      </c>
      <c r="D9" s="46">
        <f>IF('County Data'!E4&gt;9,'County Data'!D4,"*")</f>
        <v>500282.61</v>
      </c>
      <c r="E9" s="47">
        <f>IF('County Data'!G4&gt;9,'County Data'!F4,"*")</f>
        <v>293507.78999999998</v>
      </c>
      <c r="F9" s="45">
        <f>IF('County Data'!I4&gt;9,'County Data'!H4,"*")</f>
        <v>2400766.25</v>
      </c>
      <c r="G9" s="46">
        <f>IF('County Data'!K4&gt;9,'County Data'!J4,"*")</f>
        <v>180769.69</v>
      </c>
      <c r="H9" s="47">
        <f>IF('County Data'!M4&gt;9,'County Data'!L4,"*")</f>
        <v>76045.19</v>
      </c>
      <c r="I9" s="9">
        <f t="shared" si="1"/>
        <v>0.24152718324826503</v>
      </c>
      <c r="J9" s="9">
        <f t="shared" si="2"/>
        <v>1.767513790613902</v>
      </c>
      <c r="K9" s="9">
        <f t="shared" si="3"/>
        <v>2.8596496372748885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29410884.25</v>
      </c>
      <c r="D10" s="43">
        <f>IF('County Data'!E5&gt;9,'County Data'!D5,"*")</f>
        <v>7943603.8899999997</v>
      </c>
      <c r="E10" s="44">
        <f>IF('County Data'!G5&gt;9,'County Data'!F5,"*")</f>
        <v>5056008.6500000004</v>
      </c>
      <c r="F10" s="43">
        <f>IF('County Data'!I5&gt;9,'County Data'!H5,"*")</f>
        <v>20912664.030000001</v>
      </c>
      <c r="G10" s="43">
        <f>IF('County Data'!K5&gt;9,'County Data'!J5,"*")</f>
        <v>2116590.52</v>
      </c>
      <c r="H10" s="44">
        <f>IF('County Data'!M5&gt;9,'County Data'!L5,"*")</f>
        <v>1289394.1399999999</v>
      </c>
      <c r="I10" s="22">
        <f t="shared" si="1"/>
        <v>0.40636717578444254</v>
      </c>
      <c r="J10" s="22">
        <f t="shared" si="2"/>
        <v>2.7530187416695031</v>
      </c>
      <c r="K10" s="22">
        <f t="shared" si="3"/>
        <v>2.9212281901637933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177371.39</v>
      </c>
      <c r="D11" s="46" t="str">
        <f>IF('County Data'!E6&gt;9,'County Data'!D6,"*")</f>
        <v>*</v>
      </c>
      <c r="E11" s="47">
        <f>IF('County Data'!G6&gt;9,'County Data'!F6,"*")</f>
        <v>54066.52</v>
      </c>
      <c r="F11" s="45">
        <f>IF('County Data'!I6&gt;9,'County Data'!H6,"*")</f>
        <v>120521.81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0.47169537198288025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4431443.03</v>
      </c>
      <c r="D12" s="43">
        <f>IF('County Data'!E7&gt;9,'County Data'!D7,"*")</f>
        <v>571205.94999999995</v>
      </c>
      <c r="E12" s="44">
        <f>IF('County Data'!G7&gt;9,'County Data'!F7,"*")</f>
        <v>397141.95</v>
      </c>
      <c r="F12" s="43">
        <f>IF('County Data'!I7&gt;9,'County Data'!H7,"*")</f>
        <v>3797745.23</v>
      </c>
      <c r="G12" s="43">
        <f>IF('County Data'!K7&gt;9,'County Data'!J7,"*")</f>
        <v>215685.38</v>
      </c>
      <c r="H12" s="44">
        <f>IF('County Data'!M7&gt;9,'County Data'!L7,"*")</f>
        <v>140401.01</v>
      </c>
      <c r="I12" s="22">
        <f t="shared" si="1"/>
        <v>0.16686158802706211</v>
      </c>
      <c r="J12" s="22">
        <f t="shared" si="2"/>
        <v>1.6483294787991654</v>
      </c>
      <c r="K12" s="22">
        <f t="shared" si="3"/>
        <v>1.8286260191433095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240394.22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184155.65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0.30538606879560853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8103892.4800000004</v>
      </c>
      <c r="D14" s="43">
        <f>IF('County Data'!E9&gt;9,'County Data'!D9,"*")</f>
        <v>13092055.109999999</v>
      </c>
      <c r="E14" s="44">
        <f>IF('County Data'!G9&gt;9,'County Data'!F9,"*")</f>
        <v>2114352.44</v>
      </c>
      <c r="F14" s="43">
        <f>IF('County Data'!I9&gt;9,'County Data'!H9,"*")</f>
        <v>4507805.8499999996</v>
      </c>
      <c r="G14" s="43">
        <f>IF('County Data'!K9&gt;9,'County Data'!J9,"*")</f>
        <v>5441064.3099999996</v>
      </c>
      <c r="H14" s="44">
        <f>IF('County Data'!M9&gt;9,'County Data'!L9,"*")</f>
        <v>842248.57</v>
      </c>
      <c r="I14" s="22">
        <f t="shared" si="1"/>
        <v>0.7977465644399927</v>
      </c>
      <c r="J14" s="22">
        <f t="shared" si="2"/>
        <v>1.4061570244517108</v>
      </c>
      <c r="K14" s="22">
        <f t="shared" si="3"/>
        <v>1.5103663162052032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1486088.11</v>
      </c>
      <c r="D15" s="48" t="str">
        <f>IF('County Data'!E10&gt;9,'County Data'!D10,"*")</f>
        <v>*</v>
      </c>
      <c r="E15" s="49">
        <f>IF('County Data'!G10&gt;9,'County Data'!F10,"*")</f>
        <v>132139.79</v>
      </c>
      <c r="F15" s="48">
        <f>IF('County Data'!I10&gt;9,'County Data'!H10,"*")</f>
        <v>1134933.93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0.30940495364342502</v>
      </c>
      <c r="J15" s="23" t="str">
        <f t="shared" si="2"/>
        <v/>
      </c>
      <c r="K15" s="23" t="str">
        <f t="shared" si="3"/>
        <v/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2925477.69</v>
      </c>
      <c r="D16" s="43">
        <f>IF('County Data'!E11&gt;9,'County Data'!D11,"*")</f>
        <v>709530.28</v>
      </c>
      <c r="E16" s="44">
        <f>IF('County Data'!G11&gt;9,'County Data'!F11,"*")</f>
        <v>344815.57</v>
      </c>
      <c r="F16" s="43">
        <f>IF('County Data'!I11&gt;9,'County Data'!H11,"*")</f>
        <v>2088669.21</v>
      </c>
      <c r="G16" s="43">
        <f>IF('County Data'!K11&gt;9,'County Data'!J11,"*")</f>
        <v>344122.32</v>
      </c>
      <c r="H16" s="44">
        <f>IF('County Data'!M11&gt;9,'County Data'!L11,"*")</f>
        <v>127490.55</v>
      </c>
      <c r="I16" s="22">
        <f t="shared" si="1"/>
        <v>0.40064193793520803</v>
      </c>
      <c r="J16" s="22">
        <f t="shared" si="2"/>
        <v>1.0618548660255458</v>
      </c>
      <c r="K16" s="22">
        <f t="shared" si="3"/>
        <v>1.7046363044162882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3987980.53</v>
      </c>
      <c r="D17" s="46">
        <f>IF('County Data'!E12&gt;9,'County Data'!D12,"*")</f>
        <v>31650310.530000001</v>
      </c>
      <c r="E17" s="47">
        <f>IF('County Data'!G12&gt;9,'County Data'!F12,"*")</f>
        <v>578787.64</v>
      </c>
      <c r="F17" s="45">
        <f>IF('County Data'!I12&gt;9,'County Data'!H12,"*")</f>
        <v>1731814.26</v>
      </c>
      <c r="G17" s="46">
        <f>IF('County Data'!K12&gt;9,'County Data'!J12,"*")</f>
        <v>17992296.670000002</v>
      </c>
      <c r="H17" s="47" t="str">
        <f>IF('County Data'!M12&gt;9,'County Data'!L12,"*")</f>
        <v>*</v>
      </c>
      <c r="I17" s="9">
        <f t="shared" si="1"/>
        <v>1.3027761245019425</v>
      </c>
      <c r="J17" s="9">
        <f t="shared" si="2"/>
        <v>0.75910341578421725</v>
      </c>
      <c r="K17" s="9" t="str">
        <f t="shared" si="3"/>
        <v/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11039403.699999999</v>
      </c>
      <c r="D18" s="43">
        <f>IF('County Data'!E13&gt;9,'County Data'!D13,"*")</f>
        <v>6441020.8600000003</v>
      </c>
      <c r="E18" s="44">
        <f>IF('County Data'!G13&gt;9,'County Data'!F13,"*")</f>
        <v>2057525.85</v>
      </c>
      <c r="F18" s="43">
        <f>IF('County Data'!I13&gt;9,'County Data'!H13,"*")</f>
        <v>7825704.9800000004</v>
      </c>
      <c r="G18" s="43">
        <f>IF('County Data'!K13&gt;9,'County Data'!J13,"*")</f>
        <v>2508373.69</v>
      </c>
      <c r="H18" s="44">
        <f>IF('County Data'!M13&gt;9,'County Data'!L13,"*")</f>
        <v>735779.63</v>
      </c>
      <c r="I18" s="22">
        <f t="shared" si="1"/>
        <v>0.41065932439482261</v>
      </c>
      <c r="J18" s="22">
        <f t="shared" si="2"/>
        <v>1.5678075342912723</v>
      </c>
      <c r="K18" s="22">
        <f t="shared" si="3"/>
        <v>1.7963887094835722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9749070.5999999996</v>
      </c>
      <c r="D19" s="46">
        <f>IF('County Data'!E14&gt;9,'County Data'!D14,"*")</f>
        <v>2502723.16</v>
      </c>
      <c r="E19" s="47">
        <f>IF('County Data'!G14&gt;9,'County Data'!F14,"*")</f>
        <v>1532267.94</v>
      </c>
      <c r="F19" s="45">
        <f>IF('County Data'!I14&gt;9,'County Data'!H14,"*")</f>
        <v>6195880.8200000003</v>
      </c>
      <c r="G19" s="46">
        <f>IF('County Data'!K14&gt;9,'County Data'!J14,"*")</f>
        <v>781643.62</v>
      </c>
      <c r="H19" s="47">
        <f>IF('County Data'!M14&gt;9,'County Data'!L14,"*")</f>
        <v>398864.96</v>
      </c>
      <c r="I19" s="9">
        <f t="shared" si="1"/>
        <v>0.57347613410033271</v>
      </c>
      <c r="J19" s="9">
        <f t="shared" si="2"/>
        <v>2.201872433884895</v>
      </c>
      <c r="K19" s="9">
        <f t="shared" si="3"/>
        <v>2.8415706909927607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8253347.8499999996</v>
      </c>
      <c r="D20" s="43">
        <f>IF('County Data'!E15&gt;9,'County Data'!D15,"*")</f>
        <v>3777321.25</v>
      </c>
      <c r="E20" s="44">
        <f>IF('County Data'!G15&gt;9,'County Data'!F15,"*")</f>
        <v>1809984.47</v>
      </c>
      <c r="F20" s="43">
        <f>IF('County Data'!I15&gt;9,'County Data'!H15,"*")</f>
        <v>5616698.8799999999</v>
      </c>
      <c r="G20" s="43">
        <f>IF('County Data'!K15&gt;9,'County Data'!J15,"*")</f>
        <v>1629613.69</v>
      </c>
      <c r="H20" s="44">
        <f>IF('County Data'!M15&gt;9,'County Data'!L15,"*")</f>
        <v>701570.29</v>
      </c>
      <c r="I20" s="22">
        <f t="shared" si="1"/>
        <v>0.46943035870920674</v>
      </c>
      <c r="J20" s="22">
        <f t="shared" si="2"/>
        <v>1.3179243480704927</v>
      </c>
      <c r="K20" s="22">
        <f t="shared" si="3"/>
        <v>1.5799046735573707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8839128.6500000004</v>
      </c>
      <c r="D21" s="46">
        <f>IF('County Data'!E16&gt;9,'County Data'!D16,"*")</f>
        <v>5811360.0899999999</v>
      </c>
      <c r="E21" s="47">
        <f>IF('County Data'!G16&gt;9,'County Data'!F16,"*")</f>
        <v>1884839.75</v>
      </c>
      <c r="F21" s="45">
        <f>IF('County Data'!I16&gt;9,'County Data'!H16,"*")</f>
        <v>5619388.5999999996</v>
      </c>
      <c r="G21" s="46">
        <f>IF('County Data'!K16&gt;9,'County Data'!J16,"*")</f>
        <v>2708989.87</v>
      </c>
      <c r="H21" s="47">
        <f>IF('County Data'!M16&gt;9,'County Data'!L16,"*")</f>
        <v>723162.58</v>
      </c>
      <c r="I21" s="9">
        <f t="shared" si="1"/>
        <v>0.57296981561303684</v>
      </c>
      <c r="J21" s="9">
        <f t="shared" si="2"/>
        <v>1.1452129276511469</v>
      </c>
      <c r="K21" s="9">
        <f t="shared" si="3"/>
        <v>1.6063845145306053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25" sqref="H25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12/01/2021 - 12/31/2021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1387006.8</v>
      </c>
      <c r="D6" s="41" t="str">
        <f>IF('Town Data'!E2&gt;9,'Town Data'!D2,"*")</f>
        <v>*</v>
      </c>
      <c r="E6" s="42">
        <f>IF('Town Data'!G2&gt;9,'Town Data'!F2,"*")</f>
        <v>252729.44</v>
      </c>
      <c r="F6" s="41">
        <f>IF('Town Data'!I2&gt;9,'Town Data'!H2,"*")</f>
        <v>1141029.3999999999</v>
      </c>
      <c r="G6" s="41" t="str">
        <f>IF('Town Data'!K2&gt;9,'Town Data'!J2,"*")</f>
        <v>*</v>
      </c>
      <c r="H6" s="42">
        <f>IF('Town Data'!M2&gt;9,'Town Data'!L2,"*")</f>
        <v>59426.69</v>
      </c>
      <c r="I6" s="20">
        <f t="shared" ref="I6:I69" si="0">IFERROR((C6-F6)/F6,"")</f>
        <v>0.21557498869003741</v>
      </c>
      <c r="J6" s="20" t="str">
        <f t="shared" ref="J6:J69" si="1">IFERROR((D6-G6)/G6,"")</f>
        <v/>
      </c>
      <c r="K6" s="20">
        <f t="shared" ref="K6:K69" si="2">IFERROR((E6-H6)/H6,"")</f>
        <v>3.2527934838706312</v>
      </c>
    </row>
    <row r="7" spans="1:12" x14ac:dyDescent="0.3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383659.71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181680.39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149438.76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0.21575145564644677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2287595.62</v>
      </c>
      <c r="D9" s="46">
        <f>IF('Town Data'!E5&gt;9,'Town Data'!D5,"*")</f>
        <v>527653.72</v>
      </c>
      <c r="E9" s="47">
        <f>IF('Town Data'!G5&gt;9,'Town Data'!F5,"*")</f>
        <v>259566.45</v>
      </c>
      <c r="F9" s="45">
        <f>IF('Town Data'!I5&gt;9,'Town Data'!H5,"*")</f>
        <v>2034891.76</v>
      </c>
      <c r="G9" s="46">
        <f>IF('Town Data'!K5&gt;9,'Town Data'!J5,"*")</f>
        <v>183052.79999999999</v>
      </c>
      <c r="H9" s="47">
        <f>IF('Town Data'!M5&gt;9,'Town Data'!L5,"*")</f>
        <v>122401.84</v>
      </c>
      <c r="I9" s="9">
        <f t="shared" si="0"/>
        <v>0.12418540630387147</v>
      </c>
      <c r="J9" s="9">
        <f t="shared" si="1"/>
        <v>1.8825219827284805</v>
      </c>
      <c r="K9" s="9">
        <f t="shared" si="2"/>
        <v>1.1206090529358057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1672948.78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1394387.76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0.19977299571246954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BRADFORD</v>
      </c>
      <c r="C11" s="50">
        <f>IF('Town Data'!C7&gt;9,'Town Data'!B7,"*")</f>
        <v>462572.79999999999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337061.22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0.3723702774231934</v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BRANDON</v>
      </c>
      <c r="C12" s="51">
        <f>IF('Town Data'!C8&gt;9,'Town Data'!B8,"*")</f>
        <v>307088.19</v>
      </c>
      <c r="D12" s="43" t="str">
        <f>IF('Town Data'!E8&gt;9,'Town Data'!D8,"*")</f>
        <v>*</v>
      </c>
      <c r="E12" s="44">
        <f>IF('Town Data'!G8&gt;9,'Town Data'!F8,"*")</f>
        <v>50801.67</v>
      </c>
      <c r="F12" s="43">
        <f>IF('Town Data'!I8&gt;9,'Town Data'!H8,"*")</f>
        <v>223405.12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0.37457991114975348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BRATTLEBORO</v>
      </c>
      <c r="C13" s="50">
        <f>IF('Town Data'!C9&gt;9,'Town Data'!B9,"*")</f>
        <v>3308920.17</v>
      </c>
      <c r="D13" s="46">
        <f>IF('Town Data'!E9&gt;9,'Town Data'!D9,"*")</f>
        <v>570664.37</v>
      </c>
      <c r="E13" s="47">
        <f>IF('Town Data'!G9&gt;9,'Town Data'!F9,"*")</f>
        <v>332635.46999999997</v>
      </c>
      <c r="F13" s="45">
        <f>IF('Town Data'!I9&gt;9,'Town Data'!H9,"*")</f>
        <v>2584527.13</v>
      </c>
      <c r="G13" s="46">
        <f>IF('Town Data'!K9&gt;9,'Town Data'!J9,"*")</f>
        <v>286324.03999999998</v>
      </c>
      <c r="H13" s="47">
        <f>IF('Town Data'!M9&gt;9,'Town Data'!L9,"*")</f>
        <v>102645.95</v>
      </c>
      <c r="I13" s="9">
        <f t="shared" si="0"/>
        <v>0.28028068716771415</v>
      </c>
      <c r="J13" s="9">
        <f t="shared" si="1"/>
        <v>0.99307180074715362</v>
      </c>
      <c r="K13" s="9">
        <f t="shared" si="2"/>
        <v>2.2406097853836413</v>
      </c>
      <c r="L13" s="15"/>
    </row>
    <row r="14" spans="1:12" x14ac:dyDescent="0.3">
      <c r="A14" s="15"/>
      <c r="B14" s="27" t="str">
        <f>'Town Data'!A10</f>
        <v>BRISTOL</v>
      </c>
      <c r="C14" s="51">
        <f>IF('Town Data'!C10&gt;9,'Town Data'!B10,"*")</f>
        <v>329306.55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244706.21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0.34572208036731067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BURKE</v>
      </c>
      <c r="C15" s="50">
        <f>IF('Town Data'!C11&gt;9,'Town Data'!B11,"*")</f>
        <v>193197.32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71639.87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1.6967849048302295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BURLINGTON</v>
      </c>
      <c r="C16" s="52">
        <f>IF('Town Data'!C12&gt;9,'Town Data'!B12,"*")</f>
        <v>8456424.1999999993</v>
      </c>
      <c r="D16" s="53">
        <f>IF('Town Data'!E12&gt;9,'Town Data'!D12,"*")</f>
        <v>3676777.76</v>
      </c>
      <c r="E16" s="54">
        <f>IF('Town Data'!G12&gt;9,'Town Data'!F12,"*")</f>
        <v>2652381.7000000002</v>
      </c>
      <c r="F16" s="53">
        <f>IF('Town Data'!I12&gt;9,'Town Data'!H12,"*")</f>
        <v>4671837.22</v>
      </c>
      <c r="G16" s="53" t="str">
        <f>IF('Town Data'!K12&gt;9,'Town Data'!J12,"*")</f>
        <v>*</v>
      </c>
      <c r="H16" s="54">
        <f>IF('Town Data'!M12&gt;9,'Town Data'!L12,"*")</f>
        <v>510930.2</v>
      </c>
      <c r="I16" s="26">
        <f t="shared" si="0"/>
        <v>0.81008536936995412</v>
      </c>
      <c r="J16" s="26" t="str">
        <f t="shared" si="1"/>
        <v/>
      </c>
      <c r="K16" s="26">
        <f t="shared" si="2"/>
        <v>4.1912799439140613</v>
      </c>
      <c r="L16" s="15"/>
    </row>
    <row r="17" spans="1:12" x14ac:dyDescent="0.3">
      <c r="A17" s="15"/>
      <c r="B17" s="27" t="str">
        <f>'Town Data'!A13</f>
        <v>CAMBRIDGE</v>
      </c>
      <c r="C17" s="51">
        <f>IF('Town Data'!C13&gt;9,'Town Data'!B13,"*")</f>
        <v>679960.41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380912.61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0.78508243662503074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CASTLETON</v>
      </c>
      <c r="C18" s="50">
        <f>IF('Town Data'!C14&gt;9,'Town Data'!B14,"*")</f>
        <v>399397.12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252314.81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0.58293173516053221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CHESTER</v>
      </c>
      <c r="C19" s="51">
        <f>IF('Town Data'!C15&gt;9,'Town Data'!B15,"*")</f>
        <v>247699.26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179856.68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0.37720356007905859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COLCHESTER</v>
      </c>
      <c r="C20" s="50">
        <f>IF('Town Data'!C16&gt;9,'Town Data'!B16,"*")</f>
        <v>2242528.9500000002</v>
      </c>
      <c r="D20" s="46" t="str">
        <f>IF('Town Data'!E16&gt;9,'Town Data'!D16,"*")</f>
        <v>*</v>
      </c>
      <c r="E20" s="47">
        <f>IF('Town Data'!G16&gt;9,'Town Data'!F16,"*")</f>
        <v>276719.96000000002</v>
      </c>
      <c r="F20" s="45">
        <f>IF('Town Data'!I16&gt;9,'Town Data'!H16,"*")</f>
        <v>1807291.13</v>
      </c>
      <c r="G20" s="46" t="str">
        <f>IF('Town Data'!K16&gt;9,'Town Data'!J16,"*")</f>
        <v>*</v>
      </c>
      <c r="H20" s="47">
        <f>IF('Town Data'!M16&gt;9,'Town Data'!L16,"*")</f>
        <v>111321.88</v>
      </c>
      <c r="I20" s="9">
        <f t="shared" si="0"/>
        <v>0.24082330332689694</v>
      </c>
      <c r="J20" s="9" t="str">
        <f t="shared" si="1"/>
        <v/>
      </c>
      <c r="K20" s="9">
        <f t="shared" si="2"/>
        <v>1.4857643439007679</v>
      </c>
      <c r="L20" s="15"/>
    </row>
    <row r="21" spans="1:12" x14ac:dyDescent="0.3">
      <c r="A21" s="15"/>
      <c r="B21" s="27" t="str">
        <f>'Town Data'!A17</f>
        <v>DERBY</v>
      </c>
      <c r="C21" s="51">
        <f>IF('Town Data'!C17&gt;9,'Town Data'!B17,"*")</f>
        <v>863579.82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755247.93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0.14343884398332596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DORSET</v>
      </c>
      <c r="C22" s="50">
        <f>IF('Town Data'!C18&gt;9,'Town Data'!B18,"*")</f>
        <v>567650.82999999996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305755.07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0.85655410391068887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DOVER</v>
      </c>
      <c r="C23" s="51">
        <f>IF('Town Data'!C19&gt;9,'Town Data'!B19,"*")</f>
        <v>1376946.49</v>
      </c>
      <c r="D23" s="43">
        <f>IF('Town Data'!E19&gt;9,'Town Data'!D19,"*")</f>
        <v>550702.07999999996</v>
      </c>
      <c r="E23" s="44">
        <f>IF('Town Data'!G19&gt;9,'Town Data'!F19,"*")</f>
        <v>441015.52</v>
      </c>
      <c r="F23" s="43">
        <f>IF('Town Data'!I19&gt;9,'Town Data'!H19,"*")</f>
        <v>828296.49</v>
      </c>
      <c r="G23" s="43">
        <f>IF('Town Data'!K19&gt;9,'Town Data'!J19,"*")</f>
        <v>292436.83</v>
      </c>
      <c r="H23" s="44">
        <f>IF('Town Data'!M19&gt;9,'Town Data'!L19,"*")</f>
        <v>190483.05</v>
      </c>
      <c r="I23" s="22">
        <f t="shared" si="0"/>
        <v>0.66238358682408516</v>
      </c>
      <c r="J23" s="22">
        <f t="shared" si="1"/>
        <v>0.88314884961651352</v>
      </c>
      <c r="K23" s="22">
        <f t="shared" si="2"/>
        <v>1.3152481021277225</v>
      </c>
      <c r="L23" s="15"/>
    </row>
    <row r="24" spans="1:12" x14ac:dyDescent="0.3">
      <c r="A24" s="15"/>
      <c r="B24" s="15" t="str">
        <f>'Town Data'!A20</f>
        <v>ENOSBURG</v>
      </c>
      <c r="C24" s="50">
        <f>IF('Town Data'!C20&gt;9,'Town Data'!B20,"*")</f>
        <v>361528.3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351796.32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2.7663677664393933E-2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ESSEX</v>
      </c>
      <c r="C25" s="51">
        <f>IF('Town Data'!C21&gt;9,'Town Data'!B21,"*")</f>
        <v>4114846.32</v>
      </c>
      <c r="D25" s="43" t="str">
        <f>IF('Town Data'!E21&gt;9,'Town Data'!D21,"*")</f>
        <v>*</v>
      </c>
      <c r="E25" s="44">
        <f>IF('Town Data'!G21&gt;9,'Town Data'!F21,"*")</f>
        <v>413316.56</v>
      </c>
      <c r="F25" s="43">
        <f>IF('Town Data'!I21&gt;9,'Town Data'!H21,"*")</f>
        <v>3313592.81</v>
      </c>
      <c r="G25" s="43" t="str">
        <f>IF('Town Data'!K21&gt;9,'Town Data'!J21,"*")</f>
        <v>*</v>
      </c>
      <c r="H25" s="44">
        <f>IF('Town Data'!M21&gt;9,'Town Data'!L21,"*")</f>
        <v>127275.83</v>
      </c>
      <c r="I25" s="22">
        <f t="shared" si="0"/>
        <v>0.24180807840417778</v>
      </c>
      <c r="J25" s="22" t="str">
        <f t="shared" si="1"/>
        <v/>
      </c>
      <c r="K25" s="22">
        <f t="shared" si="2"/>
        <v>2.2474080899727777</v>
      </c>
      <c r="L25" s="15"/>
    </row>
    <row r="26" spans="1:12" x14ac:dyDescent="0.3">
      <c r="A26" s="15"/>
      <c r="B26" s="15" t="str">
        <f>'Town Data'!A22</f>
        <v>FAIR HAVEN</v>
      </c>
      <c r="C26" s="50">
        <f>IF('Town Data'!C22&gt;9,'Town Data'!B22,"*")</f>
        <v>504888.32000000001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414477.06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0.21813332684805284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HARDWICK</v>
      </c>
      <c r="C27" s="51">
        <f>IF('Town Data'!C23&gt;9,'Town Data'!B23,"*")</f>
        <v>252934.07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213963.4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0.1821370851276434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HARTFORD</v>
      </c>
      <c r="C28" s="50">
        <f>IF('Town Data'!C24&gt;9,'Town Data'!B24,"*")</f>
        <v>1804194.95</v>
      </c>
      <c r="D28" s="46">
        <f>IF('Town Data'!E24&gt;9,'Town Data'!D24,"*")</f>
        <v>1049623.42</v>
      </c>
      <c r="E28" s="47">
        <f>IF('Town Data'!G24&gt;9,'Town Data'!F24,"*")</f>
        <v>257267.54</v>
      </c>
      <c r="F28" s="45">
        <f>IF('Town Data'!I24&gt;9,'Town Data'!H24,"*")</f>
        <v>1261143.3500000001</v>
      </c>
      <c r="G28" s="46">
        <f>IF('Town Data'!K24&gt;9,'Town Data'!J24,"*")</f>
        <v>395502.71</v>
      </c>
      <c r="H28" s="47">
        <f>IF('Town Data'!M24&gt;9,'Town Data'!L24,"*")</f>
        <v>97885.06</v>
      </c>
      <c r="I28" s="9">
        <f t="shared" si="0"/>
        <v>0.43060259565258763</v>
      </c>
      <c r="J28" s="9">
        <f t="shared" si="1"/>
        <v>1.6538969100869116</v>
      </c>
      <c r="K28" s="9">
        <f t="shared" si="2"/>
        <v>1.6282615549298332</v>
      </c>
      <c r="L28" s="15"/>
    </row>
    <row r="29" spans="1:12" x14ac:dyDescent="0.3">
      <c r="A29" s="15"/>
      <c r="B29" s="27" t="str">
        <f>'Town Data'!A25</f>
        <v>HINESBURG</v>
      </c>
      <c r="C29" s="51">
        <f>IF('Town Data'!C25&gt;9,'Town Data'!B25,"*")</f>
        <v>365537.33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327695.15999999997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0.11547979530732173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KILLINGTON</v>
      </c>
      <c r="C30" s="50">
        <f>IF('Town Data'!C26&gt;9,'Town Data'!B26,"*")</f>
        <v>3230962.67</v>
      </c>
      <c r="D30" s="46">
        <f>IF('Town Data'!E26&gt;9,'Town Data'!D26,"*")</f>
        <v>4590640.5199999996</v>
      </c>
      <c r="E30" s="47">
        <f>IF('Town Data'!G26&gt;9,'Town Data'!F26,"*")</f>
        <v>1248049.6000000001</v>
      </c>
      <c r="F30" s="45">
        <f>IF('Town Data'!I26&gt;9,'Town Data'!H26,"*")</f>
        <v>1576810.67</v>
      </c>
      <c r="G30" s="46">
        <f>IF('Town Data'!K26&gt;9,'Town Data'!J26,"*")</f>
        <v>1876829.95</v>
      </c>
      <c r="H30" s="47">
        <f>IF('Town Data'!M26&gt;9,'Town Data'!L26,"*")</f>
        <v>442856.74</v>
      </c>
      <c r="I30" s="9">
        <f t="shared" si="0"/>
        <v>1.0490492178112925</v>
      </c>
      <c r="J30" s="9">
        <f t="shared" si="1"/>
        <v>1.4459544243739286</v>
      </c>
      <c r="K30" s="9">
        <f t="shared" si="2"/>
        <v>1.8181790797629052</v>
      </c>
      <c r="L30" s="15"/>
    </row>
    <row r="31" spans="1:12" x14ac:dyDescent="0.3">
      <c r="A31" s="15"/>
      <c r="B31" s="27" t="str">
        <f>'Town Data'!A27</f>
        <v>LONDONDERRY</v>
      </c>
      <c r="C31" s="51">
        <f>IF('Town Data'!C27&gt;9,'Town Data'!B27,"*")</f>
        <v>368346.12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207060.94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0.77892614609013167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LUDLOW</v>
      </c>
      <c r="C32" s="50">
        <f>IF('Town Data'!C28&gt;9,'Town Data'!B28,"*")</f>
        <v>2291537.46</v>
      </c>
      <c r="D32" s="46">
        <f>IF('Town Data'!E28&gt;9,'Town Data'!D28,"*")</f>
        <v>358250.6</v>
      </c>
      <c r="E32" s="47">
        <f>IF('Town Data'!G28&gt;9,'Town Data'!F28,"*")</f>
        <v>679851.65</v>
      </c>
      <c r="F32" s="45">
        <f>IF('Town Data'!I28&gt;9,'Town Data'!H28,"*")</f>
        <v>1244131.03</v>
      </c>
      <c r="G32" s="46">
        <f>IF('Town Data'!K28&gt;9,'Town Data'!J28,"*")</f>
        <v>522957.58</v>
      </c>
      <c r="H32" s="47">
        <f>IF('Town Data'!M28&gt;9,'Town Data'!L28,"*")</f>
        <v>286827.65000000002</v>
      </c>
      <c r="I32" s="9">
        <f t="shared" si="0"/>
        <v>0.84187790895304648</v>
      </c>
      <c r="J32" s="9">
        <f t="shared" si="1"/>
        <v>-0.31495284952175284</v>
      </c>
      <c r="K32" s="9">
        <f t="shared" si="2"/>
        <v>1.3702444656224739</v>
      </c>
      <c r="L32" s="15"/>
    </row>
    <row r="33" spans="1:12" x14ac:dyDescent="0.3">
      <c r="A33" s="15"/>
      <c r="B33" s="27" t="str">
        <f>'Town Data'!A29</f>
        <v>LYNDON</v>
      </c>
      <c r="C33" s="51">
        <f>IF('Town Data'!C29&gt;9,'Town Data'!B29,"*")</f>
        <v>1097114.6599999999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954814.27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0.14903462848329643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MANCHESTER</v>
      </c>
      <c r="C34" s="50">
        <f>IF('Town Data'!C30&gt;9,'Town Data'!B30,"*")</f>
        <v>2811499.82</v>
      </c>
      <c r="D34" s="46">
        <f>IF('Town Data'!E30&gt;9,'Town Data'!D30,"*")</f>
        <v>2781638.68</v>
      </c>
      <c r="E34" s="47">
        <f>IF('Town Data'!G30&gt;9,'Town Data'!F30,"*")</f>
        <v>637394.47</v>
      </c>
      <c r="F34" s="45">
        <f>IF('Town Data'!I30&gt;9,'Town Data'!H30,"*")</f>
        <v>1664590.69</v>
      </c>
      <c r="G34" s="46">
        <f>IF('Town Data'!K30&gt;9,'Town Data'!J30,"*")</f>
        <v>888323.75</v>
      </c>
      <c r="H34" s="47">
        <f>IF('Town Data'!M30&gt;9,'Town Data'!L30,"*")</f>
        <v>246287.52</v>
      </c>
      <c r="I34" s="9">
        <f t="shared" si="0"/>
        <v>0.68900369135189621</v>
      </c>
      <c r="J34" s="9">
        <f t="shared" si="1"/>
        <v>2.1313343586727251</v>
      </c>
      <c r="K34" s="9">
        <f t="shared" si="2"/>
        <v>1.5880096157531651</v>
      </c>
      <c r="L34" s="15"/>
    </row>
    <row r="35" spans="1:12" x14ac:dyDescent="0.3">
      <c r="A35" s="15"/>
      <c r="B35" s="27" t="str">
        <f>'Town Data'!A31</f>
        <v>MIDDLEBURY</v>
      </c>
      <c r="C35" s="51">
        <f>IF('Town Data'!C31&gt;9,'Town Data'!B31,"*")</f>
        <v>2033088.45</v>
      </c>
      <c r="D35" s="43" t="str">
        <f>IF('Town Data'!E31&gt;9,'Town Data'!D31,"*")</f>
        <v>*</v>
      </c>
      <c r="E35" s="44">
        <f>IF('Town Data'!G31&gt;9,'Town Data'!F31,"*")</f>
        <v>218556.3</v>
      </c>
      <c r="F35" s="43">
        <f>IF('Town Data'!I31&gt;9,'Town Data'!H31,"*")</f>
        <v>1410049.11</v>
      </c>
      <c r="G35" s="43" t="str">
        <f>IF('Town Data'!K31&gt;9,'Town Data'!J31,"*")</f>
        <v>*</v>
      </c>
      <c r="H35" s="44">
        <f>IF('Town Data'!M31&gt;9,'Town Data'!L31,"*")</f>
        <v>77017.59</v>
      </c>
      <c r="I35" s="22">
        <f t="shared" si="0"/>
        <v>0.44185648257314941</v>
      </c>
      <c r="J35" s="22" t="str">
        <f t="shared" si="1"/>
        <v/>
      </c>
      <c r="K35" s="22">
        <f t="shared" si="2"/>
        <v>1.8377452475466969</v>
      </c>
      <c r="L35" s="15"/>
    </row>
    <row r="36" spans="1:12" x14ac:dyDescent="0.3">
      <c r="A36" s="15"/>
      <c r="B36" s="15" t="str">
        <f>'Town Data'!A32</f>
        <v>MILTON</v>
      </c>
      <c r="C36" s="50">
        <f>IF('Town Data'!C32&gt;9,'Town Data'!B32,"*")</f>
        <v>933199.06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893014.99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4.4998203221650365E-2</v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MONTGOMERY</v>
      </c>
      <c r="C37" s="51">
        <f>IF('Town Data'!C33&gt;9,'Town Data'!B33,"*")</f>
        <v>148156.13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MONTPELIER</v>
      </c>
      <c r="C38" s="50">
        <f>IF('Town Data'!C34&gt;9,'Town Data'!B34,"*")</f>
        <v>1846767.37</v>
      </c>
      <c r="D38" s="46" t="str">
        <f>IF('Town Data'!E34&gt;9,'Town Data'!D34,"*")</f>
        <v>*</v>
      </c>
      <c r="E38" s="47">
        <f>IF('Town Data'!G34&gt;9,'Town Data'!F34,"*")</f>
        <v>264621.93</v>
      </c>
      <c r="F38" s="45">
        <f>IF('Town Data'!I34&gt;9,'Town Data'!H34,"*")</f>
        <v>1099563.56</v>
      </c>
      <c r="G38" s="46" t="str">
        <f>IF('Town Data'!K34&gt;9,'Town Data'!J34,"*")</f>
        <v>*</v>
      </c>
      <c r="H38" s="47">
        <f>IF('Town Data'!M34&gt;9,'Town Data'!L34,"*")</f>
        <v>45576.29</v>
      </c>
      <c r="I38" s="9">
        <f t="shared" si="0"/>
        <v>0.67954580997573255</v>
      </c>
      <c r="J38" s="9" t="str">
        <f t="shared" si="1"/>
        <v/>
      </c>
      <c r="K38" s="9">
        <f t="shared" si="2"/>
        <v>4.8061314336906316</v>
      </c>
      <c r="L38" s="15"/>
    </row>
    <row r="39" spans="1:12" x14ac:dyDescent="0.3">
      <c r="A39" s="15"/>
      <c r="B39" s="27" t="str">
        <f>'Town Data'!A35</f>
        <v>MORRISTOWN</v>
      </c>
      <c r="C39" s="51">
        <f>IF('Town Data'!C35&gt;9,'Town Data'!B35,"*")</f>
        <v>1376917.48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1166228.9099999999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0.18065798934790606</v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NEWPORT</v>
      </c>
      <c r="C40" s="50">
        <f>IF('Town Data'!C36&gt;9,'Town Data'!B36,"*")</f>
        <v>1117239.6399999999</v>
      </c>
      <c r="D40" s="46" t="str">
        <f>IF('Town Data'!E36&gt;9,'Town Data'!D36,"*")</f>
        <v>*</v>
      </c>
      <c r="E40" s="47">
        <f>IF('Town Data'!G36&gt;9,'Town Data'!F36,"*")</f>
        <v>148302.32</v>
      </c>
      <c r="F40" s="45">
        <f>IF('Town Data'!I36&gt;9,'Town Data'!H36,"*")</f>
        <v>838093.66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0.33307253511498924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NORTHFIELD</v>
      </c>
      <c r="C41" s="51">
        <f>IF('Town Data'!C37&gt;9,'Town Data'!B37,"*")</f>
        <v>242850.32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172306.95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0.40940525033958286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POULTNEY</v>
      </c>
      <c r="C42" s="50">
        <f>IF('Town Data'!C38&gt;9,'Town Data'!B38,"*")</f>
        <v>130757.68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106895.26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0.22323178782670064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RANDOLPH</v>
      </c>
      <c r="C43" s="51">
        <f>IF('Town Data'!C39&gt;9,'Town Data'!B39,"*")</f>
        <v>623465.14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509883.38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0.22276027118201031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RICHMOND</v>
      </c>
      <c r="C44" s="50">
        <f>IF('Town Data'!C40&gt;9,'Town Data'!B40,"*")</f>
        <v>267761.81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224193.92000000001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0.19433127356888172</v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ROCKINGHAM</v>
      </c>
      <c r="C45" s="51">
        <f>IF('Town Data'!C41&gt;9,'Town Data'!B41,"*")</f>
        <v>483875.51</v>
      </c>
      <c r="D45" s="43" t="str">
        <f>IF('Town Data'!E41&gt;9,'Town Data'!D41,"*")</f>
        <v>*</v>
      </c>
      <c r="E45" s="44">
        <f>IF('Town Data'!G41&gt;9,'Town Data'!F41,"*")</f>
        <v>80978.75</v>
      </c>
      <c r="F45" s="43">
        <f>IF('Town Data'!I41&gt;9,'Town Data'!H41,"*")</f>
        <v>368632.48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0.31262310363970108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RUTLAND</v>
      </c>
      <c r="C46" s="50">
        <f>IF('Town Data'!C42&gt;9,'Town Data'!B42,"*")</f>
        <v>3817494.79</v>
      </c>
      <c r="D46" s="46">
        <f>IF('Town Data'!E42&gt;9,'Town Data'!D42,"*")</f>
        <v>445181.02</v>
      </c>
      <c r="E46" s="47">
        <f>IF('Town Data'!G42&gt;9,'Town Data'!F42,"*")</f>
        <v>363680.81</v>
      </c>
      <c r="F46" s="45">
        <f>IF('Town Data'!I42&gt;9,'Town Data'!H42,"*")</f>
        <v>3316005.6</v>
      </c>
      <c r="G46" s="46" t="str">
        <f>IF('Town Data'!K42&gt;9,'Town Data'!J42,"*")</f>
        <v>*</v>
      </c>
      <c r="H46" s="47">
        <f>IF('Town Data'!M42&gt;9,'Town Data'!L42,"*")</f>
        <v>168076.69</v>
      </c>
      <c r="I46" s="9">
        <f t="shared" si="0"/>
        <v>0.15123291408193035</v>
      </c>
      <c r="J46" s="9" t="str">
        <f t="shared" si="1"/>
        <v/>
      </c>
      <c r="K46" s="9">
        <f t="shared" si="2"/>
        <v>1.1637789868422563</v>
      </c>
      <c r="L46" s="15"/>
    </row>
    <row r="47" spans="1:12" x14ac:dyDescent="0.3">
      <c r="A47" s="15"/>
      <c r="B47" s="27" t="str">
        <f>'Town Data'!A43</f>
        <v>RUTLAND TOWN</v>
      </c>
      <c r="C47" s="51">
        <f>IF('Town Data'!C43&gt;9,'Town Data'!B43,"*")</f>
        <v>1471353.38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1276809.8400000001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0.15236688652086186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SHELBURNE</v>
      </c>
      <c r="C48" s="50">
        <f>IF('Town Data'!C44&gt;9,'Town Data'!B44,"*")</f>
        <v>748728.1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604853.1</v>
      </c>
      <c r="G48" s="46" t="str">
        <f>IF('Town Data'!K44&gt;9,'Town Data'!J44,"*")</f>
        <v>*</v>
      </c>
      <c r="H48" s="47">
        <f>IF('Town Data'!M44&gt;9,'Town Data'!L44,"*")</f>
        <v>26211.59</v>
      </c>
      <c r="I48" s="9">
        <f t="shared" si="0"/>
        <v>0.23786767398563388</v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SOUTH BURLINGTON</v>
      </c>
      <c r="C49" s="51">
        <f>IF('Town Data'!C45&gt;9,'Town Data'!B45,"*")</f>
        <v>7335279.4000000004</v>
      </c>
      <c r="D49" s="43">
        <f>IF('Town Data'!E45&gt;9,'Town Data'!D45,"*")</f>
        <v>1949434.72</v>
      </c>
      <c r="E49" s="44">
        <f>IF('Town Data'!G45&gt;9,'Town Data'!F45,"*")</f>
        <v>755402.16</v>
      </c>
      <c r="F49" s="43">
        <f>IF('Town Data'!I45&gt;9,'Town Data'!H45,"*")</f>
        <v>5660315.8099999996</v>
      </c>
      <c r="G49" s="43">
        <f>IF('Town Data'!K45&gt;9,'Town Data'!J45,"*")</f>
        <v>675019.22</v>
      </c>
      <c r="H49" s="44">
        <f>IF('Town Data'!M45&gt;9,'Town Data'!L45,"*")</f>
        <v>236417.04</v>
      </c>
      <c r="I49" s="22">
        <f t="shared" si="0"/>
        <v>0.29591345186797996</v>
      </c>
      <c r="J49" s="22">
        <f t="shared" si="1"/>
        <v>1.8879692047879764</v>
      </c>
      <c r="K49" s="22">
        <f t="shared" si="2"/>
        <v>2.1952102944863872</v>
      </c>
      <c r="L49" s="15"/>
    </row>
    <row r="50" spans="1:12" x14ac:dyDescent="0.3">
      <c r="A50" s="15"/>
      <c r="B50" s="15" t="str">
        <f>'Town Data'!A46</f>
        <v>SPRINGFIELD</v>
      </c>
      <c r="C50" s="50">
        <f>IF('Town Data'!C46&gt;9,'Town Data'!B46,"*")</f>
        <v>1177249.6000000001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1012534.44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0.16267610610854891</v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ST ALBANS</v>
      </c>
      <c r="C51" s="51">
        <f>IF('Town Data'!C47&gt;9,'Town Data'!B47,"*")</f>
        <v>1958366.95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1688598.14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0.15975903538541153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ST ALBANS TOWN</v>
      </c>
      <c r="C52" s="50">
        <f>IF('Town Data'!C48&gt;9,'Town Data'!B48,"*")</f>
        <v>943129.85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801050.27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0.17736662144811455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ST JOHNSBURY</v>
      </c>
      <c r="C53" s="51">
        <f>IF('Town Data'!C49&gt;9,'Town Data'!B49,"*")</f>
        <v>1100041.04</v>
      </c>
      <c r="D53" s="43" t="str">
        <f>IF('Town Data'!E49&gt;9,'Town Data'!D49,"*")</f>
        <v>*</v>
      </c>
      <c r="E53" s="44">
        <f>IF('Town Data'!G49&gt;9,'Town Data'!F49,"*")</f>
        <v>85638.31</v>
      </c>
      <c r="F53" s="43">
        <f>IF('Town Data'!I49&gt;9,'Town Data'!H49,"*")</f>
        <v>873695.87</v>
      </c>
      <c r="G53" s="43" t="str">
        <f>IF('Town Data'!K49&gt;9,'Town Data'!J49,"*")</f>
        <v>*</v>
      </c>
      <c r="H53" s="44">
        <f>IF('Town Data'!M49&gt;9,'Town Data'!L49,"*")</f>
        <v>9594.35</v>
      </c>
      <c r="I53" s="22">
        <f t="shared" si="0"/>
        <v>0.25906631560476534</v>
      </c>
      <c r="J53" s="22" t="str">
        <f t="shared" si="1"/>
        <v/>
      </c>
      <c r="K53" s="22">
        <f t="shared" si="2"/>
        <v>7.9259105619453107</v>
      </c>
      <c r="L53" s="15"/>
    </row>
    <row r="54" spans="1:12" x14ac:dyDescent="0.3">
      <c r="A54" s="15"/>
      <c r="B54" s="15" t="str">
        <f>'Town Data'!A50</f>
        <v>STOWE</v>
      </c>
      <c r="C54" s="50">
        <f>IF('Town Data'!C50&gt;9,'Town Data'!B50,"*")</f>
        <v>5752879.2300000004</v>
      </c>
      <c r="D54" s="46">
        <f>IF('Town Data'!E50&gt;9,'Town Data'!D50,"*")</f>
        <v>11548687.93</v>
      </c>
      <c r="E54" s="47">
        <f>IF('Town Data'!G50&gt;9,'Town Data'!F50,"*")</f>
        <v>1846723.25</v>
      </c>
      <c r="F54" s="45">
        <f>IF('Town Data'!I50&gt;9,'Town Data'!H50,"*")</f>
        <v>2730578.85</v>
      </c>
      <c r="G54" s="46">
        <f>IF('Town Data'!K50&gt;9,'Town Data'!J50,"*")</f>
        <v>4990462.42</v>
      </c>
      <c r="H54" s="47">
        <f>IF('Town Data'!M50&gt;9,'Town Data'!L50,"*")</f>
        <v>734185.66</v>
      </c>
      <c r="I54" s="9">
        <f t="shared" si="0"/>
        <v>1.1068350507439111</v>
      </c>
      <c r="J54" s="9">
        <f t="shared" si="1"/>
        <v>1.3141518677140944</v>
      </c>
      <c r="K54" s="9">
        <f t="shared" si="2"/>
        <v>1.5153354942944539</v>
      </c>
      <c r="L54" s="15"/>
    </row>
    <row r="55" spans="1:12" x14ac:dyDescent="0.3">
      <c r="A55" s="15"/>
      <c r="B55" s="27" t="str">
        <f>'Town Data'!A51</f>
        <v>SWANTON</v>
      </c>
      <c r="C55" s="51">
        <f>IF('Town Data'!C51&gt;9,'Town Data'!B51,"*")</f>
        <v>517152.85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444590.83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0.16321078867056246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VERGENNES</v>
      </c>
      <c r="C56" s="50">
        <f>IF('Town Data'!C52&gt;9,'Town Data'!B52,"*")</f>
        <v>383152.78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296455.99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0.29244404877769559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WAITSFIELD</v>
      </c>
      <c r="C57" s="51">
        <f>IF('Town Data'!C53&gt;9,'Town Data'!B53,"*")</f>
        <v>885777.56</v>
      </c>
      <c r="D57" s="43">
        <f>IF('Town Data'!E53&gt;9,'Town Data'!D53,"*")</f>
        <v>278148.95</v>
      </c>
      <c r="E57" s="44">
        <f>IF('Town Data'!G53&gt;9,'Town Data'!F53,"*")</f>
        <v>260150.56</v>
      </c>
      <c r="F57" s="43">
        <f>IF('Town Data'!I53&gt;9,'Town Data'!H53,"*")</f>
        <v>546535.75</v>
      </c>
      <c r="G57" s="43">
        <f>IF('Town Data'!K53&gt;9,'Town Data'!J53,"*")</f>
        <v>51326.84</v>
      </c>
      <c r="H57" s="44">
        <f>IF('Town Data'!M53&gt;9,'Town Data'!L53,"*")</f>
        <v>39801.86</v>
      </c>
      <c r="I57" s="22">
        <f t="shared" si="0"/>
        <v>0.62071293597902799</v>
      </c>
      <c r="J57" s="22">
        <f t="shared" si="1"/>
        <v>4.4191715289700291</v>
      </c>
      <c r="K57" s="22">
        <f t="shared" si="2"/>
        <v>5.5361407733206436</v>
      </c>
      <c r="L57" s="15"/>
    </row>
    <row r="58" spans="1:12" x14ac:dyDescent="0.3">
      <c r="A58" s="15"/>
      <c r="B58" s="15" t="str">
        <f>'Town Data'!A54</f>
        <v>WARREN</v>
      </c>
      <c r="C58" s="50">
        <f>IF('Town Data'!C54&gt;9,'Town Data'!B54,"*")</f>
        <v>802830.64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400977.85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1.0021820157896504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WATERBURY</v>
      </c>
      <c r="C59" s="51">
        <f>IF('Town Data'!C55&gt;9,'Town Data'!B55,"*")</f>
        <v>1942658.22</v>
      </c>
      <c r="D59" s="43">
        <f>IF('Town Data'!E55&gt;9,'Town Data'!D55,"*")</f>
        <v>780700.6</v>
      </c>
      <c r="E59" s="44">
        <f>IF('Town Data'!G55&gt;9,'Town Data'!F55,"*")</f>
        <v>291234.18</v>
      </c>
      <c r="F59" s="43">
        <f>IF('Town Data'!I55&gt;9,'Town Data'!H55,"*")</f>
        <v>738382.13</v>
      </c>
      <c r="G59" s="43" t="str">
        <f>IF('Town Data'!K55&gt;9,'Town Data'!J55,"*")</f>
        <v>*</v>
      </c>
      <c r="H59" s="44">
        <f>IF('Town Data'!M55&gt;9,'Town Data'!L55,"*")</f>
        <v>94816.22</v>
      </c>
      <c r="I59" s="22">
        <f t="shared" si="0"/>
        <v>1.6309659200446791</v>
      </c>
      <c r="J59" s="22" t="str">
        <f t="shared" si="1"/>
        <v/>
      </c>
      <c r="K59" s="22">
        <f t="shared" si="2"/>
        <v>2.0715649706347712</v>
      </c>
      <c r="L59" s="15"/>
    </row>
    <row r="60" spans="1:12" x14ac:dyDescent="0.3">
      <c r="A60" s="15"/>
      <c r="B60" s="15" t="str">
        <f>'Town Data'!A56</f>
        <v>WILLISTON</v>
      </c>
      <c r="C60" s="50">
        <f>IF('Town Data'!C56&gt;9,'Town Data'!B56,"*")</f>
        <v>3269849.97</v>
      </c>
      <c r="D60" s="46" t="str">
        <f>IF('Town Data'!E56&gt;9,'Town Data'!D56,"*")</f>
        <v>*</v>
      </c>
      <c r="E60" s="47">
        <f>IF('Town Data'!G56&gt;9,'Town Data'!F56,"*")</f>
        <v>307652.38</v>
      </c>
      <c r="F60" s="45">
        <f>IF('Town Data'!I56&gt;9,'Town Data'!H56,"*")</f>
        <v>2429478.6800000002</v>
      </c>
      <c r="G60" s="46" t="str">
        <f>IF('Town Data'!K56&gt;9,'Town Data'!J56,"*")</f>
        <v>*</v>
      </c>
      <c r="H60" s="47">
        <f>IF('Town Data'!M56&gt;9,'Town Data'!L56,"*")</f>
        <v>162256.75</v>
      </c>
      <c r="I60" s="9">
        <f t="shared" si="0"/>
        <v>0.34590601552428524</v>
      </c>
      <c r="J60" s="9" t="str">
        <f t="shared" si="1"/>
        <v/>
      </c>
      <c r="K60" s="9">
        <f t="shared" si="2"/>
        <v>0.89608370684116379</v>
      </c>
      <c r="L60" s="15"/>
    </row>
    <row r="61" spans="1:12" x14ac:dyDescent="0.3">
      <c r="A61" s="15"/>
      <c r="B61" s="27" t="str">
        <f>'Town Data'!A57</f>
        <v>WILMINGTON</v>
      </c>
      <c r="C61" s="51">
        <f>IF('Town Data'!C57&gt;9,'Town Data'!B57,"*")</f>
        <v>611232.28</v>
      </c>
      <c r="D61" s="43">
        <f>IF('Town Data'!E57&gt;9,'Town Data'!D57,"*")</f>
        <v>131043.2</v>
      </c>
      <c r="E61" s="44">
        <f>IF('Town Data'!G57&gt;9,'Town Data'!F57,"*")</f>
        <v>129630.41</v>
      </c>
      <c r="F61" s="43">
        <f>IF('Town Data'!I57&gt;9,'Town Data'!H57,"*")</f>
        <v>427443.24</v>
      </c>
      <c r="G61" s="43">
        <f>IF('Town Data'!K57&gt;9,'Town Data'!J57,"*")</f>
        <v>89218.14</v>
      </c>
      <c r="H61" s="44">
        <f>IF('Town Data'!M57&gt;9,'Town Data'!L57,"*")</f>
        <v>58776.23</v>
      </c>
      <c r="I61" s="22">
        <f t="shared" si="0"/>
        <v>0.4299729713821186</v>
      </c>
      <c r="J61" s="22">
        <f t="shared" si="1"/>
        <v>0.46879547141422134</v>
      </c>
      <c r="K61" s="22">
        <f t="shared" si="2"/>
        <v>1.2054903827618748</v>
      </c>
      <c r="L61" s="15"/>
    </row>
    <row r="62" spans="1:12" x14ac:dyDescent="0.3">
      <c r="A62" s="15"/>
      <c r="B62" s="15" t="str">
        <f>'Town Data'!A58</f>
        <v>WINDSOR</v>
      </c>
      <c r="C62" s="50">
        <f>IF('Town Data'!C58&gt;9,'Town Data'!B58,"*")</f>
        <v>409770.79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WINHALL</v>
      </c>
      <c r="C63" s="51" t="str">
        <f>IF('Town Data'!C59&gt;9,'Town Data'!B59,"*")</f>
        <v>*</v>
      </c>
      <c r="D63" s="43">
        <f>IF('Town Data'!E59&gt;9,'Town Data'!D59,"*")</f>
        <v>318258.39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WINOOSKI</v>
      </c>
      <c r="C64" s="50">
        <f>IF('Town Data'!C60&gt;9,'Town Data'!B60,"*")</f>
        <v>1081957.47</v>
      </c>
      <c r="D64" s="46" t="str">
        <f>IF('Town Data'!E60&gt;9,'Town Data'!D60,"*")</f>
        <v>*</v>
      </c>
      <c r="E64" s="47">
        <f>IF('Town Data'!G60&gt;9,'Town Data'!F60,"*")</f>
        <v>321552.33</v>
      </c>
      <c r="F64" s="45">
        <f>IF('Town Data'!I60&gt;9,'Town Data'!H60,"*")</f>
        <v>627248.52</v>
      </c>
      <c r="G64" s="46" t="str">
        <f>IF('Town Data'!K60&gt;9,'Town Data'!J60,"*")</f>
        <v>*</v>
      </c>
      <c r="H64" s="47">
        <f>IF('Town Data'!M60&gt;9,'Town Data'!L60,"*")</f>
        <v>44820.86</v>
      </c>
      <c r="I64" s="9">
        <f t="shared" si="0"/>
        <v>0.72492630193850427</v>
      </c>
      <c r="J64" s="9" t="str">
        <f t="shared" si="1"/>
        <v/>
      </c>
      <c r="K64" s="9">
        <f t="shared" si="2"/>
        <v>6.1741668946111261</v>
      </c>
      <c r="L64" s="15"/>
    </row>
    <row r="65" spans="1:12" x14ac:dyDescent="0.3">
      <c r="A65" s="15"/>
      <c r="B65" s="27" t="str">
        <f>'Town Data'!A61</f>
        <v>WOODSTOCK</v>
      </c>
      <c r="C65" s="51">
        <f>IF('Town Data'!C61&gt;9,'Town Data'!B61,"*")</f>
        <v>1275896.73</v>
      </c>
      <c r="D65" s="43">
        <f>IF('Town Data'!E61&gt;9,'Town Data'!D61,"*")</f>
        <v>2189220.41</v>
      </c>
      <c r="E65" s="44">
        <f>IF('Town Data'!G61&gt;9,'Town Data'!F61,"*")</f>
        <v>356972.19</v>
      </c>
      <c r="F65" s="43">
        <f>IF('Town Data'!I61&gt;9,'Town Data'!H61,"*")</f>
        <v>632684.68999999994</v>
      </c>
      <c r="G65" s="43">
        <f>IF('Town Data'!K61&gt;9,'Town Data'!J61,"*")</f>
        <v>619955.29</v>
      </c>
      <c r="H65" s="44">
        <f>IF('Town Data'!M61&gt;9,'Town Data'!L61,"*")</f>
        <v>127511.03999999999</v>
      </c>
      <c r="I65" s="22">
        <f t="shared" si="0"/>
        <v>1.0166391729820428</v>
      </c>
      <c r="J65" s="22">
        <f t="shared" si="1"/>
        <v>2.5312553103627846</v>
      </c>
      <c r="K65" s="22">
        <f t="shared" si="2"/>
        <v>1.7995394751701503</v>
      </c>
      <c r="L65" s="15"/>
    </row>
    <row r="66" spans="1:12" x14ac:dyDescent="0.3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1387006.8</v>
      </c>
      <c r="C2" s="39">
        <v>34</v>
      </c>
      <c r="D2" s="39">
        <v>0</v>
      </c>
      <c r="E2" s="39">
        <v>0</v>
      </c>
      <c r="F2" s="39">
        <v>252729.44</v>
      </c>
      <c r="G2" s="39">
        <v>16</v>
      </c>
      <c r="H2" s="39">
        <v>1141029.3999999999</v>
      </c>
      <c r="I2" s="39">
        <v>31</v>
      </c>
      <c r="J2" s="39">
        <v>0</v>
      </c>
      <c r="K2" s="39">
        <v>0</v>
      </c>
      <c r="L2" s="39">
        <v>59426.69</v>
      </c>
      <c r="M2" s="39">
        <v>10</v>
      </c>
    </row>
    <row r="3" spans="1:13" x14ac:dyDescent="0.3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383659.71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181680.39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149438.76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2287595.62</v>
      </c>
      <c r="C5" s="39">
        <v>62</v>
      </c>
      <c r="D5" s="39">
        <v>527653.72</v>
      </c>
      <c r="E5" s="39">
        <v>16</v>
      </c>
      <c r="F5" s="39">
        <v>259566.45</v>
      </c>
      <c r="G5" s="39">
        <v>26</v>
      </c>
      <c r="H5" s="39">
        <v>2034891.76</v>
      </c>
      <c r="I5" s="39">
        <v>58</v>
      </c>
      <c r="J5" s="39">
        <v>183052.79999999999</v>
      </c>
      <c r="K5" s="39">
        <v>14</v>
      </c>
      <c r="L5" s="39">
        <v>122401.84</v>
      </c>
      <c r="M5" s="39">
        <v>20</v>
      </c>
    </row>
    <row r="6" spans="1:13" x14ac:dyDescent="0.3">
      <c r="A6" s="38" t="s">
        <v>51</v>
      </c>
      <c r="B6" s="39">
        <v>1672948.78</v>
      </c>
      <c r="C6" s="39">
        <v>15</v>
      </c>
      <c r="D6" s="39">
        <v>0</v>
      </c>
      <c r="E6" s="39">
        <v>0</v>
      </c>
      <c r="F6" s="39">
        <v>0</v>
      </c>
      <c r="G6" s="39">
        <v>0</v>
      </c>
      <c r="H6" s="39">
        <v>1394387.76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462572.79999999999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337061.22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307088.19</v>
      </c>
      <c r="C8" s="39">
        <v>17</v>
      </c>
      <c r="D8" s="39">
        <v>0</v>
      </c>
      <c r="E8" s="39">
        <v>0</v>
      </c>
      <c r="F8" s="39">
        <v>50801.67</v>
      </c>
      <c r="G8" s="39">
        <v>10</v>
      </c>
      <c r="H8" s="39">
        <v>223405.12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3308920.17</v>
      </c>
      <c r="C9" s="39">
        <v>70</v>
      </c>
      <c r="D9" s="39">
        <v>570664.37</v>
      </c>
      <c r="E9" s="39">
        <v>14</v>
      </c>
      <c r="F9" s="39">
        <v>332635.46999999997</v>
      </c>
      <c r="G9" s="39">
        <v>30</v>
      </c>
      <c r="H9" s="39">
        <v>2584527.13</v>
      </c>
      <c r="I9" s="39">
        <v>64</v>
      </c>
      <c r="J9" s="39">
        <v>286324.03999999998</v>
      </c>
      <c r="K9" s="39">
        <v>13</v>
      </c>
      <c r="L9" s="39">
        <v>102645.95</v>
      </c>
      <c r="M9" s="39">
        <v>23</v>
      </c>
    </row>
    <row r="10" spans="1:13" x14ac:dyDescent="0.3">
      <c r="A10" s="38" t="s">
        <v>55</v>
      </c>
      <c r="B10" s="39">
        <v>329306.55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244706.21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193197.32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71639.87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8456424.1999999993</v>
      </c>
      <c r="C12" s="39">
        <v>179</v>
      </c>
      <c r="D12" s="39">
        <v>3676777.76</v>
      </c>
      <c r="E12" s="39">
        <v>13</v>
      </c>
      <c r="F12" s="39">
        <v>2652381.7000000002</v>
      </c>
      <c r="G12" s="39">
        <v>90</v>
      </c>
      <c r="H12" s="39">
        <v>4671837.22</v>
      </c>
      <c r="I12" s="39">
        <v>146</v>
      </c>
      <c r="J12" s="39">
        <v>0</v>
      </c>
      <c r="K12" s="39">
        <v>0</v>
      </c>
      <c r="L12" s="39">
        <v>510930.2</v>
      </c>
      <c r="M12" s="39">
        <v>64</v>
      </c>
    </row>
    <row r="13" spans="1:13" x14ac:dyDescent="0.3">
      <c r="A13" s="38" t="s">
        <v>58</v>
      </c>
      <c r="B13" s="39">
        <v>679960.41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380912.61</v>
      </c>
      <c r="I13" s="39">
        <v>14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399397.12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252314.81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247699.26</v>
      </c>
      <c r="C15" s="39">
        <v>15</v>
      </c>
      <c r="D15" s="39">
        <v>0</v>
      </c>
      <c r="E15" s="39">
        <v>0</v>
      </c>
      <c r="F15" s="39">
        <v>0</v>
      </c>
      <c r="G15" s="39">
        <v>0</v>
      </c>
      <c r="H15" s="39">
        <v>179856.68</v>
      </c>
      <c r="I15" s="39">
        <v>12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2242528.9500000002</v>
      </c>
      <c r="C16" s="39">
        <v>46</v>
      </c>
      <c r="D16" s="39">
        <v>0</v>
      </c>
      <c r="E16" s="39">
        <v>0</v>
      </c>
      <c r="F16" s="39">
        <v>276719.96000000002</v>
      </c>
      <c r="G16" s="39">
        <v>13</v>
      </c>
      <c r="H16" s="39">
        <v>1807291.13</v>
      </c>
      <c r="I16" s="39">
        <v>43</v>
      </c>
      <c r="J16" s="39">
        <v>0</v>
      </c>
      <c r="K16" s="39">
        <v>0</v>
      </c>
      <c r="L16" s="39">
        <v>111321.88</v>
      </c>
      <c r="M16" s="39">
        <v>11</v>
      </c>
    </row>
    <row r="17" spans="1:13" x14ac:dyDescent="0.3">
      <c r="A17" s="38" t="s">
        <v>62</v>
      </c>
      <c r="B17" s="39">
        <v>863579.82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755247.93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567650.82999999996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305755.07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1376946.49</v>
      </c>
      <c r="C19" s="39">
        <v>22</v>
      </c>
      <c r="D19" s="39">
        <v>550702.07999999996</v>
      </c>
      <c r="E19" s="39">
        <v>18</v>
      </c>
      <c r="F19" s="39">
        <v>441015.52</v>
      </c>
      <c r="G19" s="39">
        <v>13</v>
      </c>
      <c r="H19" s="39">
        <v>828296.49</v>
      </c>
      <c r="I19" s="39">
        <v>23</v>
      </c>
      <c r="J19" s="39">
        <v>292436.83</v>
      </c>
      <c r="K19" s="39">
        <v>20</v>
      </c>
      <c r="L19" s="39">
        <v>190483.05</v>
      </c>
      <c r="M19" s="39">
        <v>13</v>
      </c>
    </row>
    <row r="20" spans="1:13" x14ac:dyDescent="0.3">
      <c r="A20" s="38" t="s">
        <v>65</v>
      </c>
      <c r="B20" s="39">
        <v>361528.3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351796.32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4114846.32</v>
      </c>
      <c r="C21" s="39">
        <v>77</v>
      </c>
      <c r="D21" s="39">
        <v>0</v>
      </c>
      <c r="E21" s="39">
        <v>0</v>
      </c>
      <c r="F21" s="39">
        <v>413316.56</v>
      </c>
      <c r="G21" s="39">
        <v>27</v>
      </c>
      <c r="H21" s="39">
        <v>3313592.81</v>
      </c>
      <c r="I21" s="39">
        <v>72</v>
      </c>
      <c r="J21" s="39">
        <v>0</v>
      </c>
      <c r="K21" s="39">
        <v>0</v>
      </c>
      <c r="L21" s="39">
        <v>127275.83</v>
      </c>
      <c r="M21" s="39">
        <v>23</v>
      </c>
    </row>
    <row r="22" spans="1:13" x14ac:dyDescent="0.3">
      <c r="A22" s="38" t="s">
        <v>67</v>
      </c>
      <c r="B22" s="39">
        <v>504888.32000000001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414477.06</v>
      </c>
      <c r="I22" s="39">
        <v>11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252934.07</v>
      </c>
      <c r="C23" s="39">
        <v>13</v>
      </c>
      <c r="D23" s="39">
        <v>0</v>
      </c>
      <c r="E23" s="39">
        <v>0</v>
      </c>
      <c r="F23" s="39">
        <v>0</v>
      </c>
      <c r="G23" s="39">
        <v>0</v>
      </c>
      <c r="H23" s="39">
        <v>213963.4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1804194.95</v>
      </c>
      <c r="C24" s="39">
        <v>42</v>
      </c>
      <c r="D24" s="39">
        <v>1049623.42</v>
      </c>
      <c r="E24" s="39">
        <v>13</v>
      </c>
      <c r="F24" s="39">
        <v>257267.54</v>
      </c>
      <c r="G24" s="39">
        <v>20</v>
      </c>
      <c r="H24" s="39">
        <v>1261143.3500000001</v>
      </c>
      <c r="I24" s="39">
        <v>37</v>
      </c>
      <c r="J24" s="39">
        <v>395502.71</v>
      </c>
      <c r="K24" s="39">
        <v>10</v>
      </c>
      <c r="L24" s="39">
        <v>97885.06</v>
      </c>
      <c r="M24" s="39">
        <v>13</v>
      </c>
    </row>
    <row r="25" spans="1:13" x14ac:dyDescent="0.3">
      <c r="A25" s="38" t="s">
        <v>70</v>
      </c>
      <c r="B25" s="39">
        <v>365537.33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327695.15999999997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3230962.67</v>
      </c>
      <c r="C26" s="39">
        <v>34</v>
      </c>
      <c r="D26" s="39">
        <v>4590640.5199999996</v>
      </c>
      <c r="E26" s="39">
        <v>28</v>
      </c>
      <c r="F26" s="39">
        <v>1248049.6000000001</v>
      </c>
      <c r="G26" s="39">
        <v>28</v>
      </c>
      <c r="H26" s="39">
        <v>1576810.67</v>
      </c>
      <c r="I26" s="39">
        <v>31</v>
      </c>
      <c r="J26" s="39">
        <v>1876829.95</v>
      </c>
      <c r="K26" s="39">
        <v>26</v>
      </c>
      <c r="L26" s="39">
        <v>442856.74</v>
      </c>
      <c r="M26" s="39">
        <v>26</v>
      </c>
    </row>
    <row r="27" spans="1:13" x14ac:dyDescent="0.3">
      <c r="A27" s="38" t="s">
        <v>72</v>
      </c>
      <c r="B27" s="39">
        <v>368346.12</v>
      </c>
      <c r="C27" s="39">
        <v>13</v>
      </c>
      <c r="D27" s="39">
        <v>0</v>
      </c>
      <c r="E27" s="39">
        <v>0</v>
      </c>
      <c r="F27" s="39">
        <v>0</v>
      </c>
      <c r="G27" s="39">
        <v>0</v>
      </c>
      <c r="H27" s="39">
        <v>207060.94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2291537.46</v>
      </c>
      <c r="C28" s="39">
        <v>34</v>
      </c>
      <c r="D28" s="39">
        <v>358250.6</v>
      </c>
      <c r="E28" s="39">
        <v>13</v>
      </c>
      <c r="F28" s="39">
        <v>679851.65</v>
      </c>
      <c r="G28" s="39">
        <v>19</v>
      </c>
      <c r="H28" s="39">
        <v>1244131.03</v>
      </c>
      <c r="I28" s="39">
        <v>35</v>
      </c>
      <c r="J28" s="39">
        <v>522957.58</v>
      </c>
      <c r="K28" s="39">
        <v>15</v>
      </c>
      <c r="L28" s="39">
        <v>286827.65000000002</v>
      </c>
      <c r="M28" s="39">
        <v>18</v>
      </c>
    </row>
    <row r="29" spans="1:13" x14ac:dyDescent="0.3">
      <c r="A29" s="38" t="s">
        <v>74</v>
      </c>
      <c r="B29" s="39">
        <v>1097114.6599999999</v>
      </c>
      <c r="C29" s="39">
        <v>24</v>
      </c>
      <c r="D29" s="39">
        <v>0</v>
      </c>
      <c r="E29" s="39">
        <v>0</v>
      </c>
      <c r="F29" s="39">
        <v>0</v>
      </c>
      <c r="G29" s="39">
        <v>0</v>
      </c>
      <c r="H29" s="39">
        <v>954814.27</v>
      </c>
      <c r="I29" s="39">
        <v>22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2811499.82</v>
      </c>
      <c r="C30" s="39">
        <v>54</v>
      </c>
      <c r="D30" s="39">
        <v>2781638.68</v>
      </c>
      <c r="E30" s="39">
        <v>24</v>
      </c>
      <c r="F30" s="39">
        <v>637394.47</v>
      </c>
      <c r="G30" s="39">
        <v>34</v>
      </c>
      <c r="H30" s="39">
        <v>1664590.69</v>
      </c>
      <c r="I30" s="39">
        <v>50</v>
      </c>
      <c r="J30" s="39">
        <v>888323.75</v>
      </c>
      <c r="K30" s="39">
        <v>24</v>
      </c>
      <c r="L30" s="39">
        <v>246287.52</v>
      </c>
      <c r="M30" s="39">
        <v>30</v>
      </c>
    </row>
    <row r="31" spans="1:13" x14ac:dyDescent="0.3">
      <c r="A31" s="38" t="s">
        <v>76</v>
      </c>
      <c r="B31" s="39">
        <v>2033088.45</v>
      </c>
      <c r="C31" s="39">
        <v>47</v>
      </c>
      <c r="D31" s="39">
        <v>0</v>
      </c>
      <c r="E31" s="39">
        <v>0</v>
      </c>
      <c r="F31" s="39">
        <v>218556.3</v>
      </c>
      <c r="G31" s="39">
        <v>20</v>
      </c>
      <c r="H31" s="39">
        <v>1410049.11</v>
      </c>
      <c r="I31" s="39">
        <v>39</v>
      </c>
      <c r="J31" s="39">
        <v>0</v>
      </c>
      <c r="K31" s="39">
        <v>0</v>
      </c>
      <c r="L31" s="39">
        <v>77017.59</v>
      </c>
      <c r="M31" s="39">
        <v>14</v>
      </c>
    </row>
    <row r="32" spans="1:13" x14ac:dyDescent="0.3">
      <c r="A32" s="38" t="s">
        <v>77</v>
      </c>
      <c r="B32" s="39">
        <v>933199.06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893014.99</v>
      </c>
      <c r="I32" s="39">
        <v>20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148156.13</v>
      </c>
      <c r="C33" s="39">
        <v>10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1846767.37</v>
      </c>
      <c r="C34" s="39">
        <v>49</v>
      </c>
      <c r="D34" s="39">
        <v>0</v>
      </c>
      <c r="E34" s="39">
        <v>0</v>
      </c>
      <c r="F34" s="39">
        <v>264621.93</v>
      </c>
      <c r="G34" s="39">
        <v>21</v>
      </c>
      <c r="H34" s="39">
        <v>1099563.56</v>
      </c>
      <c r="I34" s="39">
        <v>39</v>
      </c>
      <c r="J34" s="39">
        <v>0</v>
      </c>
      <c r="K34" s="39">
        <v>0</v>
      </c>
      <c r="L34" s="39">
        <v>45576.29</v>
      </c>
      <c r="M34" s="39">
        <v>14</v>
      </c>
    </row>
    <row r="35" spans="1:13" x14ac:dyDescent="0.3">
      <c r="A35" s="38" t="s">
        <v>80</v>
      </c>
      <c r="B35" s="39">
        <v>1376917.48</v>
      </c>
      <c r="C35" s="39">
        <v>28</v>
      </c>
      <c r="D35" s="39">
        <v>0</v>
      </c>
      <c r="E35" s="39">
        <v>0</v>
      </c>
      <c r="F35" s="39">
        <v>0</v>
      </c>
      <c r="G35" s="39">
        <v>0</v>
      </c>
      <c r="H35" s="39">
        <v>1166228.9099999999</v>
      </c>
      <c r="I35" s="39">
        <v>28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3">
      <c r="A36" s="38" t="s">
        <v>81</v>
      </c>
      <c r="B36" s="39">
        <v>1117239.6399999999</v>
      </c>
      <c r="C36" s="39">
        <v>26</v>
      </c>
      <c r="D36" s="39">
        <v>0</v>
      </c>
      <c r="E36" s="39">
        <v>0</v>
      </c>
      <c r="F36" s="39">
        <v>148302.32</v>
      </c>
      <c r="G36" s="39">
        <v>11</v>
      </c>
      <c r="H36" s="39">
        <v>838093.66</v>
      </c>
      <c r="I36" s="39">
        <v>22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242850.32</v>
      </c>
      <c r="C37" s="39">
        <v>18</v>
      </c>
      <c r="D37" s="39">
        <v>0</v>
      </c>
      <c r="E37" s="39">
        <v>0</v>
      </c>
      <c r="F37" s="39">
        <v>0</v>
      </c>
      <c r="G37" s="39">
        <v>0</v>
      </c>
      <c r="H37" s="39">
        <v>172306.95</v>
      </c>
      <c r="I37" s="39">
        <v>15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130757.68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106895.26</v>
      </c>
      <c r="I38" s="39">
        <v>10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623465.14</v>
      </c>
      <c r="C39" s="39">
        <v>18</v>
      </c>
      <c r="D39" s="39">
        <v>0</v>
      </c>
      <c r="E39" s="39">
        <v>0</v>
      </c>
      <c r="F39" s="39">
        <v>0</v>
      </c>
      <c r="G39" s="39">
        <v>0</v>
      </c>
      <c r="H39" s="39">
        <v>509883.38</v>
      </c>
      <c r="I39" s="39">
        <v>16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267761.81</v>
      </c>
      <c r="C40" s="39">
        <v>11</v>
      </c>
      <c r="D40" s="39">
        <v>0</v>
      </c>
      <c r="E40" s="39">
        <v>0</v>
      </c>
      <c r="F40" s="39">
        <v>0</v>
      </c>
      <c r="G40" s="39">
        <v>0</v>
      </c>
      <c r="H40" s="39">
        <v>224193.92000000001</v>
      </c>
      <c r="I40" s="39">
        <v>11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483875.51</v>
      </c>
      <c r="C41" s="39">
        <v>28</v>
      </c>
      <c r="D41" s="39">
        <v>0</v>
      </c>
      <c r="E41" s="39">
        <v>0</v>
      </c>
      <c r="F41" s="39">
        <v>80978.75</v>
      </c>
      <c r="G41" s="39">
        <v>10</v>
      </c>
      <c r="H41" s="39">
        <v>368632.48</v>
      </c>
      <c r="I41" s="39">
        <v>22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3817494.79</v>
      </c>
      <c r="C42" s="39">
        <v>72</v>
      </c>
      <c r="D42" s="39">
        <v>445181.02</v>
      </c>
      <c r="E42" s="39">
        <v>13</v>
      </c>
      <c r="F42" s="39">
        <v>363680.81</v>
      </c>
      <c r="G42" s="39">
        <v>27</v>
      </c>
      <c r="H42" s="39">
        <v>3316005.6</v>
      </c>
      <c r="I42" s="39">
        <v>67</v>
      </c>
      <c r="J42" s="39">
        <v>0</v>
      </c>
      <c r="K42" s="39">
        <v>0</v>
      </c>
      <c r="L42" s="39">
        <v>168076.69</v>
      </c>
      <c r="M42" s="39">
        <v>17</v>
      </c>
    </row>
    <row r="43" spans="1:13" x14ac:dyDescent="0.3">
      <c r="A43" s="38" t="s">
        <v>88</v>
      </c>
      <c r="B43" s="39">
        <v>1471353.38</v>
      </c>
      <c r="C43" s="39">
        <v>14</v>
      </c>
      <c r="D43" s="39">
        <v>0</v>
      </c>
      <c r="E43" s="39">
        <v>0</v>
      </c>
      <c r="F43" s="39">
        <v>0</v>
      </c>
      <c r="G43" s="39">
        <v>0</v>
      </c>
      <c r="H43" s="39">
        <v>1276809.8400000001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748728.1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604853.1</v>
      </c>
      <c r="I44" s="39">
        <v>20</v>
      </c>
      <c r="J44" s="39">
        <v>0</v>
      </c>
      <c r="K44" s="39">
        <v>0</v>
      </c>
      <c r="L44" s="39">
        <v>26211.59</v>
      </c>
      <c r="M44" s="39">
        <v>10</v>
      </c>
    </row>
    <row r="45" spans="1:13" x14ac:dyDescent="0.3">
      <c r="A45" s="38" t="s">
        <v>90</v>
      </c>
      <c r="B45" s="39">
        <v>7335279.4000000004</v>
      </c>
      <c r="C45" s="39">
        <v>84</v>
      </c>
      <c r="D45" s="39">
        <v>1949434.72</v>
      </c>
      <c r="E45" s="39">
        <v>15</v>
      </c>
      <c r="F45" s="39">
        <v>755402.16</v>
      </c>
      <c r="G45" s="39">
        <v>28</v>
      </c>
      <c r="H45" s="39">
        <v>5660315.8099999996</v>
      </c>
      <c r="I45" s="39">
        <v>83</v>
      </c>
      <c r="J45" s="39">
        <v>675019.22</v>
      </c>
      <c r="K45" s="39">
        <v>13</v>
      </c>
      <c r="L45" s="39">
        <v>236417.04</v>
      </c>
      <c r="M45" s="39">
        <v>24</v>
      </c>
    </row>
    <row r="46" spans="1:13" x14ac:dyDescent="0.3">
      <c r="A46" s="38" t="s">
        <v>91</v>
      </c>
      <c r="B46" s="39">
        <v>1177249.6000000001</v>
      </c>
      <c r="C46" s="39">
        <v>29</v>
      </c>
      <c r="D46" s="39">
        <v>0</v>
      </c>
      <c r="E46" s="39">
        <v>0</v>
      </c>
      <c r="F46" s="39">
        <v>0</v>
      </c>
      <c r="G46" s="39">
        <v>0</v>
      </c>
      <c r="H46" s="39">
        <v>1012534.44</v>
      </c>
      <c r="I46" s="39">
        <v>26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1958366.95</v>
      </c>
      <c r="C47" s="39">
        <v>33</v>
      </c>
      <c r="D47" s="39">
        <v>0</v>
      </c>
      <c r="E47" s="39">
        <v>0</v>
      </c>
      <c r="F47" s="39">
        <v>0</v>
      </c>
      <c r="G47" s="39">
        <v>0</v>
      </c>
      <c r="H47" s="39">
        <v>1688598.14</v>
      </c>
      <c r="I47" s="39">
        <v>31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3">
      <c r="A48" s="38" t="s">
        <v>93</v>
      </c>
      <c r="B48" s="39">
        <v>943129.85</v>
      </c>
      <c r="C48" s="39">
        <v>19</v>
      </c>
      <c r="D48" s="39">
        <v>0</v>
      </c>
      <c r="E48" s="39">
        <v>0</v>
      </c>
      <c r="F48" s="39">
        <v>0</v>
      </c>
      <c r="G48" s="39">
        <v>0</v>
      </c>
      <c r="H48" s="39">
        <v>801050.27</v>
      </c>
      <c r="I48" s="39">
        <v>17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1100041.04</v>
      </c>
      <c r="C49" s="39">
        <v>40</v>
      </c>
      <c r="D49" s="39">
        <v>0</v>
      </c>
      <c r="E49" s="39">
        <v>0</v>
      </c>
      <c r="F49" s="39">
        <v>85638.31</v>
      </c>
      <c r="G49" s="39">
        <v>14</v>
      </c>
      <c r="H49" s="39">
        <v>873695.87</v>
      </c>
      <c r="I49" s="39">
        <v>37</v>
      </c>
      <c r="J49" s="39">
        <v>0</v>
      </c>
      <c r="K49" s="39">
        <v>0</v>
      </c>
      <c r="L49" s="39">
        <v>9594.35</v>
      </c>
      <c r="M49" s="39">
        <v>10</v>
      </c>
    </row>
    <row r="50" spans="1:13" x14ac:dyDescent="0.3">
      <c r="A50" s="38" t="s">
        <v>95</v>
      </c>
      <c r="B50" s="39">
        <v>5752879.2300000004</v>
      </c>
      <c r="C50" s="39">
        <v>63</v>
      </c>
      <c r="D50" s="39">
        <v>11548687.93</v>
      </c>
      <c r="E50" s="39">
        <v>64</v>
      </c>
      <c r="F50" s="39">
        <v>1846723.25</v>
      </c>
      <c r="G50" s="39">
        <v>43</v>
      </c>
      <c r="H50" s="39">
        <v>2730578.85</v>
      </c>
      <c r="I50" s="39">
        <v>55</v>
      </c>
      <c r="J50" s="39">
        <v>4990462.42</v>
      </c>
      <c r="K50" s="39">
        <v>60</v>
      </c>
      <c r="L50" s="39">
        <v>734185.66</v>
      </c>
      <c r="M50" s="39">
        <v>40</v>
      </c>
    </row>
    <row r="51" spans="1:13" x14ac:dyDescent="0.3">
      <c r="A51" s="38" t="s">
        <v>96</v>
      </c>
      <c r="B51" s="39">
        <v>517152.85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444590.83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383152.78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296455.99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885777.56</v>
      </c>
      <c r="C53" s="39">
        <v>29</v>
      </c>
      <c r="D53" s="39">
        <v>278148.95</v>
      </c>
      <c r="E53" s="39">
        <v>13</v>
      </c>
      <c r="F53" s="39">
        <v>260150.56</v>
      </c>
      <c r="G53" s="39">
        <v>19</v>
      </c>
      <c r="H53" s="39">
        <v>546535.75</v>
      </c>
      <c r="I53" s="39">
        <v>27</v>
      </c>
      <c r="J53" s="39">
        <v>51326.84</v>
      </c>
      <c r="K53" s="39">
        <v>10</v>
      </c>
      <c r="L53" s="39">
        <v>39801.86</v>
      </c>
      <c r="M53" s="39">
        <v>12</v>
      </c>
    </row>
    <row r="54" spans="1:13" x14ac:dyDescent="0.3">
      <c r="A54" s="38" t="s">
        <v>99</v>
      </c>
      <c r="B54" s="39">
        <v>802830.64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400977.85</v>
      </c>
      <c r="I54" s="39">
        <v>14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1942658.22</v>
      </c>
      <c r="C55" s="39">
        <v>40</v>
      </c>
      <c r="D55" s="39">
        <v>780700.6</v>
      </c>
      <c r="E55" s="39">
        <v>10</v>
      </c>
      <c r="F55" s="39">
        <v>291234.18</v>
      </c>
      <c r="G55" s="39">
        <v>14</v>
      </c>
      <c r="H55" s="39">
        <v>738382.13</v>
      </c>
      <c r="I55" s="39">
        <v>33</v>
      </c>
      <c r="J55" s="39">
        <v>0</v>
      </c>
      <c r="K55" s="39">
        <v>0</v>
      </c>
      <c r="L55" s="39">
        <v>94816.22</v>
      </c>
      <c r="M55" s="39">
        <v>12</v>
      </c>
    </row>
    <row r="56" spans="1:13" x14ac:dyDescent="0.3">
      <c r="A56" s="38" t="s">
        <v>101</v>
      </c>
      <c r="B56" s="39">
        <v>3269849.97</v>
      </c>
      <c r="C56" s="39">
        <v>45</v>
      </c>
      <c r="D56" s="39">
        <v>0</v>
      </c>
      <c r="E56" s="39">
        <v>0</v>
      </c>
      <c r="F56" s="39">
        <v>307652.38</v>
      </c>
      <c r="G56" s="39">
        <v>19</v>
      </c>
      <c r="H56" s="39">
        <v>2429478.6800000002</v>
      </c>
      <c r="I56" s="39">
        <v>45</v>
      </c>
      <c r="J56" s="39">
        <v>0</v>
      </c>
      <c r="K56" s="39">
        <v>0</v>
      </c>
      <c r="L56" s="39">
        <v>162256.75</v>
      </c>
      <c r="M56" s="39">
        <v>17</v>
      </c>
    </row>
    <row r="57" spans="1:13" x14ac:dyDescent="0.3">
      <c r="A57" s="38" t="s">
        <v>102</v>
      </c>
      <c r="B57" s="39">
        <v>611232.28</v>
      </c>
      <c r="C57" s="39">
        <v>22</v>
      </c>
      <c r="D57" s="39">
        <v>131043.2</v>
      </c>
      <c r="E57" s="39">
        <v>11</v>
      </c>
      <c r="F57" s="39">
        <v>129630.41</v>
      </c>
      <c r="G57" s="39">
        <v>14</v>
      </c>
      <c r="H57" s="39">
        <v>427443.24</v>
      </c>
      <c r="I57" s="39">
        <v>18</v>
      </c>
      <c r="J57" s="39">
        <v>89218.14</v>
      </c>
      <c r="K57" s="39">
        <v>10</v>
      </c>
      <c r="L57" s="39">
        <v>58776.23</v>
      </c>
      <c r="M57" s="39">
        <v>12</v>
      </c>
    </row>
    <row r="58" spans="1:13" x14ac:dyDescent="0.3">
      <c r="A58" s="38" t="s">
        <v>103</v>
      </c>
      <c r="B58" s="39">
        <v>409770.79</v>
      </c>
      <c r="C58" s="39">
        <v>11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0</v>
      </c>
      <c r="C59" s="39">
        <v>0</v>
      </c>
      <c r="D59" s="39">
        <v>318258.39</v>
      </c>
      <c r="E59" s="39">
        <v>12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3">
      <c r="A60" s="38" t="s">
        <v>105</v>
      </c>
      <c r="B60" s="39">
        <v>1081957.47</v>
      </c>
      <c r="C60" s="39">
        <v>28</v>
      </c>
      <c r="D60" s="39">
        <v>0</v>
      </c>
      <c r="E60" s="39">
        <v>0</v>
      </c>
      <c r="F60" s="39">
        <v>321552.33</v>
      </c>
      <c r="G60" s="39">
        <v>15</v>
      </c>
      <c r="H60" s="39">
        <v>627248.52</v>
      </c>
      <c r="I60" s="39">
        <v>25</v>
      </c>
      <c r="J60" s="39">
        <v>0</v>
      </c>
      <c r="K60" s="39">
        <v>0</v>
      </c>
      <c r="L60" s="39">
        <v>44820.86</v>
      </c>
      <c r="M60" s="39">
        <v>11</v>
      </c>
    </row>
    <row r="61" spans="1:13" x14ac:dyDescent="0.3">
      <c r="A61" s="38" t="s">
        <v>106</v>
      </c>
      <c r="B61" s="39">
        <v>1275896.73</v>
      </c>
      <c r="C61" s="39">
        <v>23</v>
      </c>
      <c r="D61" s="39">
        <v>2189220.41</v>
      </c>
      <c r="E61" s="39">
        <v>11</v>
      </c>
      <c r="F61" s="39">
        <v>356972.19</v>
      </c>
      <c r="G61" s="39">
        <v>11</v>
      </c>
      <c r="H61" s="39">
        <v>632684.68999999994</v>
      </c>
      <c r="I61" s="39">
        <v>20</v>
      </c>
      <c r="J61" s="39">
        <v>619955.29</v>
      </c>
      <c r="K61" s="39">
        <v>11</v>
      </c>
      <c r="L61" s="39">
        <v>127511.03999999999</v>
      </c>
      <c r="M61" s="39">
        <v>11</v>
      </c>
    </row>
    <row r="62" spans="1:13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3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3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107</v>
      </c>
      <c r="B2" s="35">
        <v>3164639.34</v>
      </c>
      <c r="C2" s="36">
        <v>112</v>
      </c>
      <c r="D2" s="35">
        <v>520155.63</v>
      </c>
      <c r="E2" s="36">
        <v>23</v>
      </c>
      <c r="F2" s="35">
        <v>356897.9</v>
      </c>
      <c r="G2" s="36">
        <v>42</v>
      </c>
      <c r="H2" s="35">
        <v>2281186.5099999998</v>
      </c>
      <c r="I2" s="36">
        <v>96</v>
      </c>
      <c r="J2" s="35">
        <v>194797.88</v>
      </c>
      <c r="K2" s="36">
        <v>14</v>
      </c>
      <c r="L2" s="35">
        <v>111850.21</v>
      </c>
      <c r="M2" s="37">
        <v>27</v>
      </c>
      <c r="N2" s="35"/>
      <c r="O2" s="35"/>
      <c r="P2" s="35"/>
      <c r="Q2" s="35"/>
      <c r="R2" s="35"/>
    </row>
    <row r="3" spans="1:18" x14ac:dyDescent="0.3">
      <c r="A3" s="35" t="s">
        <v>108</v>
      </c>
      <c r="B3" s="35">
        <v>6214686.6100000003</v>
      </c>
      <c r="C3" s="36">
        <v>159</v>
      </c>
      <c r="D3" s="35">
        <v>4088744.8</v>
      </c>
      <c r="E3" s="36">
        <v>72</v>
      </c>
      <c r="F3" s="35">
        <v>1122254.8700000001</v>
      </c>
      <c r="G3" s="36">
        <v>78</v>
      </c>
      <c r="H3" s="35">
        <v>4398772.22</v>
      </c>
      <c r="I3" s="36">
        <v>146</v>
      </c>
      <c r="J3" s="35">
        <v>1357557.28</v>
      </c>
      <c r="K3" s="36">
        <v>60</v>
      </c>
      <c r="L3" s="35">
        <v>444279.41</v>
      </c>
      <c r="M3" s="37">
        <v>65</v>
      </c>
      <c r="N3" s="35"/>
      <c r="O3" s="35"/>
      <c r="P3" s="35"/>
      <c r="Q3" s="35"/>
      <c r="R3" s="35"/>
    </row>
    <row r="4" spans="1:18" x14ac:dyDescent="0.3">
      <c r="A4" s="35" t="s">
        <v>109</v>
      </c>
      <c r="B4" s="35">
        <v>2980616.56</v>
      </c>
      <c r="C4" s="36">
        <v>104</v>
      </c>
      <c r="D4" s="35">
        <v>500282.61</v>
      </c>
      <c r="E4" s="36">
        <v>22</v>
      </c>
      <c r="F4" s="35">
        <v>293507.78999999998</v>
      </c>
      <c r="G4" s="36">
        <v>36</v>
      </c>
      <c r="H4" s="35">
        <v>2400766.25</v>
      </c>
      <c r="I4" s="36">
        <v>102</v>
      </c>
      <c r="J4" s="35">
        <v>180769.69</v>
      </c>
      <c r="K4" s="36">
        <v>16</v>
      </c>
      <c r="L4" s="35">
        <v>76045.19</v>
      </c>
      <c r="M4" s="37">
        <v>29</v>
      </c>
      <c r="N4" s="35"/>
      <c r="O4" s="35"/>
      <c r="P4" s="35"/>
      <c r="Q4" s="35"/>
      <c r="R4" s="35"/>
    </row>
    <row r="5" spans="1:18" x14ac:dyDescent="0.3">
      <c r="A5" s="35" t="s">
        <v>110</v>
      </c>
      <c r="B5" s="35">
        <v>29410884.25</v>
      </c>
      <c r="C5" s="36">
        <v>541</v>
      </c>
      <c r="D5" s="35">
        <v>7943603.8899999997</v>
      </c>
      <c r="E5" s="36">
        <v>55</v>
      </c>
      <c r="F5" s="35">
        <v>5056008.6500000004</v>
      </c>
      <c r="G5" s="36">
        <v>219</v>
      </c>
      <c r="H5" s="35">
        <v>20912664.030000001</v>
      </c>
      <c r="I5" s="36">
        <v>493</v>
      </c>
      <c r="J5" s="35">
        <v>2116590.52</v>
      </c>
      <c r="K5" s="36">
        <v>49</v>
      </c>
      <c r="L5" s="35">
        <v>1289394.1399999999</v>
      </c>
      <c r="M5" s="37">
        <v>178</v>
      </c>
      <c r="N5" s="35"/>
      <c r="O5" s="35"/>
      <c r="P5" s="35"/>
      <c r="Q5" s="35"/>
      <c r="R5" s="35"/>
    </row>
    <row r="6" spans="1:18" x14ac:dyDescent="0.3">
      <c r="A6" s="35" t="s">
        <v>111</v>
      </c>
      <c r="B6" s="35">
        <v>177371.39</v>
      </c>
      <c r="C6" s="36">
        <v>16</v>
      </c>
      <c r="D6" s="35">
        <v>0</v>
      </c>
      <c r="E6" s="36">
        <v>0</v>
      </c>
      <c r="F6" s="35">
        <v>54066.52</v>
      </c>
      <c r="G6" s="36">
        <v>10</v>
      </c>
      <c r="H6" s="35">
        <v>120521.81</v>
      </c>
      <c r="I6" s="36">
        <v>13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112</v>
      </c>
      <c r="B7" s="35">
        <v>4431443.03</v>
      </c>
      <c r="C7" s="36">
        <v>117</v>
      </c>
      <c r="D7" s="35">
        <v>571205.94999999995</v>
      </c>
      <c r="E7" s="36">
        <v>15</v>
      </c>
      <c r="F7" s="35">
        <v>397141.95</v>
      </c>
      <c r="G7" s="36">
        <v>36</v>
      </c>
      <c r="H7" s="35">
        <v>3797745.23</v>
      </c>
      <c r="I7" s="36">
        <v>106</v>
      </c>
      <c r="J7" s="35">
        <v>215685.38</v>
      </c>
      <c r="K7" s="36">
        <v>13</v>
      </c>
      <c r="L7" s="35">
        <v>140401.01</v>
      </c>
      <c r="M7" s="37">
        <v>27</v>
      </c>
      <c r="N7" s="35"/>
      <c r="O7" s="35"/>
      <c r="P7" s="35"/>
      <c r="Q7" s="35"/>
      <c r="R7" s="35"/>
    </row>
    <row r="8" spans="1:18" x14ac:dyDescent="0.3">
      <c r="A8" s="35" t="s">
        <v>113</v>
      </c>
      <c r="B8" s="35">
        <v>240394.22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184155.65</v>
      </c>
      <c r="I8" s="36">
        <v>16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114</v>
      </c>
      <c r="B9" s="35">
        <v>8103892.4800000004</v>
      </c>
      <c r="C9" s="36">
        <v>125</v>
      </c>
      <c r="D9" s="35">
        <v>13092055.109999999</v>
      </c>
      <c r="E9" s="36">
        <v>75</v>
      </c>
      <c r="F9" s="35">
        <v>2114352.44</v>
      </c>
      <c r="G9" s="36">
        <v>64</v>
      </c>
      <c r="H9" s="35">
        <v>4507805.8499999996</v>
      </c>
      <c r="I9" s="36">
        <v>114</v>
      </c>
      <c r="J9" s="35">
        <v>5441064.3099999996</v>
      </c>
      <c r="K9" s="36">
        <v>71</v>
      </c>
      <c r="L9" s="35">
        <v>842248.57</v>
      </c>
      <c r="M9" s="37">
        <v>58</v>
      </c>
      <c r="N9" s="35"/>
      <c r="O9" s="35"/>
      <c r="P9" s="35"/>
      <c r="Q9" s="35"/>
      <c r="R9" s="35"/>
    </row>
    <row r="10" spans="1:18" x14ac:dyDescent="0.3">
      <c r="A10" s="35" t="s">
        <v>115</v>
      </c>
      <c r="B10" s="35">
        <v>1486088.11</v>
      </c>
      <c r="C10" s="36">
        <v>55</v>
      </c>
      <c r="D10" s="35">
        <v>0</v>
      </c>
      <c r="E10" s="36">
        <v>0</v>
      </c>
      <c r="F10" s="35">
        <v>132139.79</v>
      </c>
      <c r="G10" s="36">
        <v>17</v>
      </c>
      <c r="H10" s="35">
        <v>1134933.93</v>
      </c>
      <c r="I10" s="36">
        <v>49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3">
      <c r="A11" s="35" t="s">
        <v>116</v>
      </c>
      <c r="B11" s="35">
        <v>2925477.69</v>
      </c>
      <c r="C11" s="36">
        <v>97</v>
      </c>
      <c r="D11" s="35">
        <v>709530.28</v>
      </c>
      <c r="E11" s="36">
        <v>22</v>
      </c>
      <c r="F11" s="35">
        <v>344815.57</v>
      </c>
      <c r="G11" s="36">
        <v>34</v>
      </c>
      <c r="H11" s="35">
        <v>2088669.21</v>
      </c>
      <c r="I11" s="36">
        <v>83</v>
      </c>
      <c r="J11" s="35">
        <v>344122.32</v>
      </c>
      <c r="K11" s="36">
        <v>19</v>
      </c>
      <c r="L11" s="35">
        <v>127490.55</v>
      </c>
      <c r="M11" s="37">
        <v>21</v>
      </c>
      <c r="N11" s="35"/>
      <c r="O11" s="35"/>
      <c r="P11" s="35"/>
      <c r="Q11" s="35"/>
      <c r="R11" s="35"/>
    </row>
    <row r="12" spans="1:18" x14ac:dyDescent="0.3">
      <c r="A12" s="35" t="s">
        <v>117</v>
      </c>
      <c r="B12" s="35">
        <v>3987980.53</v>
      </c>
      <c r="C12" s="36">
        <v>38</v>
      </c>
      <c r="D12" s="35">
        <v>31650310.530000001</v>
      </c>
      <c r="E12" s="36">
        <v>28</v>
      </c>
      <c r="F12" s="35">
        <v>578787.64</v>
      </c>
      <c r="G12" s="36">
        <v>11</v>
      </c>
      <c r="H12" s="35">
        <v>1731814.26</v>
      </c>
      <c r="I12" s="36">
        <v>35</v>
      </c>
      <c r="J12" s="35">
        <v>17992296.670000002</v>
      </c>
      <c r="K12" s="36">
        <v>30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3">
      <c r="A13" s="35" t="s">
        <v>118</v>
      </c>
      <c r="B13" s="35">
        <v>11039403.699999999</v>
      </c>
      <c r="C13" s="36">
        <v>233</v>
      </c>
      <c r="D13" s="35">
        <v>6441020.8600000003</v>
      </c>
      <c r="E13" s="36">
        <v>66</v>
      </c>
      <c r="F13" s="35">
        <v>2057525.85</v>
      </c>
      <c r="G13" s="36">
        <v>99</v>
      </c>
      <c r="H13" s="35">
        <v>7825704.9800000004</v>
      </c>
      <c r="I13" s="36">
        <v>214</v>
      </c>
      <c r="J13" s="35">
        <v>2508373.69</v>
      </c>
      <c r="K13" s="36">
        <v>55</v>
      </c>
      <c r="L13" s="35">
        <v>735779.63</v>
      </c>
      <c r="M13" s="37">
        <v>75</v>
      </c>
      <c r="N13" s="35"/>
      <c r="O13" s="35"/>
      <c r="P13" s="35"/>
      <c r="Q13" s="35"/>
      <c r="R13" s="35"/>
    </row>
    <row r="14" spans="1:18" x14ac:dyDescent="0.3">
      <c r="A14" s="35" t="s">
        <v>119</v>
      </c>
      <c r="B14" s="35">
        <v>9749070.5999999996</v>
      </c>
      <c r="C14" s="36">
        <v>231</v>
      </c>
      <c r="D14" s="35">
        <v>2502723.16</v>
      </c>
      <c r="E14" s="36">
        <v>49</v>
      </c>
      <c r="F14" s="35">
        <v>1532267.94</v>
      </c>
      <c r="G14" s="36">
        <v>96</v>
      </c>
      <c r="H14" s="35">
        <v>6195880.8200000003</v>
      </c>
      <c r="I14" s="36">
        <v>204</v>
      </c>
      <c r="J14" s="35">
        <v>781643.62</v>
      </c>
      <c r="K14" s="36">
        <v>42</v>
      </c>
      <c r="L14" s="35">
        <v>398864.96</v>
      </c>
      <c r="M14" s="37">
        <v>71</v>
      </c>
      <c r="N14" s="35"/>
      <c r="O14" s="35"/>
      <c r="P14" s="35"/>
      <c r="Q14" s="35"/>
      <c r="R14" s="35"/>
    </row>
    <row r="15" spans="1:18" x14ac:dyDescent="0.3">
      <c r="A15" s="35" t="s">
        <v>120</v>
      </c>
      <c r="B15" s="35">
        <v>8253347.8499999996</v>
      </c>
      <c r="C15" s="36">
        <v>191</v>
      </c>
      <c r="D15" s="35">
        <v>3777321.25</v>
      </c>
      <c r="E15" s="36">
        <v>73</v>
      </c>
      <c r="F15" s="35">
        <v>1809984.47</v>
      </c>
      <c r="G15" s="36">
        <v>90</v>
      </c>
      <c r="H15" s="35">
        <v>5616698.8799999999</v>
      </c>
      <c r="I15" s="36">
        <v>179</v>
      </c>
      <c r="J15" s="35">
        <v>1629613.69</v>
      </c>
      <c r="K15" s="36">
        <v>68</v>
      </c>
      <c r="L15" s="35">
        <v>701570.29</v>
      </c>
      <c r="M15" s="37">
        <v>75</v>
      </c>
      <c r="N15" s="35"/>
      <c r="O15" s="35"/>
      <c r="P15" s="35"/>
      <c r="Q15" s="35"/>
      <c r="R15" s="35"/>
    </row>
    <row r="16" spans="1:18" x14ac:dyDescent="0.3">
      <c r="A16" s="35" t="s">
        <v>121</v>
      </c>
      <c r="B16" s="35">
        <v>8839128.6500000004</v>
      </c>
      <c r="C16" s="36">
        <v>215</v>
      </c>
      <c r="D16" s="35">
        <v>5811360.0899999999</v>
      </c>
      <c r="E16" s="36">
        <v>76</v>
      </c>
      <c r="F16" s="35">
        <v>1884839.75</v>
      </c>
      <c r="G16" s="36">
        <v>97</v>
      </c>
      <c r="H16" s="35">
        <v>5619388.5999999996</v>
      </c>
      <c r="I16" s="36">
        <v>195</v>
      </c>
      <c r="J16" s="35">
        <v>2708989.87</v>
      </c>
      <c r="K16" s="36">
        <v>65</v>
      </c>
      <c r="L16" s="35">
        <v>723162.58</v>
      </c>
      <c r="M16" s="37">
        <v>75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2022-04-01T17:53:22Z</dcterms:modified>
</cp:coreProperties>
</file>