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CFC3649-AAC4-40EE-BF36-2E237B672B47}" xr6:coauthVersionLast="47" xr6:coauthVersionMax="47" xr10:uidLastSave="{00000000-0000-0000-0000-000000000000}"/>
  <bookViews>
    <workbookView xWindow="348" yWindow="588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G341" i="3"/>
  <c r="J341" i="3" s="1"/>
  <c r="F341" i="3"/>
  <c r="E341" i="3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G337" i="3"/>
  <c r="J337" i="3" s="1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G333" i="3"/>
  <c r="J333" i="3" s="1"/>
  <c r="F333" i="3"/>
  <c r="E333" i="3"/>
  <c r="D333" i="3"/>
  <c r="C333" i="3"/>
  <c r="B333" i="3"/>
  <c r="K332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B330" i="3"/>
  <c r="I329" i="3"/>
  <c r="H329" i="3"/>
  <c r="G329" i="3"/>
  <c r="J329" i="3" s="1"/>
  <c r="F329" i="3"/>
  <c r="E329" i="3"/>
  <c r="K329" i="3" s="1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I321" i="3"/>
  <c r="H321" i="3"/>
  <c r="G321" i="3"/>
  <c r="J321" i="3" s="1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I317" i="3"/>
  <c r="H317" i="3"/>
  <c r="G317" i="3"/>
  <c r="J317" i="3" s="1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C266" i="3"/>
  <c r="B266" i="3"/>
  <c r="I265" i="3"/>
  <c r="H265" i="3"/>
  <c r="K265" i="3" s="1"/>
  <c r="G265" i="3"/>
  <c r="J265" i="3" s="1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I261" i="3"/>
  <c r="H261" i="3"/>
  <c r="K261" i="3" s="1"/>
  <c r="G261" i="3"/>
  <c r="J261" i="3" s="1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C258" i="3"/>
  <c r="B258" i="3"/>
  <c r="I257" i="3"/>
  <c r="H257" i="3"/>
  <c r="K257" i="3" s="1"/>
  <c r="G257" i="3"/>
  <c r="J257" i="3" s="1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C254" i="3"/>
  <c r="B254" i="3"/>
  <c r="I253" i="3"/>
  <c r="H253" i="3"/>
  <c r="K253" i="3" s="1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I249" i="3"/>
  <c r="H249" i="3"/>
  <c r="K249" i="3" s="1"/>
  <c r="G249" i="3"/>
  <c r="J249" i="3" s="1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J235" i="3"/>
  <c r="H235" i="3"/>
  <c r="G235" i="3"/>
  <c r="F235" i="3"/>
  <c r="E235" i="3"/>
  <c r="K235" i="3" s="1"/>
  <c r="D235" i="3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I233" i="3"/>
  <c r="H233" i="3"/>
  <c r="K233" i="3" s="1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E227" i="3"/>
  <c r="K227" i="3" s="1"/>
  <c r="D227" i="3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I225" i="3"/>
  <c r="H225" i="3"/>
  <c r="K225" i="3" s="1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J219" i="3"/>
  <c r="H219" i="3"/>
  <c r="G219" i="3"/>
  <c r="F219" i="3"/>
  <c r="E219" i="3"/>
  <c r="K219" i="3" s="1"/>
  <c r="D219" i="3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G198" i="3"/>
  <c r="F198" i="3"/>
  <c r="E198" i="3"/>
  <c r="K198" i="3" s="1"/>
  <c r="D198" i="3"/>
  <c r="J198" i="3" s="1"/>
  <c r="C198" i="3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I189" i="3" s="1"/>
  <c r="E189" i="3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J187" i="3"/>
  <c r="H187" i="3"/>
  <c r="G187" i="3"/>
  <c r="F187" i="3"/>
  <c r="E187" i="3"/>
  <c r="K187" i="3" s="1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B186" i="3"/>
  <c r="H185" i="3"/>
  <c r="G185" i="3"/>
  <c r="F185" i="3"/>
  <c r="I185" i="3" s="1"/>
  <c r="E185" i="3"/>
  <c r="K185" i="3" s="1"/>
  <c r="D185" i="3"/>
  <c r="J185" i="3" s="1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E167" i="3"/>
  <c r="K167" i="3" s="1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E163" i="3"/>
  <c r="K163" i="3" s="1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G131" i="3"/>
  <c r="J131" i="3" s="1"/>
  <c r="F131" i="3"/>
  <c r="E131" i="3"/>
  <c r="K131" i="3" s="1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I81" i="3" s="1"/>
  <c r="E81" i="3"/>
  <c r="D81" i="3"/>
  <c r="J81" i="3" s="1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I77" i="3" s="1"/>
  <c r="E77" i="3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H75" i="3"/>
  <c r="G75" i="3"/>
  <c r="F75" i="3"/>
  <c r="E75" i="3"/>
  <c r="K75" i="3" s="1"/>
  <c r="D75" i="3"/>
  <c r="C75" i="3"/>
  <c r="I75" i="3" s="1"/>
  <c r="B75" i="3"/>
  <c r="I74" i="3"/>
  <c r="H74" i="3"/>
  <c r="G74" i="3"/>
  <c r="F74" i="3"/>
  <c r="E74" i="3"/>
  <c r="K74" i="3" s="1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H61" i="3"/>
  <c r="G61" i="3"/>
  <c r="F61" i="3"/>
  <c r="I61" i="3" s="1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B59" i="3"/>
  <c r="I58" i="3"/>
  <c r="H58" i="3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B52" i="3"/>
  <c r="H51" i="3"/>
  <c r="G51" i="3"/>
  <c r="F51" i="3"/>
  <c r="E51" i="3"/>
  <c r="K51" i="3" s="1"/>
  <c r="D51" i="3"/>
  <c r="J51" i="3" s="1"/>
  <c r="C51" i="3"/>
  <c r="B51" i="3"/>
  <c r="H50" i="3"/>
  <c r="G50" i="3"/>
  <c r="F50" i="3"/>
  <c r="I50" i="3" s="1"/>
  <c r="E50" i="3"/>
  <c r="D50" i="3"/>
  <c r="J50" i="3" s="1"/>
  <c r="C50" i="3"/>
  <c r="B50" i="3"/>
  <c r="J49" i="3"/>
  <c r="H49" i="3"/>
  <c r="K49" i="3" s="1"/>
  <c r="G49" i="3"/>
  <c r="F49" i="3"/>
  <c r="E49" i="3"/>
  <c r="D49" i="3"/>
  <c r="C49" i="3"/>
  <c r="I49" i="3" s="1"/>
  <c r="B49" i="3"/>
  <c r="J48" i="3"/>
  <c r="H48" i="3"/>
  <c r="K48" i="3" s="1"/>
  <c r="G48" i="3"/>
  <c r="F48" i="3"/>
  <c r="E48" i="3"/>
  <c r="D48" i="3"/>
  <c r="C48" i="3"/>
  <c r="I48" i="3" s="1"/>
  <c r="B48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B43" i="3"/>
  <c r="H42" i="3"/>
  <c r="G42" i="3"/>
  <c r="F42" i="3"/>
  <c r="I42" i="3" s="1"/>
  <c r="E42" i="3"/>
  <c r="D42" i="3"/>
  <c r="J42" i="3" s="1"/>
  <c r="C42" i="3"/>
  <c r="B42" i="3"/>
  <c r="J41" i="3"/>
  <c r="H41" i="3"/>
  <c r="K41" i="3" s="1"/>
  <c r="G41" i="3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D37" i="3"/>
  <c r="J37" i="3" s="1"/>
  <c r="C37" i="3"/>
  <c r="B37" i="3"/>
  <c r="J36" i="3"/>
  <c r="H36" i="3"/>
  <c r="K36" i="3" s="1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J32" i="3"/>
  <c r="H32" i="3"/>
  <c r="K32" i="3" s="1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D29" i="3"/>
  <c r="J29" i="3" s="1"/>
  <c r="C29" i="3"/>
  <c r="B29" i="3"/>
  <c r="J28" i="3"/>
  <c r="H28" i="3"/>
  <c r="K28" i="3" s="1"/>
  <c r="G28" i="3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D25" i="3"/>
  <c r="J25" i="3" s="1"/>
  <c r="C25" i="3"/>
  <c r="B25" i="3"/>
  <c r="H24" i="3"/>
  <c r="K24" i="3" s="1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B18" i="3"/>
  <c r="H17" i="3"/>
  <c r="G17" i="3"/>
  <c r="F17" i="3"/>
  <c r="I17" i="3" s="1"/>
  <c r="E17" i="3"/>
  <c r="K17" i="3" s="1"/>
  <c r="D17" i="3"/>
  <c r="J17" i="3" s="1"/>
  <c r="C17" i="3"/>
  <c r="B17" i="3"/>
  <c r="J16" i="3"/>
  <c r="H16" i="3"/>
  <c r="K16" i="3" s="1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B14" i="3"/>
  <c r="H13" i="3"/>
  <c r="G13" i="3"/>
  <c r="F13" i="3"/>
  <c r="I13" i="3" s="1"/>
  <c r="E13" i="3"/>
  <c r="D13" i="3"/>
  <c r="J13" i="3" s="1"/>
  <c r="C13" i="3"/>
  <c r="B13" i="3"/>
  <c r="H12" i="3"/>
  <c r="K12" i="3" s="1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D225" i="2"/>
  <c r="C225" i="2"/>
  <c r="I225" i="2" s="1"/>
  <c r="B225" i="2"/>
  <c r="H224" i="2"/>
  <c r="G224" i="2"/>
  <c r="J224" i="2" s="1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D221" i="2"/>
  <c r="C221" i="2"/>
  <c r="I221" i="2" s="1"/>
  <c r="B221" i="2"/>
  <c r="H220" i="2"/>
  <c r="G220" i="2"/>
  <c r="J220" i="2" s="1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D213" i="2"/>
  <c r="C213" i="2"/>
  <c r="I213" i="2" s="1"/>
  <c r="B213" i="2"/>
  <c r="H212" i="2"/>
  <c r="G212" i="2"/>
  <c r="J212" i="2" s="1"/>
  <c r="F212" i="2"/>
  <c r="E212" i="2"/>
  <c r="K212" i="2" s="1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D209" i="2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D205" i="2"/>
  <c r="C205" i="2"/>
  <c r="I205" i="2" s="1"/>
  <c r="B205" i="2"/>
  <c r="H204" i="2"/>
  <c r="G204" i="2"/>
  <c r="J204" i="2" s="1"/>
  <c r="F204" i="2"/>
  <c r="E204" i="2"/>
  <c r="K204" i="2" s="1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E200" i="2"/>
  <c r="K200" i="2" s="1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J184" i="2" s="1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J180" i="2" s="1"/>
  <c r="F180" i="2"/>
  <c r="E180" i="2"/>
  <c r="K180" i="2" s="1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J176" i="2" s="1"/>
  <c r="F176" i="2"/>
  <c r="E176" i="2"/>
  <c r="K176" i="2" s="1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H168" i="2"/>
  <c r="G168" i="2"/>
  <c r="J168" i="2" s="1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J164" i="2" s="1"/>
  <c r="F164" i="2"/>
  <c r="E164" i="2"/>
  <c r="K164" i="2" s="1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H160" i="2"/>
  <c r="G160" i="2"/>
  <c r="J160" i="2" s="1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E157" i="2"/>
  <c r="K157" i="2" s="1"/>
  <c r="D157" i="2"/>
  <c r="C157" i="2"/>
  <c r="I157" i="2" s="1"/>
  <c r="B157" i="2"/>
  <c r="H156" i="2"/>
  <c r="G156" i="2"/>
  <c r="J156" i="2" s="1"/>
  <c r="F156" i="2"/>
  <c r="E156" i="2"/>
  <c r="K156" i="2" s="1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B154" i="2"/>
  <c r="J153" i="2"/>
  <c r="H153" i="2"/>
  <c r="G153" i="2"/>
  <c r="F153" i="2"/>
  <c r="E153" i="2"/>
  <c r="D153" i="2"/>
  <c r="C153" i="2"/>
  <c r="B153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B150" i="2"/>
  <c r="J149" i="2"/>
  <c r="H149" i="2"/>
  <c r="G149" i="2"/>
  <c r="F149" i="2"/>
  <c r="E149" i="2"/>
  <c r="K149" i="2" s="1"/>
  <c r="D149" i="2"/>
  <c r="C149" i="2"/>
  <c r="B149" i="2"/>
  <c r="J148" i="2"/>
  <c r="H148" i="2"/>
  <c r="G148" i="2"/>
  <c r="F148" i="2"/>
  <c r="E148" i="2"/>
  <c r="K148" i="2" s="1"/>
  <c r="D148" i="2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H146" i="2"/>
  <c r="K146" i="2" s="1"/>
  <c r="G146" i="2"/>
  <c r="F146" i="2"/>
  <c r="E146" i="2"/>
  <c r="D146" i="2"/>
  <c r="J146" i="2" s="1"/>
  <c r="C146" i="2"/>
  <c r="B146" i="2"/>
  <c r="J145" i="2"/>
  <c r="H145" i="2"/>
  <c r="G145" i="2"/>
  <c r="F145" i="2"/>
  <c r="E145" i="2"/>
  <c r="D145" i="2"/>
  <c r="C145" i="2"/>
  <c r="B145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E141" i="2"/>
  <c r="D141" i="2"/>
  <c r="C141" i="2"/>
  <c r="I141" i="2" s="1"/>
  <c r="B141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H138" i="2"/>
  <c r="K138" i="2" s="1"/>
  <c r="G138" i="2"/>
  <c r="F138" i="2"/>
  <c r="E138" i="2"/>
  <c r="D138" i="2"/>
  <c r="J138" i="2" s="1"/>
  <c r="C138" i="2"/>
  <c r="B138" i="2"/>
  <c r="J137" i="2"/>
  <c r="H137" i="2"/>
  <c r="G137" i="2"/>
  <c r="F137" i="2"/>
  <c r="E137" i="2"/>
  <c r="D137" i="2"/>
  <c r="C137" i="2"/>
  <c r="B137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J133" i="2"/>
  <c r="H133" i="2"/>
  <c r="G133" i="2"/>
  <c r="F133" i="2"/>
  <c r="E133" i="2"/>
  <c r="K133" i="2" s="1"/>
  <c r="D133" i="2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F130" i="2"/>
  <c r="E130" i="2"/>
  <c r="D130" i="2"/>
  <c r="J130" i="2" s="1"/>
  <c r="C130" i="2"/>
  <c r="B130" i="2"/>
  <c r="J129" i="2"/>
  <c r="H129" i="2"/>
  <c r="G129" i="2"/>
  <c r="F129" i="2"/>
  <c r="E129" i="2"/>
  <c r="D129" i="2"/>
  <c r="C129" i="2"/>
  <c r="B129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F122" i="2"/>
  <c r="E122" i="2"/>
  <c r="D122" i="2"/>
  <c r="J122" i="2" s="1"/>
  <c r="C122" i="2"/>
  <c r="B122" i="2"/>
  <c r="J121" i="2"/>
  <c r="H121" i="2"/>
  <c r="G121" i="2"/>
  <c r="F121" i="2"/>
  <c r="E121" i="2"/>
  <c r="D121" i="2"/>
  <c r="C121" i="2"/>
  <c r="B121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B118" i="2"/>
  <c r="J117" i="2"/>
  <c r="H117" i="2"/>
  <c r="G117" i="2"/>
  <c r="F117" i="2"/>
  <c r="E117" i="2"/>
  <c r="K117" i="2" s="1"/>
  <c r="D117" i="2"/>
  <c r="C117" i="2"/>
  <c r="B117" i="2"/>
  <c r="J116" i="2"/>
  <c r="H116" i="2"/>
  <c r="G116" i="2"/>
  <c r="F116" i="2"/>
  <c r="E116" i="2"/>
  <c r="K116" i="2" s="1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J114" i="2" s="1"/>
  <c r="C114" i="2"/>
  <c r="B114" i="2"/>
  <c r="J113" i="2"/>
  <c r="H113" i="2"/>
  <c r="G113" i="2"/>
  <c r="F113" i="2"/>
  <c r="E113" i="2"/>
  <c r="D113" i="2"/>
  <c r="C113" i="2"/>
  <c r="B113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J109" i="2"/>
  <c r="H109" i="2"/>
  <c r="G109" i="2"/>
  <c r="F109" i="2"/>
  <c r="E109" i="2"/>
  <c r="K109" i="2" s="1"/>
  <c r="D109" i="2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E105" i="2"/>
  <c r="K105" i="2" s="1"/>
  <c r="D105" i="2"/>
  <c r="C105" i="2"/>
  <c r="B105" i="2"/>
  <c r="H104" i="2"/>
  <c r="G104" i="2"/>
  <c r="F104" i="2"/>
  <c r="E104" i="2"/>
  <c r="D104" i="2"/>
  <c r="J104" i="2" s="1"/>
  <c r="C104" i="2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K101" i="2" s="1"/>
  <c r="G101" i="2"/>
  <c r="F101" i="2"/>
  <c r="E101" i="2"/>
  <c r="D101" i="2"/>
  <c r="J101" i="2" s="1"/>
  <c r="C101" i="2"/>
  <c r="B101" i="2"/>
  <c r="J100" i="2"/>
  <c r="H100" i="2"/>
  <c r="G100" i="2"/>
  <c r="F100" i="2"/>
  <c r="E100" i="2"/>
  <c r="K100" i="2" s="1"/>
  <c r="D100" i="2"/>
  <c r="C100" i="2"/>
  <c r="I100" i="2" s="1"/>
  <c r="B100" i="2"/>
  <c r="J99" i="2"/>
  <c r="H99" i="2"/>
  <c r="G99" i="2"/>
  <c r="F99" i="2"/>
  <c r="I99" i="2" s="1"/>
  <c r="E99" i="2"/>
  <c r="D99" i="2"/>
  <c r="C99" i="2"/>
  <c r="B99" i="2"/>
  <c r="H98" i="2"/>
  <c r="K98" i="2" s="1"/>
  <c r="G98" i="2"/>
  <c r="F98" i="2"/>
  <c r="I98" i="2" s="1"/>
  <c r="E98" i="2"/>
  <c r="D98" i="2"/>
  <c r="J98" i="2" s="1"/>
  <c r="C98" i="2"/>
  <c r="B98" i="2"/>
  <c r="J97" i="2"/>
  <c r="H97" i="2"/>
  <c r="K97" i="2" s="1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J93" i="2"/>
  <c r="H93" i="2"/>
  <c r="K93" i="2" s="1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J89" i="2"/>
  <c r="H89" i="2"/>
  <c r="K89" i="2" s="1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J85" i="2"/>
  <c r="H85" i="2"/>
  <c r="K85" i="2" s="1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J77" i="2"/>
  <c r="H77" i="2"/>
  <c r="K77" i="2" s="1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J69" i="2"/>
  <c r="H69" i="2"/>
  <c r="K69" i="2" s="1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J65" i="2"/>
  <c r="H65" i="2"/>
  <c r="K65" i="2" s="1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J61" i="2"/>
  <c r="H61" i="2"/>
  <c r="K61" i="2" s="1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J57" i="2"/>
  <c r="H57" i="2"/>
  <c r="K57" i="2" s="1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J53" i="2"/>
  <c r="H53" i="2"/>
  <c r="K53" i="2" s="1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J49" i="2"/>
  <c r="H49" i="2"/>
  <c r="K49" i="2" s="1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H33" i="2"/>
  <c r="K33" i="2" s="1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H25" i="2"/>
  <c r="K25" i="2" s="1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H21" i="2"/>
  <c r="K21" i="2" s="1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H9" i="2"/>
  <c r="K9" i="2" s="1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H6" i="2"/>
  <c r="E6" i="2"/>
  <c r="K6" i="2" s="1"/>
  <c r="F4" i="2"/>
  <c r="C4" i="2"/>
  <c r="I2" i="2"/>
  <c r="G2" i="2"/>
  <c r="I113" i="2" l="1"/>
  <c r="I114" i="2"/>
  <c r="K136" i="2"/>
  <c r="K137" i="2"/>
  <c r="I145" i="2"/>
  <c r="I146" i="2"/>
  <c r="K13" i="3"/>
  <c r="K42" i="3"/>
  <c r="I117" i="2"/>
  <c r="I118" i="2"/>
  <c r="K140" i="2"/>
  <c r="K141" i="2"/>
  <c r="I149" i="2"/>
  <c r="I150" i="2"/>
  <c r="J82" i="3"/>
  <c r="C6" i="2"/>
  <c r="I6" i="2" s="1"/>
  <c r="I104" i="2"/>
  <c r="I105" i="2"/>
  <c r="K112" i="2"/>
  <c r="K113" i="2"/>
  <c r="I121" i="2"/>
  <c r="I122" i="2"/>
  <c r="K144" i="2"/>
  <c r="K145" i="2"/>
  <c r="I153" i="2"/>
  <c r="I154" i="2"/>
  <c r="K37" i="3"/>
  <c r="D6" i="2"/>
  <c r="J6" i="2" s="1"/>
  <c r="K104" i="2"/>
  <c r="K120" i="2"/>
  <c r="K121" i="2"/>
  <c r="I129" i="2"/>
  <c r="I130" i="2"/>
  <c r="K152" i="2"/>
  <c r="K153" i="2"/>
  <c r="I18" i="3"/>
  <c r="K29" i="3"/>
  <c r="I89" i="3"/>
  <c r="K205" i="2"/>
  <c r="K209" i="2"/>
  <c r="K213" i="2"/>
  <c r="K217" i="2"/>
  <c r="K221" i="2"/>
  <c r="K225" i="2"/>
  <c r="I14" i="3"/>
  <c r="K25" i="3"/>
  <c r="K50" i="3"/>
  <c r="K99" i="2"/>
  <c r="I101" i="2"/>
  <c r="K128" i="2"/>
  <c r="K129" i="2"/>
  <c r="I137" i="2"/>
  <c r="I138" i="2"/>
  <c r="K47" i="3"/>
  <c r="K55" i="3"/>
  <c r="I59" i="3"/>
  <c r="J58" i="3"/>
  <c r="J74" i="3"/>
  <c r="I43" i="3"/>
  <c r="I44" i="3"/>
  <c r="I51" i="3"/>
  <c r="I52" i="3"/>
  <c r="K58" i="3"/>
  <c r="J78" i="3"/>
  <c r="J258" i="3"/>
  <c r="K189" i="3"/>
  <c r="I194" i="3"/>
  <c r="I198" i="3"/>
  <c r="I202" i="3"/>
  <c r="I206" i="3"/>
  <c r="J254" i="3"/>
  <c r="I282" i="3"/>
  <c r="K289" i="3"/>
  <c r="I314" i="3"/>
  <c r="K321" i="3"/>
  <c r="I330" i="3"/>
  <c r="K193" i="3"/>
  <c r="K197" i="3"/>
  <c r="K201" i="3"/>
  <c r="K205" i="3"/>
  <c r="K213" i="3"/>
  <c r="K277" i="3"/>
  <c r="I302" i="3"/>
  <c r="K309" i="3"/>
  <c r="K333" i="3"/>
  <c r="I186" i="3"/>
  <c r="K273" i="3"/>
  <c r="I298" i="3"/>
  <c r="K305" i="3"/>
  <c r="K337" i="3"/>
  <c r="J266" i="3"/>
  <c r="I294" i="3"/>
  <c r="K301" i="3"/>
  <c r="K341" i="3"/>
</calcChain>
</file>

<file path=xl/sharedStrings.xml><?xml version="1.0" encoding="utf-8"?>
<sst xmlns="http://schemas.openxmlformats.org/spreadsheetml/2006/main" count="171" uniqueCount="135">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</sst>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5" sqref="D5:G5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44561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10/01/2021 - 12/31/2021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303235651.94</v>
      </c>
      <c r="D6" s="41">
        <f t="shared" si="0"/>
        <v>212696187.73000002</v>
      </c>
      <c r="E6" s="42">
        <f t="shared" si="0"/>
        <v>54464808.850000009</v>
      </c>
      <c r="F6" s="40">
        <f t="shared" si="0"/>
        <v>218899580.28000006</v>
      </c>
      <c r="G6" s="41">
        <f t="shared" si="0"/>
        <v>99256484.370000005</v>
      </c>
      <c r="H6" s="42">
        <f t="shared" si="0"/>
        <v>24169988.929999996</v>
      </c>
      <c r="I6" s="20">
        <f t="shared" ref="I6:I69" si="1">IFERROR((C6-F6)/F6,"")</f>
        <v>0.38527287970184093</v>
      </c>
      <c r="J6" s="20">
        <f t="shared" ref="J6:J69" si="2">IFERROR((D6-G6)/G6,"")</f>
        <v>1.1428946338370096</v>
      </c>
      <c r="K6" s="20">
        <f t="shared" ref="K6:K69" si="3">IFERROR((E6-H6)/H6,"")</f>
        <v>1.2534064458092418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10950590.890000001</v>
      </c>
      <c r="D7" s="43">
        <f>IF('County Data'!E2&gt;9,'County Data'!D2,"*")</f>
        <v>2903473.11</v>
      </c>
      <c r="E7" s="44">
        <f>IF('County Data'!G2&gt;9,'County Data'!F2,"*")</f>
        <v>1500460.08</v>
      </c>
      <c r="F7" s="43">
        <f>IF('County Data'!I2&gt;9,'County Data'!H2,"*")</f>
        <v>7737748.0599999996</v>
      </c>
      <c r="G7" s="43">
        <f>IF('County Data'!K2&gt;9,'County Data'!J2,"*")</f>
        <v>1169641.53</v>
      </c>
      <c r="H7" s="44">
        <f>IF('County Data'!M2&gt;9,'County Data'!L2,"*")</f>
        <v>570032.43000000005</v>
      </c>
      <c r="I7" s="22">
        <f t="shared" si="1"/>
        <v>0.4152167794928181</v>
      </c>
      <c r="J7" s="22">
        <f t="shared" si="2"/>
        <v>1.4823615060932385</v>
      </c>
      <c r="K7" s="22">
        <f t="shared" si="3"/>
        <v>1.6322363448690103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20324227.59</v>
      </c>
      <c r="D8" s="43">
        <f>IF('County Data'!E3&gt;9,'County Data'!D3,"*")</f>
        <v>14087882.630000001</v>
      </c>
      <c r="E8" s="44">
        <f>IF('County Data'!G3&gt;9,'County Data'!F3,"*")</f>
        <v>4143350.56</v>
      </c>
      <c r="F8" s="43">
        <f>IF('County Data'!I3&gt;9,'County Data'!H3,"*")</f>
        <v>14856952.76</v>
      </c>
      <c r="G8" s="43">
        <f>IF('County Data'!K3&gt;9,'County Data'!J3,"*")</f>
        <v>6061151.2400000002</v>
      </c>
      <c r="H8" s="44">
        <f>IF('County Data'!M3&gt;9,'County Data'!L3,"*")</f>
        <v>2185482.96</v>
      </c>
      <c r="I8" s="22">
        <f t="shared" si="1"/>
        <v>0.36799436050707346</v>
      </c>
      <c r="J8" s="22">
        <f t="shared" si="2"/>
        <v>1.3242915532330455</v>
      </c>
      <c r="K8" s="22">
        <f t="shared" si="3"/>
        <v>0.89585123097916997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9507919.2200000007</v>
      </c>
      <c r="D9" s="46">
        <f>IF('County Data'!E4&gt;9,'County Data'!D4,"*")</f>
        <v>2291696.6800000002</v>
      </c>
      <c r="E9" s="47">
        <f>IF('County Data'!G4&gt;9,'County Data'!F4,"*")</f>
        <v>987425.62</v>
      </c>
      <c r="F9" s="45">
        <f>IF('County Data'!I4&gt;9,'County Data'!H4,"*")</f>
        <v>7940912.5700000003</v>
      </c>
      <c r="G9" s="46">
        <f>IF('County Data'!K4&gt;9,'County Data'!J4,"*")</f>
        <v>1043954.06</v>
      </c>
      <c r="H9" s="47">
        <f>IF('County Data'!M4&gt;9,'County Data'!L4,"*")</f>
        <v>499873.3</v>
      </c>
      <c r="I9" s="9">
        <f t="shared" si="1"/>
        <v>0.19733332109964288</v>
      </c>
      <c r="J9" s="9">
        <f t="shared" si="2"/>
        <v>1.1952083600307086</v>
      </c>
      <c r="K9" s="9">
        <f t="shared" si="3"/>
        <v>0.97535179414463624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92725332.030000001</v>
      </c>
      <c r="D10" s="43">
        <f>IF('County Data'!E5&gt;9,'County Data'!D5,"*")</f>
        <v>33723481.82</v>
      </c>
      <c r="E10" s="44">
        <f>IF('County Data'!G5&gt;9,'County Data'!F5,"*")</f>
        <v>17240302.170000002</v>
      </c>
      <c r="F10" s="43">
        <f>IF('County Data'!I5&gt;9,'County Data'!H5,"*")</f>
        <v>69112151.599999994</v>
      </c>
      <c r="G10" s="43">
        <f>IF('County Data'!K5&gt;9,'County Data'!J5,"*")</f>
        <v>11234895.52</v>
      </c>
      <c r="H10" s="44">
        <f>IF('County Data'!M5&gt;9,'County Data'!L5,"*")</f>
        <v>7109583.5700000003</v>
      </c>
      <c r="I10" s="22">
        <f t="shared" si="1"/>
        <v>0.34166466942985479</v>
      </c>
      <c r="J10" s="22">
        <f t="shared" si="2"/>
        <v>2.0016729358957139</v>
      </c>
      <c r="K10" s="22">
        <f t="shared" si="3"/>
        <v>1.4249383948095291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755263.89</v>
      </c>
      <c r="D11" s="46" t="str">
        <f>IF('County Data'!E6&gt;9,'County Data'!D6,"*")</f>
        <v>*</v>
      </c>
      <c r="E11" s="47">
        <f>IF('County Data'!G6&gt;9,'County Data'!F6,"*")</f>
        <v>177962.78</v>
      </c>
      <c r="F11" s="45">
        <f>IF('County Data'!I6&gt;9,'County Data'!H6,"*")</f>
        <v>564308.62</v>
      </c>
      <c r="G11" s="46" t="str">
        <f>IF('County Data'!K6&gt;9,'County Data'!J6,"*")</f>
        <v>*</v>
      </c>
      <c r="H11" s="47">
        <f>IF('County Data'!M6&gt;9,'County Data'!L6,"*")</f>
        <v>80113.7</v>
      </c>
      <c r="I11" s="9">
        <f t="shared" si="1"/>
        <v>0.33838800832069521</v>
      </c>
      <c r="J11" s="9" t="str">
        <f t="shared" si="2"/>
        <v/>
      </c>
      <c r="K11" s="9">
        <f t="shared" si="3"/>
        <v>1.221377617061751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13614023.5</v>
      </c>
      <c r="D12" s="43">
        <f>IF('County Data'!E7&gt;9,'County Data'!D7,"*")</f>
        <v>1879168.61</v>
      </c>
      <c r="E12" s="44">
        <f>IF('County Data'!G7&gt;9,'County Data'!F7,"*")</f>
        <v>1175050.56</v>
      </c>
      <c r="F12" s="43">
        <f>IF('County Data'!I7&gt;9,'County Data'!H7,"*")</f>
        <v>11904364.199999999</v>
      </c>
      <c r="G12" s="43">
        <f>IF('County Data'!K7&gt;9,'County Data'!J7,"*")</f>
        <v>926594.88</v>
      </c>
      <c r="H12" s="44">
        <f>IF('County Data'!M7&gt;9,'County Data'!L7,"*")</f>
        <v>618300.21</v>
      </c>
      <c r="I12" s="22">
        <f t="shared" si="1"/>
        <v>0.14361617901441565</v>
      </c>
      <c r="J12" s="22">
        <f t="shared" si="2"/>
        <v>1.028036902168076</v>
      </c>
      <c r="K12" s="22">
        <f t="shared" si="3"/>
        <v>0.90045311483882584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975942.26</v>
      </c>
      <c r="D13" s="46">
        <f>IF('County Data'!E8&gt;9,'County Data'!D8,"*")</f>
        <v>254514.43</v>
      </c>
      <c r="E13" s="47">
        <f>IF('County Data'!G8&gt;9,'County Data'!F8,"*")</f>
        <v>181528.92</v>
      </c>
      <c r="F13" s="45">
        <f>IF('County Data'!I8&gt;9,'County Data'!H8,"*")</f>
        <v>870122.23</v>
      </c>
      <c r="G13" s="46">
        <f>IF('County Data'!K8&gt;9,'County Data'!J8,"*")</f>
        <v>128238.95</v>
      </c>
      <c r="H13" s="47" t="str">
        <f>IF('County Data'!M8&gt;9,'County Data'!L8,"*")</f>
        <v>*</v>
      </c>
      <c r="I13" s="9">
        <f t="shared" si="1"/>
        <v>0.12161513216367317</v>
      </c>
      <c r="J13" s="9">
        <f t="shared" si="2"/>
        <v>0.98468897320197957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22343027.300000001</v>
      </c>
      <c r="D14" s="43">
        <f>IF('County Data'!E9&gt;9,'County Data'!D9,"*")</f>
        <v>26860331.760000002</v>
      </c>
      <c r="E14" s="44">
        <f>IF('County Data'!G9&gt;9,'County Data'!F9,"*")</f>
        <v>5785508.8799999999</v>
      </c>
      <c r="F14" s="43">
        <f>IF('County Data'!I9&gt;9,'County Data'!H9,"*")</f>
        <v>13504619.9</v>
      </c>
      <c r="G14" s="43">
        <f>IF('County Data'!K9&gt;9,'County Data'!J9,"*")</f>
        <v>11298976.32</v>
      </c>
      <c r="H14" s="44">
        <f>IF('County Data'!M9&gt;9,'County Data'!L9,"*")</f>
        <v>2856827.95</v>
      </c>
      <c r="I14" s="22">
        <f t="shared" si="1"/>
        <v>0.6544728741310224</v>
      </c>
      <c r="J14" s="22">
        <f t="shared" si="2"/>
        <v>1.3772358662665116</v>
      </c>
      <c r="K14" s="22">
        <f t="shared" si="3"/>
        <v>1.0251513151150735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5050324.8</v>
      </c>
      <c r="D15" s="48">
        <f>IF('County Data'!E10&gt;9,'County Data'!D10,"*")</f>
        <v>502250.2</v>
      </c>
      <c r="E15" s="49">
        <f>IF('County Data'!G10&gt;9,'County Data'!F10,"*")</f>
        <v>502727.83</v>
      </c>
      <c r="F15" s="48">
        <f>IF('County Data'!I10&gt;9,'County Data'!H10,"*")</f>
        <v>3911228.4</v>
      </c>
      <c r="G15" s="48">
        <f>IF('County Data'!K10&gt;9,'County Data'!J10,"*")</f>
        <v>248579.33</v>
      </c>
      <c r="H15" s="49">
        <f>IF('County Data'!M10&gt;9,'County Data'!L10,"*")</f>
        <v>207782.83</v>
      </c>
      <c r="I15" s="23">
        <f t="shared" si="1"/>
        <v>0.29123750482073607</v>
      </c>
      <c r="J15" s="23">
        <f t="shared" si="2"/>
        <v>1.0204825558102519</v>
      </c>
      <c r="K15" s="23">
        <f t="shared" si="3"/>
        <v>1.4194868748298404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8488708.6999999993</v>
      </c>
      <c r="D16" s="43">
        <f>IF('County Data'!E11&gt;9,'County Data'!D11,"*")</f>
        <v>1687449.01</v>
      </c>
      <c r="E16" s="44">
        <f>IF('County Data'!G11&gt;9,'County Data'!F11,"*")</f>
        <v>1058633.55</v>
      </c>
      <c r="F16" s="43">
        <f>IF('County Data'!I11&gt;9,'County Data'!H11,"*")</f>
        <v>6667997.8799999999</v>
      </c>
      <c r="G16" s="43">
        <f>IF('County Data'!K11&gt;9,'County Data'!J11,"*")</f>
        <v>727991.33</v>
      </c>
      <c r="H16" s="44">
        <f>IF('County Data'!M11&gt;9,'County Data'!L11,"*")</f>
        <v>572625.91</v>
      </c>
      <c r="I16" s="22">
        <f t="shared" si="1"/>
        <v>0.27305209941068537</v>
      </c>
      <c r="J16" s="22">
        <f t="shared" si="2"/>
        <v>1.317952069566543</v>
      </c>
      <c r="K16" s="22">
        <f t="shared" si="3"/>
        <v>0.84873497952616217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11061436.039999999</v>
      </c>
      <c r="D17" s="46">
        <f>IF('County Data'!E12&gt;9,'County Data'!D12,"*")</f>
        <v>79324372.489999995</v>
      </c>
      <c r="E17" s="47">
        <f>IF('County Data'!G12&gt;9,'County Data'!F12,"*")</f>
        <v>1334991.02</v>
      </c>
      <c r="F17" s="45">
        <f>IF('County Data'!I12&gt;9,'County Data'!H12,"*")</f>
        <v>4678346.5999999996</v>
      </c>
      <c r="G17" s="46">
        <f>IF('County Data'!K12&gt;9,'County Data'!J12,"*")</f>
        <v>45070053.899999999</v>
      </c>
      <c r="H17" s="47">
        <f>IF('County Data'!M12&gt;9,'County Data'!L12,"*")</f>
        <v>627017.66</v>
      </c>
      <c r="I17" s="9">
        <f t="shared" si="1"/>
        <v>1.3643900261686468</v>
      </c>
      <c r="J17" s="9">
        <f t="shared" si="2"/>
        <v>0.7600239100224373</v>
      </c>
      <c r="K17" s="9">
        <f t="shared" si="3"/>
        <v>1.1291123124028117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30012055.780000001</v>
      </c>
      <c r="D18" s="43">
        <f>IF('County Data'!E13&gt;9,'County Data'!D13,"*")</f>
        <v>14006841.58</v>
      </c>
      <c r="E18" s="44">
        <f>IF('County Data'!G13&gt;9,'County Data'!F13,"*")</f>
        <v>5771546.9199999999</v>
      </c>
      <c r="F18" s="43">
        <f>IF('County Data'!I13&gt;9,'County Data'!H13,"*")</f>
        <v>22657571.370000001</v>
      </c>
      <c r="G18" s="43">
        <f>IF('County Data'!K13&gt;9,'County Data'!J13,"*")</f>
        <v>5380447.3200000003</v>
      </c>
      <c r="H18" s="44">
        <f>IF('County Data'!M13&gt;9,'County Data'!L13,"*")</f>
        <v>2236174.73</v>
      </c>
      <c r="I18" s="22">
        <f t="shared" si="1"/>
        <v>0.32459279460718299</v>
      </c>
      <c r="J18" s="22">
        <f t="shared" si="2"/>
        <v>1.6032857022750293</v>
      </c>
      <c r="K18" s="22">
        <f t="shared" si="3"/>
        <v>1.5809910301597943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28181063.420000002</v>
      </c>
      <c r="D19" s="46">
        <f>IF('County Data'!E14&gt;9,'County Data'!D14,"*")</f>
        <v>7782955.1799999997</v>
      </c>
      <c r="E19" s="47">
        <f>IF('County Data'!G14&gt;9,'County Data'!F14,"*")</f>
        <v>4552112.72</v>
      </c>
      <c r="F19" s="45">
        <f>IF('County Data'!I14&gt;9,'County Data'!H14,"*")</f>
        <v>19764632.829999998</v>
      </c>
      <c r="G19" s="46">
        <f>IF('County Data'!K14&gt;9,'County Data'!J14,"*")</f>
        <v>2671581.66</v>
      </c>
      <c r="H19" s="47">
        <f>IF('County Data'!M14&gt;9,'County Data'!L14,"*")</f>
        <v>1717141.5</v>
      </c>
      <c r="I19" s="9">
        <f t="shared" si="1"/>
        <v>0.42583288353452325</v>
      </c>
      <c r="J19" s="9">
        <f t="shared" si="2"/>
        <v>1.9132387366366332</v>
      </c>
      <c r="K19" s="9">
        <f t="shared" si="3"/>
        <v>1.6509828805605127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22530209.190000001</v>
      </c>
      <c r="D20" s="43">
        <f>IF('County Data'!E15&gt;9,'County Data'!D15,"*")</f>
        <v>7873483.5099999998</v>
      </c>
      <c r="E20" s="44">
        <f>IF('County Data'!G15&gt;9,'County Data'!F15,"*")</f>
        <v>4339813.6100000003</v>
      </c>
      <c r="F20" s="43">
        <f>IF('County Data'!I15&gt;9,'County Data'!H15,"*")</f>
        <v>16358163.609999999</v>
      </c>
      <c r="G20" s="43">
        <f>IF('County Data'!K15&gt;9,'County Data'!J15,"*")</f>
        <v>3370037.26</v>
      </c>
      <c r="H20" s="44">
        <f>IF('County Data'!M15&gt;9,'County Data'!L15,"*")</f>
        <v>2051085.77</v>
      </c>
      <c r="I20" s="22">
        <f t="shared" si="1"/>
        <v>0.37730675197715557</v>
      </c>
      <c r="J20" s="22">
        <f t="shared" si="2"/>
        <v>1.3363194239579417</v>
      </c>
      <c r="K20" s="22">
        <f t="shared" si="3"/>
        <v>1.1158615955879798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26715527.329999998</v>
      </c>
      <c r="D21" s="46">
        <f>IF('County Data'!E16&gt;9,'County Data'!D16,"*")</f>
        <v>19518286.719999999</v>
      </c>
      <c r="E21" s="47">
        <f>IF('County Data'!G16&gt;9,'County Data'!F16,"*")</f>
        <v>5713393.6299999999</v>
      </c>
      <c r="F21" s="45">
        <f>IF('County Data'!I16&gt;9,'County Data'!H16,"*")</f>
        <v>18370459.649999999</v>
      </c>
      <c r="G21" s="46">
        <f>IF('County Data'!K16&gt;9,'County Data'!J16,"*")</f>
        <v>9924341.0700000003</v>
      </c>
      <c r="H21" s="47">
        <f>IF('County Data'!M16&gt;9,'County Data'!L16,"*")</f>
        <v>2837946.41</v>
      </c>
      <c r="I21" s="9">
        <f t="shared" si="1"/>
        <v>0.45426558937516842</v>
      </c>
      <c r="J21" s="9">
        <f t="shared" si="2"/>
        <v>0.96670857866838689</v>
      </c>
      <c r="K21" s="9">
        <f t="shared" si="3"/>
        <v>1.0132140655890678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10/01/2021 - 12/31/2021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ARLINGTON</v>
      </c>
      <c r="C6" s="40">
        <f>IF('Town Data'!C2&gt;9,'Town Data'!B2,"*")</f>
        <v>316165.53999999998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BARRE</v>
      </c>
      <c r="C7" s="50">
        <f>IF('Town Data'!C3&gt;9,'Town Data'!B3,"*")</f>
        <v>4301236</v>
      </c>
      <c r="D7" s="46" t="str">
        <f>IF('Town Data'!E3&gt;9,'Town Data'!D3,"*")</f>
        <v>*</v>
      </c>
      <c r="E7" s="47">
        <f>IF('Town Data'!G3&gt;9,'Town Data'!F3,"*")</f>
        <v>746451.41</v>
      </c>
      <c r="F7" s="45">
        <f>IF('Town Data'!I3&gt;9,'Town Data'!H3,"*")</f>
        <v>3645522.45</v>
      </c>
      <c r="G7" s="46" t="str">
        <f>IF('Town Data'!K3&gt;9,'Town Data'!J3,"*")</f>
        <v>*</v>
      </c>
      <c r="H7" s="47">
        <f>IF('Town Data'!M3&gt;9,'Town Data'!L3,"*")</f>
        <v>291316.03000000003</v>
      </c>
      <c r="I7" s="9">
        <f t="shared" si="0"/>
        <v>0.17986819694389752</v>
      </c>
      <c r="J7" s="9" t="str">
        <f t="shared" si="1"/>
        <v/>
      </c>
      <c r="K7" s="9">
        <f t="shared" si="2"/>
        <v>1.5623423812276995</v>
      </c>
      <c r="L7" s="15"/>
    </row>
    <row r="8" spans="1:12" x14ac:dyDescent="0.3">
      <c r="A8" s="15"/>
      <c r="B8" s="27" t="str">
        <f>'Town Data'!A4</f>
        <v>BARRE TOWN</v>
      </c>
      <c r="C8" s="51">
        <f>IF('Town Data'!C4&gt;9,'Town Data'!B4,"*")</f>
        <v>1294958.21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1139555.8899999999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0.13637095061655999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BARTON</v>
      </c>
      <c r="C9" s="50">
        <f>IF('Town Data'!C5&gt;9,'Town Data'!B5,"*")</f>
        <v>651031.89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523317.48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0.24404766681976692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BENNINGTON</v>
      </c>
      <c r="C10" s="51">
        <f>IF('Town Data'!C6&gt;9,'Town Data'!B6,"*")</f>
        <v>7587854.5</v>
      </c>
      <c r="D10" s="43">
        <f>IF('Town Data'!E6&gt;9,'Town Data'!D6,"*")</f>
        <v>2101530.2200000002</v>
      </c>
      <c r="E10" s="44">
        <f>IF('Town Data'!G6&gt;9,'Town Data'!F6,"*")</f>
        <v>1006271.44</v>
      </c>
      <c r="F10" s="43">
        <f>IF('Town Data'!I6&gt;9,'Town Data'!H6,"*")</f>
        <v>6597064.8799999999</v>
      </c>
      <c r="G10" s="43">
        <f>IF('Town Data'!K6&gt;9,'Town Data'!J6,"*")</f>
        <v>860511.85</v>
      </c>
      <c r="H10" s="44">
        <f>IF('Town Data'!M6&gt;9,'Town Data'!L6,"*")</f>
        <v>546675.27</v>
      </c>
      <c r="I10" s="22">
        <f t="shared" si="0"/>
        <v>0.15018642957472325</v>
      </c>
      <c r="J10" s="22">
        <f t="shared" si="1"/>
        <v>1.4421862639079288</v>
      </c>
      <c r="K10" s="22">
        <f t="shared" si="2"/>
        <v>0.84071147026643422</v>
      </c>
      <c r="L10" s="15"/>
    </row>
    <row r="11" spans="1:12" x14ac:dyDescent="0.3">
      <c r="A11" s="15"/>
      <c r="B11" s="15" t="str">
        <f>'Town Data'!A7</f>
        <v>BERLIN</v>
      </c>
      <c r="C11" s="50">
        <f>IF('Town Data'!C7&gt;9,'Town Data'!B7,"*")</f>
        <v>5131685.84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4321968.2300000004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0.18734927396724507</v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BETHEL</v>
      </c>
      <c r="C12" s="51">
        <f>IF('Town Data'!C8&gt;9,'Town Data'!B8,"*")</f>
        <v>603144.85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344676.38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0.749887387119477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BRADFORD</v>
      </c>
      <c r="C13" s="50">
        <f>IF('Town Data'!C9&gt;9,'Town Data'!B9,"*")</f>
        <v>1448796.42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1065030.72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0.36033298645132034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BRANDON</v>
      </c>
      <c r="C14" s="51">
        <f>IF('Town Data'!C10&gt;9,'Town Data'!B10,"*")</f>
        <v>991952.26</v>
      </c>
      <c r="D14" s="43" t="str">
        <f>IF('Town Data'!E10&gt;9,'Town Data'!D10,"*")</f>
        <v>*</v>
      </c>
      <c r="E14" s="44">
        <f>IF('Town Data'!G10&gt;9,'Town Data'!F10,"*")</f>
        <v>197092.93</v>
      </c>
      <c r="F14" s="43">
        <f>IF('Town Data'!I10&gt;9,'Town Data'!H10,"*")</f>
        <v>791503.12</v>
      </c>
      <c r="G14" s="43" t="str">
        <f>IF('Town Data'!K10&gt;9,'Town Data'!J10,"*")</f>
        <v>*</v>
      </c>
      <c r="H14" s="44">
        <f>IF('Town Data'!M10&gt;9,'Town Data'!L10,"*")</f>
        <v>85907.39</v>
      </c>
      <c r="I14" s="22">
        <f t="shared" si="0"/>
        <v>0.25325123165654739</v>
      </c>
      <c r="J14" s="22" t="str">
        <f t="shared" si="1"/>
        <v/>
      </c>
      <c r="K14" s="22">
        <f t="shared" si="2"/>
        <v>1.2942488416887068</v>
      </c>
      <c r="L14" s="15"/>
    </row>
    <row r="15" spans="1:12" x14ac:dyDescent="0.3">
      <c r="A15" s="15"/>
      <c r="B15" s="15" t="str">
        <f>'Town Data'!A11</f>
        <v>BRATTLEBORO</v>
      </c>
      <c r="C15" s="50">
        <f>IF('Town Data'!C11&gt;9,'Town Data'!B11,"*")</f>
        <v>10560102.73</v>
      </c>
      <c r="D15" s="46">
        <f>IF('Town Data'!E11&gt;9,'Town Data'!D11,"*")</f>
        <v>2298209.21</v>
      </c>
      <c r="E15" s="47">
        <f>IF('Town Data'!G11&gt;9,'Town Data'!F11,"*")</f>
        <v>1192229.49</v>
      </c>
      <c r="F15" s="45">
        <f>IF('Town Data'!I11&gt;9,'Town Data'!H11,"*")</f>
        <v>8605421.0099999998</v>
      </c>
      <c r="G15" s="46">
        <f>IF('Town Data'!K11&gt;9,'Town Data'!J11,"*")</f>
        <v>1150549.8799999999</v>
      </c>
      <c r="H15" s="47">
        <f>IF('Town Data'!M11&gt;9,'Town Data'!L11,"*")</f>
        <v>620511.86</v>
      </c>
      <c r="I15" s="9">
        <f t="shared" si="0"/>
        <v>0.22714539099580913</v>
      </c>
      <c r="J15" s="9">
        <f t="shared" si="1"/>
        <v>0.99748767954328077</v>
      </c>
      <c r="K15" s="9">
        <f t="shared" si="2"/>
        <v>0.92136454893867781</v>
      </c>
      <c r="L15" s="15"/>
    </row>
    <row r="16" spans="1:12" x14ac:dyDescent="0.3">
      <c r="A16" s="15"/>
      <c r="B16" s="28" t="str">
        <f>'Town Data'!A12</f>
        <v>BRIGHTON</v>
      </c>
      <c r="C16" s="52" t="str">
        <f>IF('Town Data'!C12&gt;9,'Town Data'!B12,"*")</f>
        <v>*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264978.99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 t="str">
        <f t="shared" si="0"/>
        <v/>
      </c>
      <c r="J16" s="26" t="str">
        <f t="shared" si="1"/>
        <v/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BRISTOL</v>
      </c>
      <c r="C17" s="51">
        <f>IF('Town Data'!C13&gt;9,'Town Data'!B13,"*")</f>
        <v>1080082.29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819566.22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0.31787067797889484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BURKE</v>
      </c>
      <c r="C18" s="50">
        <f>IF('Town Data'!C14&gt;9,'Town Data'!B14,"*")</f>
        <v>669795.87</v>
      </c>
      <c r="D18" s="46">
        <f>IF('Town Data'!E14&gt;9,'Town Data'!D14,"*")</f>
        <v>806788.32</v>
      </c>
      <c r="E18" s="47" t="str">
        <f>IF('Town Data'!G14&gt;9,'Town Data'!F14,"*")</f>
        <v>*</v>
      </c>
      <c r="F18" s="45">
        <f>IF('Town Data'!I14&gt;9,'Town Data'!H14,"*")</f>
        <v>296620.98</v>
      </c>
      <c r="G18" s="46">
        <f>IF('Town Data'!K14&gt;9,'Town Data'!J14,"*")</f>
        <v>305267.84999999998</v>
      </c>
      <c r="H18" s="47" t="str">
        <f>IF('Town Data'!M14&gt;9,'Town Data'!L14,"*")</f>
        <v>*</v>
      </c>
      <c r="I18" s="9">
        <f t="shared" si="0"/>
        <v>1.2580866329819287</v>
      </c>
      <c r="J18" s="9">
        <f t="shared" si="1"/>
        <v>1.6428866321821967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BURLINGTON</v>
      </c>
      <c r="C19" s="51">
        <f>IF('Town Data'!C15&gt;9,'Town Data'!B15,"*")</f>
        <v>29072289.670000002</v>
      </c>
      <c r="D19" s="43">
        <f>IF('Town Data'!E15&gt;9,'Town Data'!D15,"*")</f>
        <v>15315000.310000001</v>
      </c>
      <c r="E19" s="44">
        <f>IF('Town Data'!G15&gt;9,'Town Data'!F15,"*")</f>
        <v>9547964.5600000005</v>
      </c>
      <c r="F19" s="43">
        <f>IF('Town Data'!I15&gt;9,'Town Data'!H15,"*")</f>
        <v>18533181.41</v>
      </c>
      <c r="G19" s="43">
        <f>IF('Town Data'!K15&gt;9,'Town Data'!J15,"*")</f>
        <v>4501533.03</v>
      </c>
      <c r="H19" s="44">
        <f>IF('Town Data'!M15&gt;9,'Town Data'!L15,"*")</f>
        <v>3610545.18</v>
      </c>
      <c r="I19" s="22">
        <f t="shared" si="0"/>
        <v>0.56866158199441064</v>
      </c>
      <c r="J19" s="22">
        <f t="shared" si="1"/>
        <v>2.4021743721382847</v>
      </c>
      <c r="K19" s="22">
        <f t="shared" si="2"/>
        <v>1.6444661634174595</v>
      </c>
      <c r="L19" s="15"/>
    </row>
    <row r="20" spans="1:12" x14ac:dyDescent="0.3">
      <c r="A20" s="15"/>
      <c r="B20" s="15" t="str">
        <f>'Town Data'!A16</f>
        <v>CAMBRIDGE</v>
      </c>
      <c r="C20" s="50">
        <f>IF('Town Data'!C16&gt;9,'Town Data'!B16,"*")</f>
        <v>1720845.92</v>
      </c>
      <c r="D20" s="46" t="str">
        <f>IF('Town Data'!E16&gt;9,'Town Data'!D16,"*")</f>
        <v>*</v>
      </c>
      <c r="E20" s="47">
        <f>IF('Town Data'!G16&gt;9,'Town Data'!F16,"*")</f>
        <v>365206.38</v>
      </c>
      <c r="F20" s="45">
        <f>IF('Town Data'!I16&gt;9,'Town Data'!H16,"*")</f>
        <v>1079661.46</v>
      </c>
      <c r="G20" s="46" t="str">
        <f>IF('Town Data'!K16&gt;9,'Town Data'!J16,"*")</f>
        <v>*</v>
      </c>
      <c r="H20" s="47">
        <f>IF('Town Data'!M16&gt;9,'Town Data'!L16,"*")</f>
        <v>174617.55</v>
      </c>
      <c r="I20" s="9">
        <f t="shared" si="0"/>
        <v>0.59387547278014352</v>
      </c>
      <c r="J20" s="9" t="str">
        <f t="shared" si="1"/>
        <v/>
      </c>
      <c r="K20" s="9">
        <f t="shared" si="2"/>
        <v>1.0914643459377367</v>
      </c>
      <c r="L20" s="15"/>
    </row>
    <row r="21" spans="1:12" x14ac:dyDescent="0.3">
      <c r="A21" s="15"/>
      <c r="B21" s="27" t="str">
        <f>'Town Data'!A17</f>
        <v>CASTLETON</v>
      </c>
      <c r="C21" s="51">
        <f>IF('Town Data'!C17&gt;9,'Town Data'!B17,"*")</f>
        <v>1346626.67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939213.41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0.43378134901204174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CHESTER</v>
      </c>
      <c r="C22" s="50">
        <f>IF('Town Data'!C18&gt;9,'Town Data'!B18,"*")</f>
        <v>793114.45</v>
      </c>
      <c r="D22" s="46">
        <f>IF('Town Data'!E18&gt;9,'Town Data'!D18,"*")</f>
        <v>280341.59999999998</v>
      </c>
      <c r="E22" s="47" t="str">
        <f>IF('Town Data'!G18&gt;9,'Town Data'!F18,"*")</f>
        <v>*</v>
      </c>
      <c r="F22" s="45">
        <f>IF('Town Data'!I18&gt;9,'Town Data'!H18,"*")</f>
        <v>627950.59</v>
      </c>
      <c r="G22" s="46">
        <f>IF('Town Data'!K18&gt;9,'Town Data'!J18,"*")</f>
        <v>131920.60999999999</v>
      </c>
      <c r="H22" s="47" t="str">
        <f>IF('Town Data'!M18&gt;9,'Town Data'!L18,"*")</f>
        <v>*</v>
      </c>
      <c r="I22" s="9">
        <f t="shared" si="0"/>
        <v>0.26302047108515336</v>
      </c>
      <c r="J22" s="9">
        <f t="shared" si="1"/>
        <v>1.1250781056879589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COLCHESTER</v>
      </c>
      <c r="C23" s="51">
        <f>IF('Town Data'!C19&gt;9,'Town Data'!B19,"*")</f>
        <v>7076822.79</v>
      </c>
      <c r="D23" s="43">
        <f>IF('Town Data'!E19&gt;9,'Town Data'!D19,"*")</f>
        <v>3893024.27</v>
      </c>
      <c r="E23" s="44">
        <f>IF('Town Data'!G19&gt;9,'Town Data'!F19,"*")</f>
        <v>816348.59</v>
      </c>
      <c r="F23" s="43">
        <f>IF('Town Data'!I19&gt;9,'Town Data'!H19,"*")</f>
        <v>5751563.3200000003</v>
      </c>
      <c r="G23" s="43">
        <f>IF('Town Data'!K19&gt;9,'Town Data'!J19,"*")</f>
        <v>1186934</v>
      </c>
      <c r="H23" s="44">
        <f>IF('Town Data'!M19&gt;9,'Town Data'!L19,"*")</f>
        <v>418532.38</v>
      </c>
      <c r="I23" s="22">
        <f t="shared" si="0"/>
        <v>0.23041726158028278</v>
      </c>
      <c r="J23" s="22">
        <f t="shared" si="1"/>
        <v>2.2798995310606993</v>
      </c>
      <c r="K23" s="22">
        <f t="shared" si="2"/>
        <v>0.9505028260895847</v>
      </c>
      <c r="L23" s="15"/>
    </row>
    <row r="24" spans="1:12" x14ac:dyDescent="0.3">
      <c r="A24" s="15"/>
      <c r="B24" s="15" t="str">
        <f>'Town Data'!A20</f>
        <v>DANVILLE</v>
      </c>
      <c r="C24" s="50">
        <f>IF('Town Data'!C20&gt;9,'Town Data'!B20,"*")</f>
        <v>519415.08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402877.37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0.2892634798524425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DERBY</v>
      </c>
      <c r="C25" s="51">
        <f>IF('Town Data'!C21&gt;9,'Town Data'!B21,"*")</f>
        <v>2514924.42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2330264.41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7.924423048627334E-2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DORSET</v>
      </c>
      <c r="C26" s="50">
        <f>IF('Town Data'!C22&gt;9,'Town Data'!B22,"*")</f>
        <v>1737245.54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1081833.1299999999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0.60583503298701924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DOVER</v>
      </c>
      <c r="C27" s="51">
        <f>IF('Town Data'!C23&gt;9,'Town Data'!B23,"*")</f>
        <v>2783104.78</v>
      </c>
      <c r="D27" s="43">
        <f>IF('Town Data'!E23&gt;9,'Town Data'!D23,"*")</f>
        <v>1192557.8999999999</v>
      </c>
      <c r="E27" s="44">
        <f>IF('Town Data'!G23&gt;9,'Town Data'!F23,"*")</f>
        <v>1026256.43</v>
      </c>
      <c r="F27" s="43">
        <f>IF('Town Data'!I23&gt;9,'Town Data'!H23,"*")</f>
        <v>1764616.86</v>
      </c>
      <c r="G27" s="43">
        <f>IF('Town Data'!K23&gt;9,'Town Data'!J23,"*")</f>
        <v>545463.98</v>
      </c>
      <c r="H27" s="44">
        <f>IF('Town Data'!M23&gt;9,'Town Data'!L23,"*")</f>
        <v>520900.47</v>
      </c>
      <c r="I27" s="22">
        <f t="shared" si="0"/>
        <v>0.5771722706990341</v>
      </c>
      <c r="J27" s="22">
        <f t="shared" si="1"/>
        <v>1.1863183339805499</v>
      </c>
      <c r="K27" s="22">
        <f t="shared" si="2"/>
        <v>0.97015838745547711</v>
      </c>
      <c r="L27" s="15"/>
    </row>
    <row r="28" spans="1:12" x14ac:dyDescent="0.3">
      <c r="A28" s="15"/>
      <c r="B28" s="15" t="str">
        <f>'Town Data'!A24</f>
        <v>ENOSBURG</v>
      </c>
      <c r="C28" s="50">
        <f>IF('Town Data'!C24&gt;9,'Town Data'!B24,"*")</f>
        <v>1164148.01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1116270.8600000001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4.2890262315008296E-2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ESSEX</v>
      </c>
      <c r="C29" s="51">
        <f>IF('Town Data'!C25&gt;9,'Town Data'!B25,"*")</f>
        <v>12313102.07</v>
      </c>
      <c r="D29" s="43" t="str">
        <f>IF('Town Data'!E25&gt;9,'Town Data'!D25,"*")</f>
        <v>*</v>
      </c>
      <c r="E29" s="44">
        <f>IF('Town Data'!G25&gt;9,'Town Data'!F25,"*")</f>
        <v>1235751.92</v>
      </c>
      <c r="F29" s="43">
        <f>IF('Town Data'!I25&gt;9,'Town Data'!H25,"*")</f>
        <v>9904636.8599999994</v>
      </c>
      <c r="G29" s="43" t="str">
        <f>IF('Town Data'!K25&gt;9,'Town Data'!J25,"*")</f>
        <v>*</v>
      </c>
      <c r="H29" s="44">
        <f>IF('Town Data'!M25&gt;9,'Town Data'!L25,"*")</f>
        <v>561356.46</v>
      </c>
      <c r="I29" s="22">
        <f t="shared" si="0"/>
        <v>0.24316542282601172</v>
      </c>
      <c r="J29" s="22" t="str">
        <f t="shared" si="1"/>
        <v/>
      </c>
      <c r="K29" s="22">
        <f t="shared" si="2"/>
        <v>1.2013675944871107</v>
      </c>
      <c r="L29" s="15"/>
    </row>
    <row r="30" spans="1:12" x14ac:dyDescent="0.3">
      <c r="A30" s="15"/>
      <c r="B30" s="15" t="str">
        <f>'Town Data'!A26</f>
        <v>FAIR HAVEN</v>
      </c>
      <c r="C30" s="50">
        <f>IF('Town Data'!C26&gt;9,'Town Data'!B26,"*")</f>
        <v>1483691.02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1272684.48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0.16579642740673639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FAIRFAX</v>
      </c>
      <c r="C31" s="51">
        <f>IF('Town Data'!C27&gt;9,'Town Data'!B27,"*")</f>
        <v>927155.24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834741.92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0.11070885238397989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HARDWICK</v>
      </c>
      <c r="C32" s="50">
        <f>IF('Town Data'!C28&gt;9,'Town Data'!B28,"*")</f>
        <v>854549.55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717526.71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0.19096549032996987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HARTFORD</v>
      </c>
      <c r="C33" s="51">
        <f>IF('Town Data'!C29&gt;9,'Town Data'!B29,"*")</f>
        <v>5909380.8899999997</v>
      </c>
      <c r="D33" s="43">
        <f>IF('Town Data'!E29&gt;9,'Town Data'!D29,"*")</f>
        <v>4242057.87</v>
      </c>
      <c r="E33" s="44">
        <f>IF('Town Data'!G29&gt;9,'Town Data'!F29,"*")</f>
        <v>997445.08</v>
      </c>
      <c r="F33" s="43">
        <f>IF('Town Data'!I29&gt;9,'Town Data'!H29,"*")</f>
        <v>4403235.71</v>
      </c>
      <c r="G33" s="43">
        <f>IF('Town Data'!K29&gt;9,'Town Data'!J29,"*")</f>
        <v>1675315.09</v>
      </c>
      <c r="H33" s="44">
        <f>IF('Town Data'!M29&gt;9,'Town Data'!L29,"*")</f>
        <v>527358.78</v>
      </c>
      <c r="I33" s="22">
        <f t="shared" si="0"/>
        <v>0.3420541799703018</v>
      </c>
      <c r="J33" s="22">
        <f t="shared" si="1"/>
        <v>1.532095541501987</v>
      </c>
      <c r="K33" s="22">
        <f t="shared" si="2"/>
        <v>0.89139750361224646</v>
      </c>
      <c r="L33" s="15"/>
    </row>
    <row r="34" spans="1:12" x14ac:dyDescent="0.3">
      <c r="A34" s="15"/>
      <c r="B34" s="15" t="str">
        <f>'Town Data'!A30</f>
        <v>HINESBURG</v>
      </c>
      <c r="C34" s="50">
        <f>IF('Town Data'!C30&gt;9,'Town Data'!B30,"*")</f>
        <v>1142321.6499999999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1031925.49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0.10698074722429807</v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JAY</v>
      </c>
      <c r="C35" s="51" t="str">
        <f>IF('Town Data'!C31&gt;9,'Town Data'!B31,"*")</f>
        <v>*</v>
      </c>
      <c r="D35" s="43">
        <f>IF('Town Data'!E31&gt;9,'Town Data'!D31,"*")</f>
        <v>917851.02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JERICHO</v>
      </c>
      <c r="C36" s="50">
        <f>IF('Town Data'!C32&gt;9,'Town Data'!B32,"*")</f>
        <v>1148873.9099999999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849277.7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0.35276589742083181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JOHNSON</v>
      </c>
      <c r="C37" s="51">
        <f>IF('Town Data'!C33&gt;9,'Town Data'!B33,"*")</f>
        <v>554757.68999999994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450734.29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0.23078652391855958</v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KILLINGTON</v>
      </c>
      <c r="C38" s="50">
        <f>IF('Town Data'!C34&gt;9,'Town Data'!B34,"*")</f>
        <v>6094784.2599999998</v>
      </c>
      <c r="D38" s="46">
        <f>IF('Town Data'!E34&gt;9,'Town Data'!D34,"*")</f>
        <v>7661705.71</v>
      </c>
      <c r="E38" s="47">
        <f>IF('Town Data'!G34&gt;9,'Town Data'!F34,"*")</f>
        <v>2906170.95</v>
      </c>
      <c r="F38" s="45">
        <f>IF('Town Data'!I34&gt;9,'Town Data'!H34,"*")</f>
        <v>3176092.75</v>
      </c>
      <c r="G38" s="46">
        <f>IF('Town Data'!K34&gt;9,'Town Data'!J34,"*")</f>
        <v>2977472.22</v>
      </c>
      <c r="H38" s="47">
        <f>IF('Town Data'!M34&gt;9,'Town Data'!L34,"*")</f>
        <v>862251.12</v>
      </c>
      <c r="I38" s="9">
        <f t="shared" si="0"/>
        <v>0.91895663626321988</v>
      </c>
      <c r="J38" s="9">
        <f t="shared" si="1"/>
        <v>1.5732249182832005</v>
      </c>
      <c r="K38" s="9">
        <f t="shared" si="2"/>
        <v>2.3704461294292085</v>
      </c>
      <c r="L38" s="15"/>
    </row>
    <row r="39" spans="1:12" x14ac:dyDescent="0.3">
      <c r="A39" s="15"/>
      <c r="B39" s="27" t="str">
        <f>'Town Data'!A35</f>
        <v>LONDONDERRY</v>
      </c>
      <c r="C39" s="51">
        <f>IF('Town Data'!C35&gt;9,'Town Data'!B35,"*")</f>
        <v>923033.79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614805.38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0.50134305916451161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LUDLOW</v>
      </c>
      <c r="C40" s="50">
        <f>IF('Town Data'!C36&gt;9,'Town Data'!B36,"*")</f>
        <v>4303170.79</v>
      </c>
      <c r="D40" s="46">
        <f>IF('Town Data'!E36&gt;9,'Town Data'!D36,"*")</f>
        <v>863734.45</v>
      </c>
      <c r="E40" s="47">
        <f>IF('Town Data'!G36&gt;9,'Town Data'!F36,"*")</f>
        <v>1377126.45</v>
      </c>
      <c r="F40" s="45">
        <f>IF('Town Data'!I36&gt;9,'Town Data'!H36,"*")</f>
        <v>2561905.52</v>
      </c>
      <c r="G40" s="46">
        <f>IF('Town Data'!K36&gt;9,'Town Data'!J36,"*")</f>
        <v>791154.22</v>
      </c>
      <c r="H40" s="47">
        <f>IF('Town Data'!M36&gt;9,'Town Data'!L36,"*")</f>
        <v>638801.47</v>
      </c>
      <c r="I40" s="9">
        <f t="shared" si="0"/>
        <v>0.67967583363495776</v>
      </c>
      <c r="J40" s="9">
        <f t="shared" si="1"/>
        <v>9.1739673713678707E-2</v>
      </c>
      <c r="K40" s="9">
        <f t="shared" si="2"/>
        <v>1.1557972463651345</v>
      </c>
      <c r="L40" s="15"/>
    </row>
    <row r="41" spans="1:12" x14ac:dyDescent="0.3">
      <c r="A41" s="15"/>
      <c r="B41" s="27" t="str">
        <f>'Town Data'!A37</f>
        <v>LYNDON</v>
      </c>
      <c r="C41" s="51">
        <f>IF('Town Data'!C37&gt;9,'Town Data'!B37,"*")</f>
        <v>3358800.43</v>
      </c>
      <c r="D41" s="43" t="str">
        <f>IF('Town Data'!E37&gt;9,'Town Data'!D37,"*")</f>
        <v>*</v>
      </c>
      <c r="E41" s="44">
        <f>IF('Town Data'!G37&gt;9,'Town Data'!F37,"*")</f>
        <v>208214.46</v>
      </c>
      <c r="F41" s="43">
        <f>IF('Town Data'!I37&gt;9,'Town Data'!H37,"*")</f>
        <v>2992142.01</v>
      </c>
      <c r="G41" s="43" t="str">
        <f>IF('Town Data'!K37&gt;9,'Town Data'!J37,"*")</f>
        <v>*</v>
      </c>
      <c r="H41" s="44">
        <f>IF('Town Data'!M37&gt;9,'Town Data'!L37,"*")</f>
        <v>131580.38</v>
      </c>
      <c r="I41" s="22">
        <f t="shared" si="0"/>
        <v>0.12254044720290545</v>
      </c>
      <c r="J41" s="22" t="str">
        <f t="shared" si="1"/>
        <v/>
      </c>
      <c r="K41" s="22">
        <f t="shared" si="2"/>
        <v>0.58241266669088498</v>
      </c>
      <c r="L41" s="15"/>
    </row>
    <row r="42" spans="1:12" x14ac:dyDescent="0.3">
      <c r="A42" s="15"/>
      <c r="B42" s="15" t="str">
        <f>'Town Data'!A38</f>
        <v>MANCHESTER</v>
      </c>
      <c r="C42" s="50">
        <f>IF('Town Data'!C38&gt;9,'Town Data'!B38,"*")</f>
        <v>9197491.6099999994</v>
      </c>
      <c r="D42" s="46">
        <f>IF('Town Data'!E38&gt;9,'Town Data'!D38,"*")</f>
        <v>9553937.1999999993</v>
      </c>
      <c r="E42" s="47">
        <f>IF('Town Data'!G38&gt;9,'Town Data'!F38,"*")</f>
        <v>2340329.09</v>
      </c>
      <c r="F42" s="45">
        <f>IF('Town Data'!I38&gt;9,'Town Data'!H38,"*")</f>
        <v>5898823.1200000001</v>
      </c>
      <c r="G42" s="46">
        <f>IF('Town Data'!K38&gt;9,'Town Data'!J38,"*")</f>
        <v>4164082.56</v>
      </c>
      <c r="H42" s="47">
        <f>IF('Town Data'!M38&gt;9,'Town Data'!L38,"*")</f>
        <v>1238907.79</v>
      </c>
      <c r="I42" s="9">
        <f t="shared" si="0"/>
        <v>0.55920790010058807</v>
      </c>
      <c r="J42" s="9">
        <f t="shared" si="1"/>
        <v>1.2943678619090584</v>
      </c>
      <c r="K42" s="9">
        <f t="shared" si="2"/>
        <v>0.8890260509218364</v>
      </c>
      <c r="L42" s="15"/>
    </row>
    <row r="43" spans="1:12" x14ac:dyDescent="0.3">
      <c r="A43" s="15"/>
      <c r="B43" s="27" t="str">
        <f>'Town Data'!A39</f>
        <v>MIDDLEBURY</v>
      </c>
      <c r="C43" s="51">
        <f>IF('Town Data'!C39&gt;9,'Town Data'!B39,"*")</f>
        <v>6675944.2400000002</v>
      </c>
      <c r="D43" s="43" t="str">
        <f>IF('Town Data'!E39&gt;9,'Town Data'!D39,"*")</f>
        <v>*</v>
      </c>
      <c r="E43" s="44">
        <f>IF('Town Data'!G39&gt;9,'Town Data'!F39,"*")</f>
        <v>738754.93</v>
      </c>
      <c r="F43" s="43">
        <f>IF('Town Data'!I39&gt;9,'Town Data'!H39,"*")</f>
        <v>4714732.1100000003</v>
      </c>
      <c r="G43" s="43" t="str">
        <f>IF('Town Data'!K39&gt;9,'Town Data'!J39,"*")</f>
        <v>*</v>
      </c>
      <c r="H43" s="44">
        <f>IF('Town Data'!M39&gt;9,'Town Data'!L39,"*")</f>
        <v>331496.88</v>
      </c>
      <c r="I43" s="22">
        <f t="shared" si="0"/>
        <v>0.41597530554074252</v>
      </c>
      <c r="J43" s="22" t="str">
        <f t="shared" si="1"/>
        <v/>
      </c>
      <c r="K43" s="22">
        <f t="shared" si="2"/>
        <v>1.2285426336440934</v>
      </c>
      <c r="L43" s="15"/>
    </row>
    <row r="44" spans="1:12" x14ac:dyDescent="0.3">
      <c r="A44" s="15"/>
      <c r="B44" s="15" t="str">
        <f>'Town Data'!A40</f>
        <v>MILTON</v>
      </c>
      <c r="C44" s="50">
        <f>IF('Town Data'!C40&gt;9,'Town Data'!B40,"*")</f>
        <v>2980020.29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2695214.48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0.10567092604815631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MONTGOMERY</v>
      </c>
      <c r="C45" s="51">
        <f>IF('Town Data'!C41&gt;9,'Town Data'!B41,"*")</f>
        <v>383581.41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252542.31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0.51887978691570524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MONTPELIER</v>
      </c>
      <c r="C46" s="50">
        <f>IF('Town Data'!C42&gt;9,'Town Data'!B42,"*")</f>
        <v>5957392.5</v>
      </c>
      <c r="D46" s="46" t="str">
        <f>IF('Town Data'!E42&gt;9,'Town Data'!D42,"*")</f>
        <v>*</v>
      </c>
      <c r="E46" s="47">
        <f>IF('Town Data'!G42&gt;9,'Town Data'!F42,"*")</f>
        <v>975470.24</v>
      </c>
      <c r="F46" s="45">
        <f>IF('Town Data'!I42&gt;9,'Town Data'!H42,"*")</f>
        <v>3680718.82</v>
      </c>
      <c r="G46" s="46" t="str">
        <f>IF('Town Data'!K42&gt;9,'Town Data'!J42,"*")</f>
        <v>*</v>
      </c>
      <c r="H46" s="47">
        <f>IF('Town Data'!M42&gt;9,'Town Data'!L42,"*")</f>
        <v>371712.7</v>
      </c>
      <c r="I46" s="9">
        <f t="shared" si="0"/>
        <v>0.61854050562873486</v>
      </c>
      <c r="J46" s="9" t="str">
        <f t="shared" si="1"/>
        <v/>
      </c>
      <c r="K46" s="9">
        <f t="shared" si="2"/>
        <v>1.6242585738932245</v>
      </c>
      <c r="L46" s="15"/>
    </row>
    <row r="47" spans="1:12" x14ac:dyDescent="0.3">
      <c r="A47" s="15"/>
      <c r="B47" s="27" t="str">
        <f>'Town Data'!A43</f>
        <v>MORRISTOWN</v>
      </c>
      <c r="C47" s="51">
        <f>IF('Town Data'!C43&gt;9,'Town Data'!B43,"*")</f>
        <v>4383096.2300000004</v>
      </c>
      <c r="D47" s="43" t="str">
        <f>IF('Town Data'!E43&gt;9,'Town Data'!D43,"*")</f>
        <v>*</v>
      </c>
      <c r="E47" s="44">
        <f>IF('Town Data'!G43&gt;9,'Town Data'!F43,"*")</f>
        <v>324247.44</v>
      </c>
      <c r="F47" s="43">
        <f>IF('Town Data'!I43&gt;9,'Town Data'!H43,"*")</f>
        <v>3686775.69</v>
      </c>
      <c r="G47" s="43" t="str">
        <f>IF('Town Data'!K43&gt;9,'Town Data'!J43,"*")</f>
        <v>*</v>
      </c>
      <c r="H47" s="44">
        <f>IF('Town Data'!M43&gt;9,'Town Data'!L43,"*")</f>
        <v>208225.04</v>
      </c>
      <c r="I47" s="22">
        <f t="shared" si="0"/>
        <v>0.18886978719337288</v>
      </c>
      <c r="J47" s="22" t="str">
        <f t="shared" si="1"/>
        <v/>
      </c>
      <c r="K47" s="22">
        <f t="shared" si="2"/>
        <v>0.55719715553902638</v>
      </c>
      <c r="L47" s="15"/>
    </row>
    <row r="48" spans="1:12" x14ac:dyDescent="0.3">
      <c r="A48" s="15"/>
      <c r="B48" s="15" t="str">
        <f>'Town Data'!A44</f>
        <v>NEWPORT</v>
      </c>
      <c r="C48" s="50">
        <f>IF('Town Data'!C44&gt;9,'Town Data'!B44,"*")</f>
        <v>3344410.6</v>
      </c>
      <c r="D48" s="46" t="str">
        <f>IF('Town Data'!E44&gt;9,'Town Data'!D44,"*")</f>
        <v>*</v>
      </c>
      <c r="E48" s="47">
        <f>IF('Town Data'!G44&gt;9,'Town Data'!F44,"*")</f>
        <v>456040.37</v>
      </c>
      <c r="F48" s="45">
        <f>IF('Town Data'!I44&gt;9,'Town Data'!H44,"*")</f>
        <v>2638458.98</v>
      </c>
      <c r="G48" s="46" t="str">
        <f>IF('Town Data'!K44&gt;9,'Town Data'!J44,"*")</f>
        <v>*</v>
      </c>
      <c r="H48" s="47">
        <f>IF('Town Data'!M44&gt;9,'Town Data'!L44,"*")</f>
        <v>237874.33</v>
      </c>
      <c r="I48" s="9">
        <f t="shared" si="0"/>
        <v>0.26756209793339297</v>
      </c>
      <c r="J48" s="9" t="str">
        <f t="shared" si="1"/>
        <v/>
      </c>
      <c r="K48" s="9">
        <f t="shared" si="2"/>
        <v>0.91714831104306216</v>
      </c>
      <c r="L48" s="15"/>
    </row>
    <row r="49" spans="1:12" x14ac:dyDescent="0.3">
      <c r="A49" s="15"/>
      <c r="B49" s="27" t="str">
        <f>'Town Data'!A45</f>
        <v>NORTH HERO</v>
      </c>
      <c r="C49" s="51" t="str">
        <f>IF('Town Data'!C45&gt;9,'Town Data'!B45,"*")</f>
        <v>*</v>
      </c>
      <c r="D49" s="43">
        <f>IF('Town Data'!E45&gt;9,'Town Data'!D45,"*")</f>
        <v>161237.62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NORTHFIELD</v>
      </c>
      <c r="C50" s="50">
        <f>IF('Town Data'!C46&gt;9,'Town Data'!B46,"*")</f>
        <v>849007.41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705462.91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0.20347561574853026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POULTNEY</v>
      </c>
      <c r="C51" s="51">
        <f>IF('Town Data'!C47&gt;9,'Town Data'!B47,"*")</f>
        <v>496698.36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419604.05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0.18373109125138329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RANDOLPH</v>
      </c>
      <c r="C52" s="50">
        <f>IF('Town Data'!C48&gt;9,'Town Data'!B48,"*")</f>
        <v>1982994.92</v>
      </c>
      <c r="D52" s="46" t="str">
        <f>IF('Town Data'!E48&gt;9,'Town Data'!D48,"*")</f>
        <v>*</v>
      </c>
      <c r="E52" s="47">
        <f>IF('Town Data'!G48&gt;9,'Town Data'!F48,"*")</f>
        <v>99801.4</v>
      </c>
      <c r="F52" s="45">
        <f>IF('Town Data'!I48&gt;9,'Town Data'!H48,"*")</f>
        <v>1685012.17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0.17684308475944124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RICHMOND</v>
      </c>
      <c r="C53" s="51">
        <f>IF('Town Data'!C49&gt;9,'Town Data'!B49,"*")</f>
        <v>867402.69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708262.17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0.224691543245914</v>
      </c>
      <c r="J53" s="22" t="str">
        <f t="shared" si="1"/>
        <v/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ROCKINGHAM</v>
      </c>
      <c r="C54" s="50">
        <f>IF('Town Data'!C50&gt;9,'Town Data'!B50,"*")</f>
        <v>1442838.08</v>
      </c>
      <c r="D54" s="46" t="str">
        <f>IF('Town Data'!E50&gt;9,'Town Data'!D50,"*")</f>
        <v>*</v>
      </c>
      <c r="E54" s="47">
        <f>IF('Town Data'!G50&gt;9,'Town Data'!F50,"*")</f>
        <v>237620.63</v>
      </c>
      <c r="F54" s="45">
        <f>IF('Town Data'!I50&gt;9,'Town Data'!H50,"*")</f>
        <v>1168633.72</v>
      </c>
      <c r="G54" s="46" t="str">
        <f>IF('Town Data'!K50&gt;9,'Town Data'!J50,"*")</f>
        <v>*</v>
      </c>
      <c r="H54" s="47">
        <f>IF('Town Data'!M50&gt;9,'Town Data'!L50,"*")</f>
        <v>85886.93</v>
      </c>
      <c r="I54" s="9">
        <f t="shared" si="0"/>
        <v>0.23463670036835846</v>
      </c>
      <c r="J54" s="9" t="str">
        <f t="shared" si="1"/>
        <v/>
      </c>
      <c r="K54" s="9">
        <f t="shared" si="2"/>
        <v>1.7666681065442673</v>
      </c>
      <c r="L54" s="15"/>
    </row>
    <row r="55" spans="1:12" x14ac:dyDescent="0.3">
      <c r="A55" s="15"/>
      <c r="B55" s="27" t="str">
        <f>'Town Data'!A51</f>
        <v>ROYALTON</v>
      </c>
      <c r="C55" s="51">
        <f>IF('Town Data'!C51&gt;9,'Town Data'!B51,"*")</f>
        <v>662209.72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RUTLAND</v>
      </c>
      <c r="C56" s="50">
        <f>IF('Town Data'!C52&gt;9,'Town Data'!B52,"*")</f>
        <v>11464647.9</v>
      </c>
      <c r="D56" s="46">
        <f>IF('Town Data'!E52&gt;9,'Town Data'!D52,"*")</f>
        <v>1124643.3</v>
      </c>
      <c r="E56" s="47">
        <f>IF('Town Data'!G52&gt;9,'Town Data'!F52,"*")</f>
        <v>1240442.8500000001</v>
      </c>
      <c r="F56" s="45">
        <f>IF('Town Data'!I52&gt;9,'Town Data'!H52,"*")</f>
        <v>10152848.890000001</v>
      </c>
      <c r="G56" s="46">
        <f>IF('Town Data'!K52&gt;9,'Town Data'!J52,"*")</f>
        <v>290652.37</v>
      </c>
      <c r="H56" s="47">
        <f>IF('Town Data'!M52&gt;9,'Town Data'!L52,"*")</f>
        <v>736020.4</v>
      </c>
      <c r="I56" s="9">
        <f t="shared" si="0"/>
        <v>0.12920501666207698</v>
      </c>
      <c r="J56" s="9">
        <f t="shared" si="1"/>
        <v>2.8693759834127626</v>
      </c>
      <c r="K56" s="9">
        <f t="shared" si="2"/>
        <v>0.68533759390364735</v>
      </c>
      <c r="L56" s="15"/>
    </row>
    <row r="57" spans="1:12" x14ac:dyDescent="0.3">
      <c r="A57" s="15"/>
      <c r="B57" s="27" t="str">
        <f>'Town Data'!A53</f>
        <v>RUTLAND TOWN</v>
      </c>
      <c r="C57" s="51">
        <f>IF('Town Data'!C53&gt;9,'Town Data'!B53,"*")</f>
        <v>4122486.42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3587659.46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0.14907405955413616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SHELBURNE</v>
      </c>
      <c r="C58" s="50">
        <f>IF('Town Data'!C54&gt;9,'Town Data'!B54,"*")</f>
        <v>2356824.6</v>
      </c>
      <c r="D58" s="46" t="str">
        <f>IF('Town Data'!E54&gt;9,'Town Data'!D54,"*")</f>
        <v>*</v>
      </c>
      <c r="E58" s="47">
        <f>IF('Town Data'!G54&gt;9,'Town Data'!F54,"*")</f>
        <v>402043.31</v>
      </c>
      <c r="F58" s="45">
        <f>IF('Town Data'!I54&gt;9,'Town Data'!H54,"*")</f>
        <v>1971094.22</v>
      </c>
      <c r="G58" s="46" t="str">
        <f>IF('Town Data'!K54&gt;9,'Town Data'!J54,"*")</f>
        <v>*</v>
      </c>
      <c r="H58" s="47">
        <f>IF('Town Data'!M54&gt;9,'Town Data'!L54,"*")</f>
        <v>177589.58</v>
      </c>
      <c r="I58" s="9">
        <f t="shared" si="0"/>
        <v>0.19569352701972823</v>
      </c>
      <c r="J58" s="9" t="str">
        <f t="shared" si="1"/>
        <v/>
      </c>
      <c r="K58" s="9">
        <f t="shared" si="2"/>
        <v>1.2638902012156346</v>
      </c>
      <c r="L58" s="15"/>
    </row>
    <row r="59" spans="1:12" x14ac:dyDescent="0.3">
      <c r="A59" s="15"/>
      <c r="B59" s="27" t="str">
        <f>'Town Data'!A55</f>
        <v>SOUTH BURLINGTON</v>
      </c>
      <c r="C59" s="51">
        <f>IF('Town Data'!C55&gt;9,'Town Data'!B55,"*")</f>
        <v>21636934.27</v>
      </c>
      <c r="D59" s="43">
        <f>IF('Town Data'!E55&gt;9,'Town Data'!D55,"*")</f>
        <v>8573545.9299999997</v>
      </c>
      <c r="E59" s="44">
        <f>IF('Town Data'!G55&gt;9,'Town Data'!F55,"*")</f>
        <v>2280289.21</v>
      </c>
      <c r="F59" s="43">
        <f>IF('Town Data'!I55&gt;9,'Town Data'!H55,"*")</f>
        <v>17460955.100000001</v>
      </c>
      <c r="G59" s="43">
        <f>IF('Town Data'!K55&gt;9,'Town Data'!J55,"*")</f>
        <v>3286383.94</v>
      </c>
      <c r="H59" s="44">
        <f>IF('Town Data'!M55&gt;9,'Town Data'!L55,"*")</f>
        <v>985186.15</v>
      </c>
      <c r="I59" s="22">
        <f t="shared" si="0"/>
        <v>0.23916098209312717</v>
      </c>
      <c r="J59" s="22">
        <f t="shared" si="1"/>
        <v>1.6088083700895885</v>
      </c>
      <c r="K59" s="22">
        <f t="shared" si="2"/>
        <v>1.3145770065890594</v>
      </c>
      <c r="L59" s="15"/>
    </row>
    <row r="60" spans="1:12" x14ac:dyDescent="0.3">
      <c r="A60" s="15"/>
      <c r="B60" s="15" t="str">
        <f>'Town Data'!A56</f>
        <v>SOUTH HERO</v>
      </c>
      <c r="C60" s="50">
        <f>IF('Town Data'!C56&gt;9,'Town Data'!B56,"*")</f>
        <v>619659.81000000006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527543.26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0.17461421078529188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SPRINGFIELD</v>
      </c>
      <c r="C61" s="51">
        <f>IF('Town Data'!C57&gt;9,'Town Data'!B57,"*")</f>
        <v>3656999.21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3046399.12</v>
      </c>
      <c r="G61" s="43" t="str">
        <f>IF('Town Data'!K57&gt;9,'Town Data'!J57,"*")</f>
        <v>*</v>
      </c>
      <c r="H61" s="44">
        <f>IF('Town Data'!M57&gt;9,'Town Data'!L57,"*")</f>
        <v>119908.7</v>
      </c>
      <c r="I61" s="22">
        <f t="shared" si="0"/>
        <v>0.20043338576069436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ST ALBANS</v>
      </c>
      <c r="C62" s="50">
        <f>IF('Town Data'!C58&gt;9,'Town Data'!B58,"*")</f>
        <v>5793585.9500000002</v>
      </c>
      <c r="D62" s="46" t="str">
        <f>IF('Town Data'!E58&gt;9,'Town Data'!D58,"*")</f>
        <v>*</v>
      </c>
      <c r="E62" s="47">
        <f>IF('Town Data'!G58&gt;9,'Town Data'!F58,"*")</f>
        <v>587787.32999999996</v>
      </c>
      <c r="F62" s="45">
        <f>IF('Town Data'!I58&gt;9,'Town Data'!H58,"*")</f>
        <v>5125378.4000000004</v>
      </c>
      <c r="G62" s="46" t="str">
        <f>IF('Town Data'!K58&gt;9,'Town Data'!J58,"*")</f>
        <v>*</v>
      </c>
      <c r="H62" s="47">
        <f>IF('Town Data'!M58&gt;9,'Town Data'!L58,"*")</f>
        <v>290104.96000000002</v>
      </c>
      <c r="I62" s="9">
        <f t="shared" si="0"/>
        <v>0.13037233504554507</v>
      </c>
      <c r="J62" s="9" t="str">
        <f t="shared" si="1"/>
        <v/>
      </c>
      <c r="K62" s="9">
        <f t="shared" si="2"/>
        <v>1.0261195465255055</v>
      </c>
      <c r="L62" s="15"/>
    </row>
    <row r="63" spans="1:12" x14ac:dyDescent="0.3">
      <c r="A63" s="15"/>
      <c r="B63" s="27" t="str">
        <f>'Town Data'!A59</f>
        <v>ST ALBANS TOWN</v>
      </c>
      <c r="C63" s="51">
        <f>IF('Town Data'!C59&gt;9,'Town Data'!B59,"*")</f>
        <v>2885439.53</v>
      </c>
      <c r="D63" s="43" t="str">
        <f>IF('Town Data'!E59&gt;9,'Town Data'!D59,"*")</f>
        <v>*</v>
      </c>
      <c r="E63" s="44">
        <f>IF('Town Data'!G59&gt;9,'Town Data'!F59,"*")</f>
        <v>234195.56</v>
      </c>
      <c r="F63" s="43">
        <f>IF('Town Data'!I59&gt;9,'Town Data'!H59,"*")</f>
        <v>2440741.4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0.18219797066579849</v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ST JOHNSBURY</v>
      </c>
      <c r="C64" s="50">
        <f>IF('Town Data'!C60&gt;9,'Town Data'!B60,"*")</f>
        <v>3435403.07</v>
      </c>
      <c r="D64" s="46" t="str">
        <f>IF('Town Data'!E60&gt;9,'Town Data'!D60,"*")</f>
        <v>*</v>
      </c>
      <c r="E64" s="47">
        <f>IF('Town Data'!G60&gt;9,'Town Data'!F60,"*")</f>
        <v>270906.27</v>
      </c>
      <c r="F64" s="45">
        <f>IF('Town Data'!I60&gt;9,'Town Data'!H60,"*")</f>
        <v>2926146.96</v>
      </c>
      <c r="G64" s="46" t="str">
        <f>IF('Town Data'!K60&gt;9,'Town Data'!J60,"*")</f>
        <v>*</v>
      </c>
      <c r="H64" s="47">
        <f>IF('Town Data'!M60&gt;9,'Town Data'!L60,"*")</f>
        <v>128660.72</v>
      </c>
      <c r="I64" s="9">
        <f t="shared" si="0"/>
        <v>0.17403640929914194</v>
      </c>
      <c r="J64" s="9" t="str">
        <f t="shared" si="1"/>
        <v/>
      </c>
      <c r="K64" s="9">
        <f t="shared" si="2"/>
        <v>1.1055864602654175</v>
      </c>
      <c r="L64" s="15"/>
    </row>
    <row r="65" spans="1:12" x14ac:dyDescent="0.3">
      <c r="A65" s="15"/>
      <c r="B65" s="27" t="str">
        <f>'Town Data'!A61</f>
        <v>STOWE</v>
      </c>
      <c r="C65" s="51">
        <f>IF('Town Data'!C61&gt;9,'Town Data'!B61,"*")</f>
        <v>15374099.630000001</v>
      </c>
      <c r="D65" s="43">
        <f>IF('Town Data'!E61&gt;9,'Town Data'!D61,"*")</f>
        <v>24326173.489999998</v>
      </c>
      <c r="E65" s="44">
        <f>IF('Town Data'!G61&gt;9,'Town Data'!F61,"*")</f>
        <v>5002743.87</v>
      </c>
      <c r="F65" s="43">
        <f>IF('Town Data'!I61&gt;9,'Town Data'!H61,"*")</f>
        <v>7976913.2699999996</v>
      </c>
      <c r="G65" s="43">
        <f>IF('Town Data'!K61&gt;9,'Town Data'!J61,"*")</f>
        <v>10326347.720000001</v>
      </c>
      <c r="H65" s="44">
        <f>IF('Town Data'!M61&gt;9,'Town Data'!L61,"*")</f>
        <v>2429189.58</v>
      </c>
      <c r="I65" s="22">
        <f t="shared" si="0"/>
        <v>0.92732440602303323</v>
      </c>
      <c r="J65" s="22">
        <f t="shared" si="1"/>
        <v>1.3557383645802696</v>
      </c>
      <c r="K65" s="22">
        <f t="shared" si="2"/>
        <v>1.0594291656726109</v>
      </c>
      <c r="L65" s="15"/>
    </row>
    <row r="66" spans="1:12" x14ac:dyDescent="0.3">
      <c r="A66" s="15"/>
      <c r="B66" s="15" t="str">
        <f>'Town Data'!A62</f>
        <v>SWANTON</v>
      </c>
      <c r="C66" s="50">
        <f>IF('Town Data'!C62&gt;9,'Town Data'!B62,"*")</f>
        <v>1623805.71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1388766.36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0.1692432627760366</v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VERGENNES</v>
      </c>
      <c r="C67" s="51">
        <f>IF('Town Data'!C63&gt;9,'Town Data'!B63,"*")</f>
        <v>1238577.8</v>
      </c>
      <c r="D67" s="43" t="str">
        <f>IF('Town Data'!E63&gt;9,'Town Data'!D63,"*")</f>
        <v>*</v>
      </c>
      <c r="E67" s="44">
        <f>IF('Town Data'!G63&gt;9,'Town Data'!F63,"*")</f>
        <v>228129.09</v>
      </c>
      <c r="F67" s="43">
        <f>IF('Town Data'!I63&gt;9,'Town Data'!H63,"*")</f>
        <v>911288.26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0.3591503966044729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WAITSFIELD</v>
      </c>
      <c r="C68" s="50">
        <f>IF('Town Data'!C64&gt;9,'Town Data'!B64,"*")</f>
        <v>2457280.7400000002</v>
      </c>
      <c r="D68" s="46">
        <f>IF('Town Data'!E64&gt;9,'Town Data'!D64,"*")</f>
        <v>869481.59</v>
      </c>
      <c r="E68" s="47">
        <f>IF('Town Data'!G64&gt;9,'Town Data'!F64,"*")</f>
        <v>751737.41</v>
      </c>
      <c r="F68" s="45">
        <f>IF('Town Data'!I64&gt;9,'Town Data'!H64,"*")</f>
        <v>1631361.69</v>
      </c>
      <c r="G68" s="46">
        <f>IF('Town Data'!K64&gt;9,'Town Data'!J64,"*")</f>
        <v>228981.98</v>
      </c>
      <c r="H68" s="47">
        <f>IF('Town Data'!M64&gt;9,'Town Data'!L64,"*")</f>
        <v>193250.16</v>
      </c>
      <c r="I68" s="9">
        <f t="shared" si="0"/>
        <v>0.50627586455092022</v>
      </c>
      <c r="J68" s="9">
        <f t="shared" si="1"/>
        <v>2.797161636911341</v>
      </c>
      <c r="K68" s="9">
        <f t="shared" si="2"/>
        <v>2.8899704403866986</v>
      </c>
      <c r="L68" s="15"/>
    </row>
    <row r="69" spans="1:12" x14ac:dyDescent="0.3">
      <c r="A69" s="15"/>
      <c r="B69" s="27" t="str">
        <f>'Town Data'!A65</f>
        <v>WALLINGFORD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257892.48000000001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WARREN</v>
      </c>
      <c r="C70" s="50">
        <f>IF('Town Data'!C66&gt;9,'Town Data'!B66,"*")</f>
        <v>1481314.65</v>
      </c>
      <c r="D70" s="46">
        <f>IF('Town Data'!E66&gt;9,'Town Data'!D66,"*")</f>
        <v>1848575.06</v>
      </c>
      <c r="E70" s="47">
        <f>IF('Town Data'!G66&gt;9,'Town Data'!F66,"*")</f>
        <v>533088.43999999994</v>
      </c>
      <c r="F70" s="45">
        <f>IF('Town Data'!I66&gt;9,'Town Data'!H66,"*")</f>
        <v>748084.91</v>
      </c>
      <c r="G70" s="46">
        <f>IF('Town Data'!K66&gt;9,'Town Data'!J66,"*")</f>
        <v>667802.81000000006</v>
      </c>
      <c r="H70" s="47" t="str">
        <f>IF('Town Data'!M66&gt;9,'Town Data'!L66,"*")</f>
        <v>*</v>
      </c>
      <c r="I70" s="9">
        <f t="shared" ref="I70:I133" si="3">IFERROR((C70-F70)/F70,"")</f>
        <v>0.98014240121485652</v>
      </c>
      <c r="J70" s="9">
        <f t="shared" ref="J70:J133" si="4">IFERROR((D70-G70)/G70,"")</f>
        <v>1.7681450756399182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WATERBURY</v>
      </c>
      <c r="C71" s="51">
        <f>IF('Town Data'!C67&gt;9,'Town Data'!B67,"*")</f>
        <v>4974819.97</v>
      </c>
      <c r="D71" s="43">
        <f>IF('Town Data'!E67&gt;9,'Town Data'!D67,"*")</f>
        <v>2630017.9900000002</v>
      </c>
      <c r="E71" s="44">
        <f>IF('Town Data'!G67&gt;9,'Town Data'!F67,"*")</f>
        <v>1039210.65</v>
      </c>
      <c r="F71" s="43">
        <f>IF('Town Data'!I67&gt;9,'Town Data'!H67,"*")</f>
        <v>2622321.9900000002</v>
      </c>
      <c r="G71" s="43" t="str">
        <f>IF('Town Data'!K67&gt;9,'Town Data'!J67,"*")</f>
        <v>*</v>
      </c>
      <c r="H71" s="44">
        <f>IF('Town Data'!M67&gt;9,'Town Data'!L67,"*")</f>
        <v>447299.78</v>
      </c>
      <c r="I71" s="22">
        <f t="shared" si="3"/>
        <v>0.89710492798788577</v>
      </c>
      <c r="J71" s="22" t="str">
        <f t="shared" si="4"/>
        <v/>
      </c>
      <c r="K71" s="22">
        <f t="shared" si="5"/>
        <v>1.323297923374789</v>
      </c>
      <c r="L71" s="15"/>
    </row>
    <row r="72" spans="1:12" x14ac:dyDescent="0.3">
      <c r="A72" s="15"/>
      <c r="B72" s="15" t="str">
        <f>'Town Data'!A68</f>
        <v>WEATHERSFIELD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499764.65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WILLISTON</v>
      </c>
      <c r="C73" s="51">
        <f>IF('Town Data'!C69&gt;9,'Town Data'!B69,"*")</f>
        <v>9682867.7699999996</v>
      </c>
      <c r="D73" s="43" t="str">
        <f>IF('Town Data'!E69&gt;9,'Town Data'!D69,"*")</f>
        <v>*</v>
      </c>
      <c r="E73" s="44">
        <f>IF('Town Data'!G69&gt;9,'Town Data'!F69,"*")</f>
        <v>872552.41</v>
      </c>
      <c r="F73" s="43">
        <f>IF('Town Data'!I69&gt;9,'Town Data'!H69,"*")</f>
        <v>7527253.0800000001</v>
      </c>
      <c r="G73" s="43" t="str">
        <f>IF('Town Data'!K69&gt;9,'Town Data'!J69,"*")</f>
        <v>*</v>
      </c>
      <c r="H73" s="44">
        <f>IF('Town Data'!M69&gt;9,'Town Data'!L69,"*")</f>
        <v>609949.68999999994</v>
      </c>
      <c r="I73" s="22">
        <f t="shared" si="3"/>
        <v>0.28637467972579439</v>
      </c>
      <c r="J73" s="22" t="str">
        <f t="shared" si="4"/>
        <v/>
      </c>
      <c r="K73" s="22">
        <f t="shared" si="5"/>
        <v>0.43053177057930814</v>
      </c>
      <c r="L73" s="15"/>
    </row>
    <row r="74" spans="1:12" x14ac:dyDescent="0.3">
      <c r="A74" s="15"/>
      <c r="B74" s="15" t="str">
        <f>'Town Data'!A70</f>
        <v>WILMINGTON</v>
      </c>
      <c r="C74" s="50">
        <f>IF('Town Data'!C70&gt;9,'Town Data'!B70,"*")</f>
        <v>2087994.77</v>
      </c>
      <c r="D74" s="46">
        <f>IF('Town Data'!E70&gt;9,'Town Data'!D70,"*")</f>
        <v>404695.15</v>
      </c>
      <c r="E74" s="47">
        <f>IF('Town Data'!G70&gt;9,'Town Data'!F70,"*")</f>
        <v>408446.09</v>
      </c>
      <c r="F74" s="45">
        <f>IF('Town Data'!I70&gt;9,'Town Data'!H70,"*")</f>
        <v>1402818.25</v>
      </c>
      <c r="G74" s="46">
        <f>IF('Town Data'!K70&gt;9,'Town Data'!J70,"*")</f>
        <v>256877.2</v>
      </c>
      <c r="H74" s="47">
        <f>IF('Town Data'!M70&gt;9,'Town Data'!L70,"*")</f>
        <v>209645.45</v>
      </c>
      <c r="I74" s="9">
        <f t="shared" si="3"/>
        <v>0.48842857583297056</v>
      </c>
      <c r="J74" s="9">
        <f t="shared" si="4"/>
        <v>0.57544207893888599</v>
      </c>
      <c r="K74" s="9">
        <f t="shared" si="5"/>
        <v>0.94827071133668772</v>
      </c>
      <c r="L74" s="15"/>
    </row>
    <row r="75" spans="1:12" x14ac:dyDescent="0.3">
      <c r="A75" s="15"/>
      <c r="B75" s="27" t="str">
        <f>'Town Data'!A71</f>
        <v>WINDSOR</v>
      </c>
      <c r="C75" s="51">
        <f>IF('Town Data'!C71&gt;9,'Town Data'!B71,"*")</f>
        <v>1359060.65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896001.54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0.51680615415013664</v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WINHALL</v>
      </c>
      <c r="C76" s="50" t="str">
        <f>IF('Town Data'!C72&gt;9,'Town Data'!B72,"*")</f>
        <v>*</v>
      </c>
      <c r="D76" s="46">
        <f>IF('Town Data'!E72&gt;9,'Town Data'!D72,"*")</f>
        <v>490309.8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243584.36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1.0128952449984885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WINOOSKI</v>
      </c>
      <c r="C77" s="51">
        <f>IF('Town Data'!C73&gt;9,'Town Data'!B73,"*")</f>
        <v>3387005.43</v>
      </c>
      <c r="D77" s="43" t="str">
        <f>IF('Town Data'!E73&gt;9,'Town Data'!D73,"*")</f>
        <v>*</v>
      </c>
      <c r="E77" s="44">
        <f>IF('Town Data'!G73&gt;9,'Town Data'!F73,"*")</f>
        <v>1243664.23</v>
      </c>
      <c r="F77" s="43">
        <f>IF('Town Data'!I73&gt;9,'Town Data'!H73,"*")</f>
        <v>2232806.15</v>
      </c>
      <c r="G77" s="43" t="str">
        <f>IF('Town Data'!K73&gt;9,'Town Data'!J73,"*")</f>
        <v>*</v>
      </c>
      <c r="H77" s="44">
        <f>IF('Town Data'!M73&gt;9,'Town Data'!L73,"*")</f>
        <v>397670.81</v>
      </c>
      <c r="I77" s="22">
        <f t="shared" si="3"/>
        <v>0.51692766969492643</v>
      </c>
      <c r="J77" s="22" t="str">
        <f t="shared" si="4"/>
        <v/>
      </c>
      <c r="K77" s="22">
        <f t="shared" si="5"/>
        <v>2.1273711791921563</v>
      </c>
      <c r="L77" s="15"/>
    </row>
    <row r="78" spans="1:12" x14ac:dyDescent="0.3">
      <c r="A78" s="15"/>
      <c r="B78" s="15" t="str">
        <f>'Town Data'!A74</f>
        <v>WOODSTOCK</v>
      </c>
      <c r="C78" s="50">
        <f>IF('Town Data'!C74&gt;9,'Town Data'!B74,"*")</f>
        <v>4697974.97</v>
      </c>
      <c r="D78" s="46">
        <f>IF('Town Data'!E74&gt;9,'Town Data'!D74,"*")</f>
        <v>7432842.3700000001</v>
      </c>
      <c r="E78" s="47">
        <f>IF('Town Data'!G74&gt;9,'Town Data'!F74,"*")</f>
        <v>1351663.38</v>
      </c>
      <c r="F78" s="45">
        <f>IF('Town Data'!I74&gt;9,'Town Data'!H74,"*")</f>
        <v>2774567.35</v>
      </c>
      <c r="G78" s="46">
        <f>IF('Town Data'!K74&gt;9,'Town Data'!J74,"*")</f>
        <v>3381121.4</v>
      </c>
      <c r="H78" s="47">
        <f>IF('Town Data'!M74&gt;9,'Town Data'!L74,"*")</f>
        <v>679091.76</v>
      </c>
      <c r="I78" s="9">
        <f t="shared" si="3"/>
        <v>0.69322794416938538</v>
      </c>
      <c r="J78" s="9">
        <f t="shared" si="4"/>
        <v>1.1983364365443963</v>
      </c>
      <c r="K78" s="9">
        <f t="shared" si="5"/>
        <v>0.99039873492206687</v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316165.53999999998</v>
      </c>
      <c r="C2" s="39">
        <v>11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3">
      <c r="A3" s="38" t="s">
        <v>48</v>
      </c>
      <c r="B3" s="39">
        <v>4301236</v>
      </c>
      <c r="C3" s="39">
        <v>41</v>
      </c>
      <c r="D3" s="39">
        <v>0</v>
      </c>
      <c r="E3" s="39">
        <v>0</v>
      </c>
      <c r="F3" s="39">
        <v>746451.41</v>
      </c>
      <c r="G3" s="39">
        <v>19</v>
      </c>
      <c r="H3" s="39">
        <v>3645522.45</v>
      </c>
      <c r="I3" s="39">
        <v>38</v>
      </c>
      <c r="J3" s="39">
        <v>0</v>
      </c>
      <c r="K3" s="39">
        <v>0</v>
      </c>
      <c r="L3" s="39">
        <v>291316.03000000003</v>
      </c>
      <c r="M3" s="39">
        <v>15</v>
      </c>
    </row>
    <row r="4" spans="1:13" x14ac:dyDescent="0.3">
      <c r="A4" s="38" t="s">
        <v>49</v>
      </c>
      <c r="B4" s="39">
        <v>1294958.21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1139555.8899999999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651031.89</v>
      </c>
      <c r="C5" s="39">
        <v>20</v>
      </c>
      <c r="D5" s="39">
        <v>0</v>
      </c>
      <c r="E5" s="39">
        <v>0</v>
      </c>
      <c r="F5" s="39">
        <v>0</v>
      </c>
      <c r="G5" s="39">
        <v>0</v>
      </c>
      <c r="H5" s="39">
        <v>523317.48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7587854.5</v>
      </c>
      <c r="C6" s="39">
        <v>71</v>
      </c>
      <c r="D6" s="39">
        <v>2101530.2200000002</v>
      </c>
      <c r="E6" s="39">
        <v>20</v>
      </c>
      <c r="F6" s="39">
        <v>1006271.44</v>
      </c>
      <c r="G6" s="39">
        <v>29</v>
      </c>
      <c r="H6" s="39">
        <v>6597064.8799999999</v>
      </c>
      <c r="I6" s="39">
        <v>72</v>
      </c>
      <c r="J6" s="39">
        <v>860511.85</v>
      </c>
      <c r="K6" s="39">
        <v>20</v>
      </c>
      <c r="L6" s="39">
        <v>546675.27</v>
      </c>
      <c r="M6" s="39">
        <v>26</v>
      </c>
    </row>
    <row r="7" spans="1:13" x14ac:dyDescent="0.3">
      <c r="A7" s="38" t="s">
        <v>52</v>
      </c>
      <c r="B7" s="39">
        <v>5131685.84</v>
      </c>
      <c r="C7" s="39">
        <v>19</v>
      </c>
      <c r="D7" s="39">
        <v>0</v>
      </c>
      <c r="E7" s="39">
        <v>0</v>
      </c>
      <c r="F7" s="39">
        <v>0</v>
      </c>
      <c r="G7" s="39">
        <v>0</v>
      </c>
      <c r="H7" s="39">
        <v>4321968.2300000004</v>
      </c>
      <c r="I7" s="39">
        <v>20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603144.85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39">
        <v>344676.38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1448796.42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1065030.72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991952.26</v>
      </c>
      <c r="C10" s="39">
        <v>22</v>
      </c>
      <c r="D10" s="39">
        <v>0</v>
      </c>
      <c r="E10" s="39">
        <v>0</v>
      </c>
      <c r="F10" s="39">
        <v>197092.93</v>
      </c>
      <c r="G10" s="39">
        <v>11</v>
      </c>
      <c r="H10" s="39">
        <v>791503.12</v>
      </c>
      <c r="I10" s="39">
        <v>22</v>
      </c>
      <c r="J10" s="39">
        <v>0</v>
      </c>
      <c r="K10" s="39">
        <v>0</v>
      </c>
      <c r="L10" s="39">
        <v>85907.39</v>
      </c>
      <c r="M10" s="39">
        <v>10</v>
      </c>
    </row>
    <row r="11" spans="1:13" x14ac:dyDescent="0.3">
      <c r="A11" s="38" t="s">
        <v>56</v>
      </c>
      <c r="B11" s="39">
        <v>10560102.73</v>
      </c>
      <c r="C11" s="39">
        <v>84</v>
      </c>
      <c r="D11" s="39">
        <v>2298209.21</v>
      </c>
      <c r="E11" s="39">
        <v>20</v>
      </c>
      <c r="F11" s="39">
        <v>1192229.49</v>
      </c>
      <c r="G11" s="39">
        <v>35</v>
      </c>
      <c r="H11" s="39">
        <v>8605421.0099999998</v>
      </c>
      <c r="I11" s="39">
        <v>76</v>
      </c>
      <c r="J11" s="39">
        <v>1150549.8799999999</v>
      </c>
      <c r="K11" s="39">
        <v>18</v>
      </c>
      <c r="L11" s="39">
        <v>620511.86</v>
      </c>
      <c r="M11" s="39">
        <v>30</v>
      </c>
    </row>
    <row r="12" spans="1:13" x14ac:dyDescent="0.3">
      <c r="A12" s="38" t="s">
        <v>57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264978.99</v>
      </c>
      <c r="I12" s="39">
        <v>10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1080082.29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819566.22</v>
      </c>
      <c r="I13" s="39">
        <v>14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669795.87</v>
      </c>
      <c r="C14" s="39">
        <v>16</v>
      </c>
      <c r="D14" s="39">
        <v>806788.32</v>
      </c>
      <c r="E14" s="39">
        <v>16</v>
      </c>
      <c r="F14" s="39">
        <v>0</v>
      </c>
      <c r="G14" s="39">
        <v>0</v>
      </c>
      <c r="H14" s="39">
        <v>296620.98</v>
      </c>
      <c r="I14" s="39">
        <v>13</v>
      </c>
      <c r="J14" s="39">
        <v>305267.84999999998</v>
      </c>
      <c r="K14" s="39">
        <v>16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29072289.670000002</v>
      </c>
      <c r="C15" s="39">
        <v>203</v>
      </c>
      <c r="D15" s="39">
        <v>15315000.310000001</v>
      </c>
      <c r="E15" s="39">
        <v>17</v>
      </c>
      <c r="F15" s="39">
        <v>9547964.5600000005</v>
      </c>
      <c r="G15" s="39">
        <v>101</v>
      </c>
      <c r="H15" s="39">
        <v>18533181.41</v>
      </c>
      <c r="I15" s="39">
        <v>189</v>
      </c>
      <c r="J15" s="39">
        <v>4501533.03</v>
      </c>
      <c r="K15" s="39">
        <v>16</v>
      </c>
      <c r="L15" s="39">
        <v>3610545.18</v>
      </c>
      <c r="M15" s="39">
        <v>95</v>
      </c>
    </row>
    <row r="16" spans="1:13" x14ac:dyDescent="0.3">
      <c r="A16" s="38" t="s">
        <v>61</v>
      </c>
      <c r="B16" s="39">
        <v>1720845.92</v>
      </c>
      <c r="C16" s="39">
        <v>20</v>
      </c>
      <c r="D16" s="39">
        <v>0</v>
      </c>
      <c r="E16" s="39">
        <v>0</v>
      </c>
      <c r="F16" s="39">
        <v>365206.38</v>
      </c>
      <c r="G16" s="39">
        <v>11</v>
      </c>
      <c r="H16" s="39">
        <v>1079661.46</v>
      </c>
      <c r="I16" s="39">
        <v>17</v>
      </c>
      <c r="J16" s="39">
        <v>0</v>
      </c>
      <c r="K16" s="39">
        <v>0</v>
      </c>
      <c r="L16" s="39">
        <v>174617.55</v>
      </c>
      <c r="M16" s="39">
        <v>10</v>
      </c>
    </row>
    <row r="17" spans="1:13" x14ac:dyDescent="0.3">
      <c r="A17" s="38" t="s">
        <v>62</v>
      </c>
      <c r="B17" s="39">
        <v>1346626.67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939213.41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793114.45</v>
      </c>
      <c r="C18" s="39">
        <v>15</v>
      </c>
      <c r="D18" s="39">
        <v>280341.59999999998</v>
      </c>
      <c r="E18" s="39">
        <v>10</v>
      </c>
      <c r="F18" s="39">
        <v>0</v>
      </c>
      <c r="G18" s="39">
        <v>0</v>
      </c>
      <c r="H18" s="39">
        <v>627950.59</v>
      </c>
      <c r="I18" s="39">
        <v>15</v>
      </c>
      <c r="J18" s="39">
        <v>131920.60999999999</v>
      </c>
      <c r="K18" s="39">
        <v>10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7076822.79</v>
      </c>
      <c r="C19" s="39">
        <v>49</v>
      </c>
      <c r="D19" s="39">
        <v>3893024.27</v>
      </c>
      <c r="E19" s="39">
        <v>10</v>
      </c>
      <c r="F19" s="39">
        <v>816348.59</v>
      </c>
      <c r="G19" s="39">
        <v>16</v>
      </c>
      <c r="H19" s="39">
        <v>5751563.3200000003</v>
      </c>
      <c r="I19" s="39">
        <v>47</v>
      </c>
      <c r="J19" s="39">
        <v>1186934</v>
      </c>
      <c r="K19" s="39">
        <v>11</v>
      </c>
      <c r="L19" s="39">
        <v>418532.38</v>
      </c>
      <c r="M19" s="39">
        <v>15</v>
      </c>
    </row>
    <row r="20" spans="1:13" x14ac:dyDescent="0.3">
      <c r="A20" s="38" t="s">
        <v>65</v>
      </c>
      <c r="B20" s="39">
        <v>519415.08</v>
      </c>
      <c r="C20" s="39">
        <v>12</v>
      </c>
      <c r="D20" s="39">
        <v>0</v>
      </c>
      <c r="E20" s="39">
        <v>0</v>
      </c>
      <c r="F20" s="39">
        <v>0</v>
      </c>
      <c r="G20" s="39">
        <v>0</v>
      </c>
      <c r="H20" s="39">
        <v>402877.37</v>
      </c>
      <c r="I20" s="39">
        <v>11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2514924.42</v>
      </c>
      <c r="C21" s="39">
        <v>23</v>
      </c>
      <c r="D21" s="39">
        <v>0</v>
      </c>
      <c r="E21" s="39">
        <v>0</v>
      </c>
      <c r="F21" s="39">
        <v>0</v>
      </c>
      <c r="G21" s="39">
        <v>0</v>
      </c>
      <c r="H21" s="39">
        <v>2330264.41</v>
      </c>
      <c r="I21" s="39">
        <v>24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1737245.54</v>
      </c>
      <c r="C22" s="39">
        <v>10</v>
      </c>
      <c r="D22" s="39">
        <v>0</v>
      </c>
      <c r="E22" s="39">
        <v>0</v>
      </c>
      <c r="F22" s="39">
        <v>0</v>
      </c>
      <c r="G22" s="39">
        <v>0</v>
      </c>
      <c r="H22" s="39">
        <v>1081833.1299999999</v>
      </c>
      <c r="I22" s="39">
        <v>11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2783104.78</v>
      </c>
      <c r="C23" s="39">
        <v>26</v>
      </c>
      <c r="D23" s="39">
        <v>1192557.8999999999</v>
      </c>
      <c r="E23" s="39">
        <v>33</v>
      </c>
      <c r="F23" s="39">
        <v>1026256.43</v>
      </c>
      <c r="G23" s="39">
        <v>15</v>
      </c>
      <c r="H23" s="39">
        <v>1764616.86</v>
      </c>
      <c r="I23" s="39">
        <v>24</v>
      </c>
      <c r="J23" s="39">
        <v>545463.98</v>
      </c>
      <c r="K23" s="39">
        <v>29</v>
      </c>
      <c r="L23" s="39">
        <v>520900.47</v>
      </c>
      <c r="M23" s="39">
        <v>14</v>
      </c>
    </row>
    <row r="24" spans="1:13" x14ac:dyDescent="0.3">
      <c r="A24" s="38" t="s">
        <v>69</v>
      </c>
      <c r="B24" s="39">
        <v>1164148.01</v>
      </c>
      <c r="C24" s="39">
        <v>18</v>
      </c>
      <c r="D24" s="39">
        <v>0</v>
      </c>
      <c r="E24" s="39">
        <v>0</v>
      </c>
      <c r="F24" s="39">
        <v>0</v>
      </c>
      <c r="G24" s="39">
        <v>0</v>
      </c>
      <c r="H24" s="39">
        <v>1116270.8600000001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12313102.07</v>
      </c>
      <c r="C25" s="39">
        <v>89</v>
      </c>
      <c r="D25" s="39">
        <v>0</v>
      </c>
      <c r="E25" s="39">
        <v>0</v>
      </c>
      <c r="F25" s="39">
        <v>1235751.92</v>
      </c>
      <c r="G25" s="39">
        <v>33</v>
      </c>
      <c r="H25" s="39">
        <v>9904636.8599999994</v>
      </c>
      <c r="I25" s="39">
        <v>83</v>
      </c>
      <c r="J25" s="39">
        <v>0</v>
      </c>
      <c r="K25" s="39">
        <v>0</v>
      </c>
      <c r="L25" s="39">
        <v>561356.46</v>
      </c>
      <c r="M25" s="39">
        <v>28</v>
      </c>
    </row>
    <row r="26" spans="1:13" x14ac:dyDescent="0.3">
      <c r="A26" s="38" t="s">
        <v>71</v>
      </c>
      <c r="B26" s="39">
        <v>1483691.02</v>
      </c>
      <c r="C26" s="39">
        <v>17</v>
      </c>
      <c r="D26" s="39">
        <v>0</v>
      </c>
      <c r="E26" s="39">
        <v>0</v>
      </c>
      <c r="F26" s="39">
        <v>0</v>
      </c>
      <c r="G26" s="39">
        <v>0</v>
      </c>
      <c r="H26" s="39">
        <v>1272684.48</v>
      </c>
      <c r="I26" s="39">
        <v>14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927155.24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834741.92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854549.55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717526.71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5909380.8899999997</v>
      </c>
      <c r="C29" s="39">
        <v>48</v>
      </c>
      <c r="D29" s="39">
        <v>4242057.87</v>
      </c>
      <c r="E29" s="39">
        <v>19</v>
      </c>
      <c r="F29" s="39">
        <v>997445.08</v>
      </c>
      <c r="G29" s="39">
        <v>24</v>
      </c>
      <c r="H29" s="39">
        <v>4403235.71</v>
      </c>
      <c r="I29" s="39">
        <v>48</v>
      </c>
      <c r="J29" s="39">
        <v>1675315.09</v>
      </c>
      <c r="K29" s="39">
        <v>17</v>
      </c>
      <c r="L29" s="39">
        <v>527358.78</v>
      </c>
      <c r="M29" s="39">
        <v>18</v>
      </c>
    </row>
    <row r="30" spans="1:13" x14ac:dyDescent="0.3">
      <c r="A30" s="38" t="s">
        <v>75</v>
      </c>
      <c r="B30" s="39">
        <v>1142321.6499999999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1031925.49</v>
      </c>
      <c r="I30" s="39">
        <v>13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0</v>
      </c>
      <c r="C31" s="39">
        <v>0</v>
      </c>
      <c r="D31" s="39">
        <v>917851.02</v>
      </c>
      <c r="E31" s="39">
        <v>12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1148873.9099999999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849277.7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554757.68999999994</v>
      </c>
      <c r="C33" s="39">
        <v>13</v>
      </c>
      <c r="D33" s="39">
        <v>0</v>
      </c>
      <c r="E33" s="39">
        <v>0</v>
      </c>
      <c r="F33" s="39">
        <v>0</v>
      </c>
      <c r="G33" s="39">
        <v>0</v>
      </c>
      <c r="H33" s="39">
        <v>450734.29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6094784.2599999998</v>
      </c>
      <c r="C34" s="39">
        <v>39</v>
      </c>
      <c r="D34" s="39">
        <v>7661705.71</v>
      </c>
      <c r="E34" s="39">
        <v>40</v>
      </c>
      <c r="F34" s="39">
        <v>2906170.95</v>
      </c>
      <c r="G34" s="39">
        <v>31</v>
      </c>
      <c r="H34" s="39">
        <v>3176092.75</v>
      </c>
      <c r="I34" s="39">
        <v>37</v>
      </c>
      <c r="J34" s="39">
        <v>2977472.22</v>
      </c>
      <c r="K34" s="39">
        <v>37</v>
      </c>
      <c r="L34" s="39">
        <v>862251.12</v>
      </c>
      <c r="M34" s="39">
        <v>28</v>
      </c>
    </row>
    <row r="35" spans="1:13" x14ac:dyDescent="0.3">
      <c r="A35" s="38" t="s">
        <v>80</v>
      </c>
      <c r="B35" s="39">
        <v>923033.79</v>
      </c>
      <c r="C35" s="39">
        <v>16</v>
      </c>
      <c r="D35" s="39">
        <v>0</v>
      </c>
      <c r="E35" s="39">
        <v>0</v>
      </c>
      <c r="F35" s="39">
        <v>0</v>
      </c>
      <c r="G35" s="39">
        <v>0</v>
      </c>
      <c r="H35" s="39">
        <v>614805.38</v>
      </c>
      <c r="I35" s="39">
        <v>13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4303170.79</v>
      </c>
      <c r="C36" s="39">
        <v>36</v>
      </c>
      <c r="D36" s="39">
        <v>863734.45</v>
      </c>
      <c r="E36" s="39">
        <v>23</v>
      </c>
      <c r="F36" s="39">
        <v>1377126.45</v>
      </c>
      <c r="G36" s="39">
        <v>20</v>
      </c>
      <c r="H36" s="39">
        <v>2561905.52</v>
      </c>
      <c r="I36" s="39">
        <v>39</v>
      </c>
      <c r="J36" s="39">
        <v>791154.22</v>
      </c>
      <c r="K36" s="39">
        <v>23</v>
      </c>
      <c r="L36" s="39">
        <v>638801.47</v>
      </c>
      <c r="M36" s="39">
        <v>21</v>
      </c>
    </row>
    <row r="37" spans="1:13" x14ac:dyDescent="0.3">
      <c r="A37" s="38" t="s">
        <v>82</v>
      </c>
      <c r="B37" s="39">
        <v>3358800.43</v>
      </c>
      <c r="C37" s="39">
        <v>30</v>
      </c>
      <c r="D37" s="39">
        <v>0</v>
      </c>
      <c r="E37" s="39">
        <v>0</v>
      </c>
      <c r="F37" s="39">
        <v>208214.46</v>
      </c>
      <c r="G37" s="39">
        <v>10</v>
      </c>
      <c r="H37" s="39">
        <v>2992142.01</v>
      </c>
      <c r="I37" s="39">
        <v>27</v>
      </c>
      <c r="J37" s="39">
        <v>0</v>
      </c>
      <c r="K37" s="39">
        <v>0</v>
      </c>
      <c r="L37" s="39">
        <v>131580.38</v>
      </c>
      <c r="M37" s="39">
        <v>10</v>
      </c>
    </row>
    <row r="38" spans="1:13" x14ac:dyDescent="0.3">
      <c r="A38" s="38" t="s">
        <v>83</v>
      </c>
      <c r="B38" s="39">
        <v>9197491.6099999994</v>
      </c>
      <c r="C38" s="39">
        <v>64</v>
      </c>
      <c r="D38" s="39">
        <v>9553937.1999999993</v>
      </c>
      <c r="E38" s="39">
        <v>34</v>
      </c>
      <c r="F38" s="39">
        <v>2340329.09</v>
      </c>
      <c r="G38" s="39">
        <v>38</v>
      </c>
      <c r="H38" s="39">
        <v>5898823.1200000001</v>
      </c>
      <c r="I38" s="39">
        <v>60</v>
      </c>
      <c r="J38" s="39">
        <v>4164082.56</v>
      </c>
      <c r="K38" s="39">
        <v>34</v>
      </c>
      <c r="L38" s="39">
        <v>1238907.79</v>
      </c>
      <c r="M38" s="39">
        <v>36</v>
      </c>
    </row>
    <row r="39" spans="1:13" x14ac:dyDescent="0.3">
      <c r="A39" s="38" t="s">
        <v>84</v>
      </c>
      <c r="B39" s="39">
        <v>6675944.2400000002</v>
      </c>
      <c r="C39" s="39">
        <v>53</v>
      </c>
      <c r="D39" s="39">
        <v>0</v>
      </c>
      <c r="E39" s="39">
        <v>0</v>
      </c>
      <c r="F39" s="39">
        <v>738754.93</v>
      </c>
      <c r="G39" s="39">
        <v>23</v>
      </c>
      <c r="H39" s="39">
        <v>4714732.1100000003</v>
      </c>
      <c r="I39" s="39">
        <v>47</v>
      </c>
      <c r="J39" s="39">
        <v>0</v>
      </c>
      <c r="K39" s="39">
        <v>0</v>
      </c>
      <c r="L39" s="39">
        <v>331496.88</v>
      </c>
      <c r="M39" s="39">
        <v>18</v>
      </c>
    </row>
    <row r="40" spans="1:13" x14ac:dyDescent="0.3">
      <c r="A40" s="38" t="s">
        <v>85</v>
      </c>
      <c r="B40" s="39">
        <v>2980020.29</v>
      </c>
      <c r="C40" s="39">
        <v>28</v>
      </c>
      <c r="D40" s="39">
        <v>0</v>
      </c>
      <c r="E40" s="39">
        <v>0</v>
      </c>
      <c r="F40" s="39">
        <v>0</v>
      </c>
      <c r="G40" s="39">
        <v>0</v>
      </c>
      <c r="H40" s="39">
        <v>2695214.48</v>
      </c>
      <c r="I40" s="39">
        <v>23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383581.41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252542.31</v>
      </c>
      <c r="I41" s="39">
        <v>11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5957392.5</v>
      </c>
      <c r="C42" s="39">
        <v>54</v>
      </c>
      <c r="D42" s="39">
        <v>0</v>
      </c>
      <c r="E42" s="39">
        <v>0</v>
      </c>
      <c r="F42" s="39">
        <v>975470.24</v>
      </c>
      <c r="G42" s="39">
        <v>24</v>
      </c>
      <c r="H42" s="39">
        <v>3680718.82</v>
      </c>
      <c r="I42" s="39">
        <v>50</v>
      </c>
      <c r="J42" s="39">
        <v>0</v>
      </c>
      <c r="K42" s="39">
        <v>0</v>
      </c>
      <c r="L42" s="39">
        <v>371712.7</v>
      </c>
      <c r="M42" s="39">
        <v>19</v>
      </c>
    </row>
    <row r="43" spans="1:13" x14ac:dyDescent="0.3">
      <c r="A43" s="38" t="s">
        <v>88</v>
      </c>
      <c r="B43" s="39">
        <v>4383096.2300000004</v>
      </c>
      <c r="C43" s="39">
        <v>33</v>
      </c>
      <c r="D43" s="39">
        <v>0</v>
      </c>
      <c r="E43" s="39">
        <v>0</v>
      </c>
      <c r="F43" s="39">
        <v>324247.44</v>
      </c>
      <c r="G43" s="39">
        <v>11</v>
      </c>
      <c r="H43" s="39">
        <v>3686775.69</v>
      </c>
      <c r="I43" s="39">
        <v>33</v>
      </c>
      <c r="J43" s="39">
        <v>0</v>
      </c>
      <c r="K43" s="39">
        <v>0</v>
      </c>
      <c r="L43" s="39">
        <v>208225.04</v>
      </c>
      <c r="M43" s="39">
        <v>11</v>
      </c>
    </row>
    <row r="44" spans="1:13" x14ac:dyDescent="0.3">
      <c r="A44" s="38" t="s">
        <v>89</v>
      </c>
      <c r="B44" s="39">
        <v>3344410.6</v>
      </c>
      <c r="C44" s="39">
        <v>29</v>
      </c>
      <c r="D44" s="39">
        <v>0</v>
      </c>
      <c r="E44" s="39">
        <v>0</v>
      </c>
      <c r="F44" s="39">
        <v>456040.37</v>
      </c>
      <c r="G44" s="39">
        <v>14</v>
      </c>
      <c r="H44" s="39">
        <v>2638458.98</v>
      </c>
      <c r="I44" s="39">
        <v>28</v>
      </c>
      <c r="J44" s="39">
        <v>0</v>
      </c>
      <c r="K44" s="39">
        <v>0</v>
      </c>
      <c r="L44" s="39">
        <v>237874.33</v>
      </c>
      <c r="M44" s="39">
        <v>13</v>
      </c>
    </row>
    <row r="45" spans="1:13" x14ac:dyDescent="0.3">
      <c r="A45" s="38" t="s">
        <v>90</v>
      </c>
      <c r="B45" s="39">
        <v>0</v>
      </c>
      <c r="C45" s="39">
        <v>0</v>
      </c>
      <c r="D45" s="39">
        <v>161237.62</v>
      </c>
      <c r="E45" s="39">
        <v>10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849007.41</v>
      </c>
      <c r="C46" s="39">
        <v>24</v>
      </c>
      <c r="D46" s="39">
        <v>0</v>
      </c>
      <c r="E46" s="39">
        <v>0</v>
      </c>
      <c r="F46" s="39">
        <v>0</v>
      </c>
      <c r="G46" s="39">
        <v>0</v>
      </c>
      <c r="H46" s="39">
        <v>705462.91</v>
      </c>
      <c r="I46" s="39">
        <v>21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496698.36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419604.05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1982994.92</v>
      </c>
      <c r="C48" s="39">
        <v>25</v>
      </c>
      <c r="D48" s="39">
        <v>0</v>
      </c>
      <c r="E48" s="39">
        <v>0</v>
      </c>
      <c r="F48" s="39">
        <v>99801.4</v>
      </c>
      <c r="G48" s="39">
        <v>11</v>
      </c>
      <c r="H48" s="39">
        <v>1685012.17</v>
      </c>
      <c r="I48" s="39">
        <v>23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867402.69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708262.17</v>
      </c>
      <c r="I49" s="39">
        <v>11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1442838.08</v>
      </c>
      <c r="C50" s="39">
        <v>33</v>
      </c>
      <c r="D50" s="39">
        <v>0</v>
      </c>
      <c r="E50" s="39">
        <v>0</v>
      </c>
      <c r="F50" s="39">
        <v>237620.63</v>
      </c>
      <c r="G50" s="39">
        <v>12</v>
      </c>
      <c r="H50" s="39">
        <v>1168633.72</v>
      </c>
      <c r="I50" s="39">
        <v>31</v>
      </c>
      <c r="J50" s="39">
        <v>0</v>
      </c>
      <c r="K50" s="39">
        <v>0</v>
      </c>
      <c r="L50" s="39">
        <v>85886.93</v>
      </c>
      <c r="M50" s="39">
        <v>12</v>
      </c>
    </row>
    <row r="51" spans="1:13" x14ac:dyDescent="0.3">
      <c r="A51" s="38" t="s">
        <v>96</v>
      </c>
      <c r="B51" s="39">
        <v>662209.72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11464647.9</v>
      </c>
      <c r="C52" s="39">
        <v>78</v>
      </c>
      <c r="D52" s="39">
        <v>1124643.3</v>
      </c>
      <c r="E52" s="39">
        <v>15</v>
      </c>
      <c r="F52" s="39">
        <v>1240442.8500000001</v>
      </c>
      <c r="G52" s="39">
        <v>31</v>
      </c>
      <c r="H52" s="39">
        <v>10152848.890000001</v>
      </c>
      <c r="I52" s="39">
        <v>82</v>
      </c>
      <c r="J52" s="39">
        <v>290652.37</v>
      </c>
      <c r="K52" s="39">
        <v>11</v>
      </c>
      <c r="L52" s="39">
        <v>736020.4</v>
      </c>
      <c r="M52" s="39">
        <v>28</v>
      </c>
    </row>
    <row r="53" spans="1:13" x14ac:dyDescent="0.3">
      <c r="A53" s="38" t="s">
        <v>98</v>
      </c>
      <c r="B53" s="39">
        <v>4122486.42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3587659.46</v>
      </c>
      <c r="I53" s="39">
        <v>15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2356824.6</v>
      </c>
      <c r="C54" s="39">
        <v>28</v>
      </c>
      <c r="D54" s="39">
        <v>0</v>
      </c>
      <c r="E54" s="39">
        <v>0</v>
      </c>
      <c r="F54" s="39">
        <v>402043.31</v>
      </c>
      <c r="G54" s="39">
        <v>12</v>
      </c>
      <c r="H54" s="39">
        <v>1971094.22</v>
      </c>
      <c r="I54" s="39">
        <v>25</v>
      </c>
      <c r="J54" s="39">
        <v>0</v>
      </c>
      <c r="K54" s="39">
        <v>0</v>
      </c>
      <c r="L54" s="39">
        <v>177589.58</v>
      </c>
      <c r="M54" s="39">
        <v>12</v>
      </c>
    </row>
    <row r="55" spans="1:13" x14ac:dyDescent="0.3">
      <c r="A55" s="38" t="s">
        <v>100</v>
      </c>
      <c r="B55" s="39">
        <v>21636934.27</v>
      </c>
      <c r="C55" s="39">
        <v>93</v>
      </c>
      <c r="D55" s="39">
        <v>8573545.9299999997</v>
      </c>
      <c r="E55" s="39">
        <v>17</v>
      </c>
      <c r="F55" s="39">
        <v>2280289.21</v>
      </c>
      <c r="G55" s="39">
        <v>32</v>
      </c>
      <c r="H55" s="39">
        <v>17460955.100000001</v>
      </c>
      <c r="I55" s="39">
        <v>92</v>
      </c>
      <c r="J55" s="39">
        <v>3286383.94</v>
      </c>
      <c r="K55" s="39">
        <v>17</v>
      </c>
      <c r="L55" s="39">
        <v>985186.15</v>
      </c>
      <c r="M55" s="39">
        <v>32</v>
      </c>
    </row>
    <row r="56" spans="1:13" x14ac:dyDescent="0.3">
      <c r="A56" s="38" t="s">
        <v>101</v>
      </c>
      <c r="B56" s="39">
        <v>619659.81000000006</v>
      </c>
      <c r="C56" s="39">
        <v>15</v>
      </c>
      <c r="D56" s="39">
        <v>0</v>
      </c>
      <c r="E56" s="39">
        <v>0</v>
      </c>
      <c r="F56" s="39">
        <v>0</v>
      </c>
      <c r="G56" s="39">
        <v>0</v>
      </c>
      <c r="H56" s="39">
        <v>527543.26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3656999.21</v>
      </c>
      <c r="C57" s="39">
        <v>33</v>
      </c>
      <c r="D57" s="39">
        <v>0</v>
      </c>
      <c r="E57" s="39">
        <v>0</v>
      </c>
      <c r="F57" s="39">
        <v>0</v>
      </c>
      <c r="G57" s="39">
        <v>0</v>
      </c>
      <c r="H57" s="39">
        <v>3046399.12</v>
      </c>
      <c r="I57" s="39">
        <v>32</v>
      </c>
      <c r="J57" s="39">
        <v>0</v>
      </c>
      <c r="K57" s="39">
        <v>0</v>
      </c>
      <c r="L57" s="39">
        <v>119908.7</v>
      </c>
      <c r="M57" s="39">
        <v>11</v>
      </c>
    </row>
    <row r="58" spans="1:13" x14ac:dyDescent="0.3">
      <c r="A58" s="38" t="s">
        <v>103</v>
      </c>
      <c r="B58" s="39">
        <v>5793585.9500000002</v>
      </c>
      <c r="C58" s="39">
        <v>37</v>
      </c>
      <c r="D58" s="39">
        <v>0</v>
      </c>
      <c r="E58" s="39">
        <v>0</v>
      </c>
      <c r="F58" s="39">
        <v>587787.32999999996</v>
      </c>
      <c r="G58" s="39">
        <v>10</v>
      </c>
      <c r="H58" s="39">
        <v>5125378.4000000004</v>
      </c>
      <c r="I58" s="39">
        <v>39</v>
      </c>
      <c r="J58" s="39">
        <v>0</v>
      </c>
      <c r="K58" s="39">
        <v>0</v>
      </c>
      <c r="L58" s="39">
        <v>290104.96000000002</v>
      </c>
      <c r="M58" s="39">
        <v>12</v>
      </c>
    </row>
    <row r="59" spans="1:13" x14ac:dyDescent="0.3">
      <c r="A59" s="38" t="s">
        <v>104</v>
      </c>
      <c r="B59" s="39">
        <v>2885439.53</v>
      </c>
      <c r="C59" s="39">
        <v>20</v>
      </c>
      <c r="D59" s="39">
        <v>0</v>
      </c>
      <c r="E59" s="39">
        <v>0</v>
      </c>
      <c r="F59" s="39">
        <v>234195.56</v>
      </c>
      <c r="G59" s="39">
        <v>10</v>
      </c>
      <c r="H59" s="39">
        <v>2440741.4</v>
      </c>
      <c r="I59" s="39">
        <v>20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3435403.07</v>
      </c>
      <c r="C60" s="39">
        <v>47</v>
      </c>
      <c r="D60" s="39">
        <v>0</v>
      </c>
      <c r="E60" s="39">
        <v>0</v>
      </c>
      <c r="F60" s="39">
        <v>270906.27</v>
      </c>
      <c r="G60" s="39">
        <v>17</v>
      </c>
      <c r="H60" s="39">
        <v>2926146.96</v>
      </c>
      <c r="I60" s="39">
        <v>44</v>
      </c>
      <c r="J60" s="39">
        <v>0</v>
      </c>
      <c r="K60" s="39">
        <v>0</v>
      </c>
      <c r="L60" s="39">
        <v>128660.72</v>
      </c>
      <c r="M60" s="39">
        <v>19</v>
      </c>
    </row>
    <row r="61" spans="1:13" x14ac:dyDescent="0.3">
      <c r="A61" s="38" t="s">
        <v>106</v>
      </c>
      <c r="B61" s="39">
        <v>15374099.630000001</v>
      </c>
      <c r="C61" s="39">
        <v>75</v>
      </c>
      <c r="D61" s="39">
        <v>24326173.489999998</v>
      </c>
      <c r="E61" s="39">
        <v>73</v>
      </c>
      <c r="F61" s="39">
        <v>5002743.87</v>
      </c>
      <c r="G61" s="39">
        <v>50</v>
      </c>
      <c r="H61" s="39">
        <v>7976913.2699999996</v>
      </c>
      <c r="I61" s="39">
        <v>63</v>
      </c>
      <c r="J61" s="39">
        <v>10326347.720000001</v>
      </c>
      <c r="K61" s="39">
        <v>71</v>
      </c>
      <c r="L61" s="39">
        <v>2429189.58</v>
      </c>
      <c r="M61" s="39">
        <v>44</v>
      </c>
    </row>
    <row r="62" spans="1:13" x14ac:dyDescent="0.3">
      <c r="A62" s="38" t="s">
        <v>107</v>
      </c>
      <c r="B62" s="39">
        <v>1623805.71</v>
      </c>
      <c r="C62" s="39">
        <v>17</v>
      </c>
      <c r="D62" s="39">
        <v>0</v>
      </c>
      <c r="E62" s="39">
        <v>0</v>
      </c>
      <c r="F62" s="39">
        <v>0</v>
      </c>
      <c r="G62" s="39">
        <v>0</v>
      </c>
      <c r="H62" s="39">
        <v>1388766.36</v>
      </c>
      <c r="I62" s="39">
        <v>18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1238577.8</v>
      </c>
      <c r="C63" s="39">
        <v>20</v>
      </c>
      <c r="D63" s="39">
        <v>0</v>
      </c>
      <c r="E63" s="39">
        <v>0</v>
      </c>
      <c r="F63" s="39">
        <v>228129.09</v>
      </c>
      <c r="G63" s="39">
        <v>10</v>
      </c>
      <c r="H63" s="39">
        <v>911288.26</v>
      </c>
      <c r="I63" s="39">
        <v>19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3">
      <c r="A64" s="38" t="s">
        <v>109</v>
      </c>
      <c r="B64" s="39">
        <v>2457280.7400000002</v>
      </c>
      <c r="C64" s="39">
        <v>38</v>
      </c>
      <c r="D64" s="39">
        <v>869481.59</v>
      </c>
      <c r="E64" s="39">
        <v>18</v>
      </c>
      <c r="F64" s="39">
        <v>751737.41</v>
      </c>
      <c r="G64" s="39">
        <v>21</v>
      </c>
      <c r="H64" s="39">
        <v>1631361.69</v>
      </c>
      <c r="I64" s="39">
        <v>35</v>
      </c>
      <c r="J64" s="39">
        <v>228981.98</v>
      </c>
      <c r="K64" s="39">
        <v>14</v>
      </c>
      <c r="L64" s="39">
        <v>193250.16</v>
      </c>
      <c r="M64" s="39">
        <v>21</v>
      </c>
    </row>
    <row r="65" spans="1:13" x14ac:dyDescent="0.3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257892.48000000001</v>
      </c>
      <c r="I65" s="39">
        <v>10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3">
      <c r="A66" s="38" t="s">
        <v>111</v>
      </c>
      <c r="B66" s="39">
        <v>1481314.65</v>
      </c>
      <c r="C66" s="39">
        <v>14</v>
      </c>
      <c r="D66" s="39">
        <v>1848575.06</v>
      </c>
      <c r="E66" s="39">
        <v>15</v>
      </c>
      <c r="F66" s="39">
        <v>533088.43999999994</v>
      </c>
      <c r="G66" s="39">
        <v>10</v>
      </c>
      <c r="H66" s="39">
        <v>748084.91</v>
      </c>
      <c r="I66" s="39">
        <v>16</v>
      </c>
      <c r="J66" s="39">
        <v>667802.81000000006</v>
      </c>
      <c r="K66" s="39">
        <v>11</v>
      </c>
      <c r="L66" s="39">
        <v>0</v>
      </c>
      <c r="M66" s="39">
        <v>0</v>
      </c>
    </row>
    <row r="67" spans="1:13" x14ac:dyDescent="0.3">
      <c r="A67" s="38" t="s">
        <v>112</v>
      </c>
      <c r="B67" s="39">
        <v>4974819.97</v>
      </c>
      <c r="C67" s="39">
        <v>42</v>
      </c>
      <c r="D67" s="39">
        <v>2630017.9900000002</v>
      </c>
      <c r="E67" s="39">
        <v>14</v>
      </c>
      <c r="F67" s="39">
        <v>1039210.65</v>
      </c>
      <c r="G67" s="39">
        <v>16</v>
      </c>
      <c r="H67" s="39">
        <v>2622321.9900000002</v>
      </c>
      <c r="I67" s="39">
        <v>36</v>
      </c>
      <c r="J67" s="39">
        <v>0</v>
      </c>
      <c r="K67" s="39">
        <v>0</v>
      </c>
      <c r="L67" s="39">
        <v>447299.78</v>
      </c>
      <c r="M67" s="39">
        <v>15</v>
      </c>
    </row>
    <row r="68" spans="1:13" x14ac:dyDescent="0.3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499764.65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3">
      <c r="A69" s="38" t="s">
        <v>114</v>
      </c>
      <c r="B69" s="39">
        <v>9682867.7699999996</v>
      </c>
      <c r="C69" s="39">
        <v>54</v>
      </c>
      <c r="D69" s="39">
        <v>0</v>
      </c>
      <c r="E69" s="39">
        <v>0</v>
      </c>
      <c r="F69" s="39">
        <v>872552.41</v>
      </c>
      <c r="G69" s="39">
        <v>21</v>
      </c>
      <c r="H69" s="39">
        <v>7527253.0800000001</v>
      </c>
      <c r="I69" s="39">
        <v>51</v>
      </c>
      <c r="J69" s="39">
        <v>0</v>
      </c>
      <c r="K69" s="39">
        <v>0</v>
      </c>
      <c r="L69" s="39">
        <v>609949.68999999994</v>
      </c>
      <c r="M69" s="39">
        <v>19</v>
      </c>
    </row>
    <row r="70" spans="1:13" x14ac:dyDescent="0.3">
      <c r="A70" s="38" t="s">
        <v>115</v>
      </c>
      <c r="B70" s="39">
        <v>2087994.77</v>
      </c>
      <c r="C70" s="39">
        <v>30</v>
      </c>
      <c r="D70" s="39">
        <v>404695.15</v>
      </c>
      <c r="E70" s="39">
        <v>17</v>
      </c>
      <c r="F70" s="39">
        <v>408446.09</v>
      </c>
      <c r="G70" s="39">
        <v>17</v>
      </c>
      <c r="H70" s="39">
        <v>1402818.25</v>
      </c>
      <c r="I70" s="39">
        <v>25</v>
      </c>
      <c r="J70" s="39">
        <v>256877.2</v>
      </c>
      <c r="K70" s="39">
        <v>15</v>
      </c>
      <c r="L70" s="39">
        <v>209645.45</v>
      </c>
      <c r="M70" s="39">
        <v>15</v>
      </c>
    </row>
    <row r="71" spans="1:13" x14ac:dyDescent="0.3">
      <c r="A71" s="38" t="s">
        <v>116</v>
      </c>
      <c r="B71" s="39">
        <v>1359060.65</v>
      </c>
      <c r="C71" s="39">
        <v>13</v>
      </c>
      <c r="D71" s="39">
        <v>0</v>
      </c>
      <c r="E71" s="39">
        <v>0</v>
      </c>
      <c r="F71" s="39">
        <v>0</v>
      </c>
      <c r="G71" s="39">
        <v>0</v>
      </c>
      <c r="H71" s="39">
        <v>896001.54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3">
      <c r="A72" s="38" t="s">
        <v>117</v>
      </c>
      <c r="B72" s="39">
        <v>0</v>
      </c>
      <c r="C72" s="39">
        <v>0</v>
      </c>
      <c r="D72" s="39">
        <v>490309.8</v>
      </c>
      <c r="E72" s="39">
        <v>15</v>
      </c>
      <c r="F72" s="39">
        <v>0</v>
      </c>
      <c r="G72" s="39">
        <v>0</v>
      </c>
      <c r="H72" s="39">
        <v>0</v>
      </c>
      <c r="I72" s="39">
        <v>0</v>
      </c>
      <c r="J72" s="39">
        <v>243584.36</v>
      </c>
      <c r="K72" s="39">
        <v>12</v>
      </c>
      <c r="L72" s="39">
        <v>0</v>
      </c>
      <c r="M72" s="39">
        <v>0</v>
      </c>
    </row>
    <row r="73" spans="1:13" x14ac:dyDescent="0.3">
      <c r="A73" s="38" t="s">
        <v>118</v>
      </c>
      <c r="B73" s="39">
        <v>3387005.43</v>
      </c>
      <c r="C73" s="39">
        <v>32</v>
      </c>
      <c r="D73" s="39">
        <v>0</v>
      </c>
      <c r="E73" s="39">
        <v>0</v>
      </c>
      <c r="F73" s="39">
        <v>1243664.23</v>
      </c>
      <c r="G73" s="39">
        <v>17</v>
      </c>
      <c r="H73" s="39">
        <v>2232806.15</v>
      </c>
      <c r="I73" s="39">
        <v>29</v>
      </c>
      <c r="J73" s="39">
        <v>0</v>
      </c>
      <c r="K73" s="39">
        <v>0</v>
      </c>
      <c r="L73" s="39">
        <v>397670.81</v>
      </c>
      <c r="M73" s="39">
        <v>15</v>
      </c>
    </row>
    <row r="74" spans="1:13" x14ac:dyDescent="0.3">
      <c r="A74" s="38" t="s">
        <v>119</v>
      </c>
      <c r="B74" s="39">
        <v>4697974.97</v>
      </c>
      <c r="C74" s="39">
        <v>28</v>
      </c>
      <c r="D74" s="39">
        <v>7432842.3700000001</v>
      </c>
      <c r="E74" s="39">
        <v>19</v>
      </c>
      <c r="F74" s="39">
        <v>1351663.38</v>
      </c>
      <c r="G74" s="39">
        <v>14</v>
      </c>
      <c r="H74" s="39">
        <v>2774567.35</v>
      </c>
      <c r="I74" s="39">
        <v>27</v>
      </c>
      <c r="J74" s="39">
        <v>3381121.4</v>
      </c>
      <c r="K74" s="39">
        <v>22</v>
      </c>
      <c r="L74" s="39">
        <v>679091.76</v>
      </c>
      <c r="M74" s="39">
        <v>15</v>
      </c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120</v>
      </c>
      <c r="B2" s="35">
        <v>10950590.890000001</v>
      </c>
      <c r="C2" s="36">
        <v>135</v>
      </c>
      <c r="D2" s="35">
        <v>2903473.11</v>
      </c>
      <c r="E2" s="36">
        <v>46</v>
      </c>
      <c r="F2" s="35">
        <v>1500460.08</v>
      </c>
      <c r="G2" s="36">
        <v>53</v>
      </c>
      <c r="H2" s="35">
        <v>7737748.0599999996</v>
      </c>
      <c r="I2" s="36">
        <v>124</v>
      </c>
      <c r="J2" s="35">
        <v>1169641.53</v>
      </c>
      <c r="K2" s="36">
        <v>43</v>
      </c>
      <c r="L2" s="35">
        <v>570032.43000000005</v>
      </c>
      <c r="M2" s="37">
        <v>47</v>
      </c>
      <c r="N2" s="35"/>
      <c r="O2" s="35"/>
      <c r="P2" s="35"/>
      <c r="Q2" s="35"/>
      <c r="R2" s="35"/>
    </row>
    <row r="3" spans="1:18" x14ac:dyDescent="0.3">
      <c r="A3" s="35" t="s">
        <v>121</v>
      </c>
      <c r="B3" s="35">
        <v>20324227.59</v>
      </c>
      <c r="C3" s="36">
        <v>187</v>
      </c>
      <c r="D3" s="35">
        <v>14087882.630000001</v>
      </c>
      <c r="E3" s="36">
        <v>111</v>
      </c>
      <c r="F3" s="35">
        <v>4143350.56</v>
      </c>
      <c r="G3" s="36">
        <v>90</v>
      </c>
      <c r="H3" s="35">
        <v>14856952.76</v>
      </c>
      <c r="I3" s="36">
        <v>183</v>
      </c>
      <c r="J3" s="35">
        <v>6061151.2400000002</v>
      </c>
      <c r="K3" s="36">
        <v>101</v>
      </c>
      <c r="L3" s="35">
        <v>2185482.96</v>
      </c>
      <c r="M3" s="37">
        <v>84</v>
      </c>
      <c r="N3" s="35"/>
      <c r="O3" s="35"/>
      <c r="P3" s="35"/>
      <c r="Q3" s="35"/>
      <c r="R3" s="35"/>
    </row>
    <row r="4" spans="1:18" x14ac:dyDescent="0.3">
      <c r="A4" s="35" t="s">
        <v>122</v>
      </c>
      <c r="B4" s="35">
        <v>9507919.2200000007</v>
      </c>
      <c r="C4" s="36">
        <v>135</v>
      </c>
      <c r="D4" s="35">
        <v>2291696.6800000002</v>
      </c>
      <c r="E4" s="36">
        <v>46</v>
      </c>
      <c r="F4" s="35">
        <v>987425.62</v>
      </c>
      <c r="G4" s="36">
        <v>45</v>
      </c>
      <c r="H4" s="35">
        <v>7940912.5700000003</v>
      </c>
      <c r="I4" s="36">
        <v>126</v>
      </c>
      <c r="J4" s="35">
        <v>1043954.06</v>
      </c>
      <c r="K4" s="36">
        <v>38</v>
      </c>
      <c r="L4" s="35">
        <v>499873.3</v>
      </c>
      <c r="M4" s="37">
        <v>47</v>
      </c>
      <c r="N4" s="35"/>
      <c r="O4" s="35"/>
      <c r="P4" s="35"/>
      <c r="Q4" s="35"/>
      <c r="R4" s="35"/>
    </row>
    <row r="5" spans="1:18" x14ac:dyDescent="0.3">
      <c r="A5" s="35" t="s">
        <v>123</v>
      </c>
      <c r="B5" s="35">
        <v>92725332.030000001</v>
      </c>
      <c r="C5" s="36">
        <v>629</v>
      </c>
      <c r="D5" s="35">
        <v>33723481.82</v>
      </c>
      <c r="E5" s="36">
        <v>80</v>
      </c>
      <c r="F5" s="35">
        <v>17240302.170000002</v>
      </c>
      <c r="G5" s="36">
        <v>261</v>
      </c>
      <c r="H5" s="35">
        <v>69112151.599999994</v>
      </c>
      <c r="I5" s="36">
        <v>590</v>
      </c>
      <c r="J5" s="35">
        <v>11234895.52</v>
      </c>
      <c r="K5" s="36">
        <v>76</v>
      </c>
      <c r="L5" s="35">
        <v>7109583.5700000003</v>
      </c>
      <c r="M5" s="37">
        <v>245</v>
      </c>
      <c r="N5" s="35"/>
      <c r="O5" s="35"/>
      <c r="P5" s="35"/>
      <c r="Q5" s="35"/>
      <c r="R5" s="35"/>
    </row>
    <row r="6" spans="1:18" x14ac:dyDescent="0.3">
      <c r="A6" s="35" t="s">
        <v>124</v>
      </c>
      <c r="B6" s="35">
        <v>755263.89</v>
      </c>
      <c r="C6" s="36">
        <v>20</v>
      </c>
      <c r="D6" s="35">
        <v>0</v>
      </c>
      <c r="E6" s="36">
        <v>0</v>
      </c>
      <c r="F6" s="35">
        <v>177962.78</v>
      </c>
      <c r="G6" s="36">
        <v>12</v>
      </c>
      <c r="H6" s="35">
        <v>564308.62</v>
      </c>
      <c r="I6" s="36">
        <v>19</v>
      </c>
      <c r="J6" s="35">
        <v>0</v>
      </c>
      <c r="K6" s="36">
        <v>0</v>
      </c>
      <c r="L6" s="35">
        <v>80113.7</v>
      </c>
      <c r="M6" s="37">
        <v>11</v>
      </c>
      <c r="N6" s="35"/>
      <c r="O6" s="35"/>
      <c r="P6" s="35"/>
      <c r="Q6" s="35"/>
      <c r="R6" s="35"/>
    </row>
    <row r="7" spans="1:18" x14ac:dyDescent="0.3">
      <c r="A7" s="35" t="s">
        <v>125</v>
      </c>
      <c r="B7" s="35">
        <v>13614023.5</v>
      </c>
      <c r="C7" s="36">
        <v>137</v>
      </c>
      <c r="D7" s="35">
        <v>1879168.61</v>
      </c>
      <c r="E7" s="36">
        <v>30</v>
      </c>
      <c r="F7" s="35">
        <v>1175050.56</v>
      </c>
      <c r="G7" s="36">
        <v>42</v>
      </c>
      <c r="H7" s="35">
        <v>11904364.199999999</v>
      </c>
      <c r="I7" s="36">
        <v>139</v>
      </c>
      <c r="J7" s="35">
        <v>926594.88</v>
      </c>
      <c r="K7" s="36">
        <v>27</v>
      </c>
      <c r="L7" s="35">
        <v>618300.21</v>
      </c>
      <c r="M7" s="37">
        <v>40</v>
      </c>
      <c r="N7" s="35"/>
      <c r="O7" s="35"/>
      <c r="P7" s="35"/>
      <c r="Q7" s="35"/>
      <c r="R7" s="35"/>
    </row>
    <row r="8" spans="1:18" x14ac:dyDescent="0.3">
      <c r="A8" s="35" t="s">
        <v>126</v>
      </c>
      <c r="B8" s="35">
        <v>975942.26</v>
      </c>
      <c r="C8" s="36">
        <v>30</v>
      </c>
      <c r="D8" s="35">
        <v>254514.43</v>
      </c>
      <c r="E8" s="36">
        <v>26</v>
      </c>
      <c r="F8" s="35">
        <v>181528.92</v>
      </c>
      <c r="G8" s="36">
        <v>11</v>
      </c>
      <c r="H8" s="35">
        <v>870122.23</v>
      </c>
      <c r="I8" s="36">
        <v>27</v>
      </c>
      <c r="J8" s="35">
        <v>128238.95</v>
      </c>
      <c r="K8" s="36">
        <v>22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127</v>
      </c>
      <c r="B9" s="35">
        <v>22343027.300000001</v>
      </c>
      <c r="C9" s="36">
        <v>150</v>
      </c>
      <c r="D9" s="35">
        <v>26860331.760000002</v>
      </c>
      <c r="E9" s="36">
        <v>94</v>
      </c>
      <c r="F9" s="35">
        <v>5785508.8799999999</v>
      </c>
      <c r="G9" s="36">
        <v>78</v>
      </c>
      <c r="H9" s="35">
        <v>13504619.9</v>
      </c>
      <c r="I9" s="36">
        <v>134</v>
      </c>
      <c r="J9" s="35">
        <v>11298976.32</v>
      </c>
      <c r="K9" s="36">
        <v>91</v>
      </c>
      <c r="L9" s="35">
        <v>2856827.95</v>
      </c>
      <c r="M9" s="37">
        <v>71</v>
      </c>
      <c r="N9" s="35"/>
      <c r="O9" s="35"/>
      <c r="P9" s="35"/>
      <c r="Q9" s="35"/>
      <c r="R9" s="35"/>
    </row>
    <row r="10" spans="1:18" x14ac:dyDescent="0.3">
      <c r="A10" s="35" t="s">
        <v>128</v>
      </c>
      <c r="B10" s="35">
        <v>5050324.8</v>
      </c>
      <c r="C10" s="36">
        <v>73</v>
      </c>
      <c r="D10" s="35">
        <v>502250.2</v>
      </c>
      <c r="E10" s="36">
        <v>16</v>
      </c>
      <c r="F10" s="35">
        <v>502727.83</v>
      </c>
      <c r="G10" s="36">
        <v>26</v>
      </c>
      <c r="H10" s="35">
        <v>3911228.4</v>
      </c>
      <c r="I10" s="36">
        <v>65</v>
      </c>
      <c r="J10" s="35">
        <v>248579.33</v>
      </c>
      <c r="K10" s="36">
        <v>18</v>
      </c>
      <c r="L10" s="35">
        <v>207782.83</v>
      </c>
      <c r="M10" s="37">
        <v>16</v>
      </c>
      <c r="N10" s="35"/>
      <c r="O10" s="35"/>
      <c r="P10" s="35"/>
      <c r="Q10" s="35"/>
      <c r="R10" s="35"/>
    </row>
    <row r="11" spans="1:18" x14ac:dyDescent="0.3">
      <c r="A11" s="35" t="s">
        <v>129</v>
      </c>
      <c r="B11" s="35">
        <v>8488708.6999999993</v>
      </c>
      <c r="C11" s="36">
        <v>122</v>
      </c>
      <c r="D11" s="35">
        <v>1687449.01</v>
      </c>
      <c r="E11" s="36">
        <v>47</v>
      </c>
      <c r="F11" s="35">
        <v>1058633.55</v>
      </c>
      <c r="G11" s="36">
        <v>41</v>
      </c>
      <c r="H11" s="35">
        <v>6667997.8799999999</v>
      </c>
      <c r="I11" s="36">
        <v>110</v>
      </c>
      <c r="J11" s="35">
        <v>727991.33</v>
      </c>
      <c r="K11" s="36">
        <v>39</v>
      </c>
      <c r="L11" s="35">
        <v>572625.91</v>
      </c>
      <c r="M11" s="37">
        <v>39</v>
      </c>
      <c r="N11" s="35"/>
      <c r="O11" s="35"/>
      <c r="P11" s="35"/>
      <c r="Q11" s="35"/>
      <c r="R11" s="35"/>
    </row>
    <row r="12" spans="1:18" x14ac:dyDescent="0.3">
      <c r="A12" s="35" t="s">
        <v>130</v>
      </c>
      <c r="B12" s="35">
        <v>11061436.039999999</v>
      </c>
      <c r="C12" s="36">
        <v>49</v>
      </c>
      <c r="D12" s="35">
        <v>79324372.489999995</v>
      </c>
      <c r="E12" s="36">
        <v>40</v>
      </c>
      <c r="F12" s="35">
        <v>1334991.02</v>
      </c>
      <c r="G12" s="36">
        <v>11</v>
      </c>
      <c r="H12" s="35">
        <v>4678346.5999999996</v>
      </c>
      <c r="I12" s="36">
        <v>40</v>
      </c>
      <c r="J12" s="35">
        <v>45070053.899999999</v>
      </c>
      <c r="K12" s="36">
        <v>41</v>
      </c>
      <c r="L12" s="35">
        <v>627017.66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131</v>
      </c>
      <c r="B13" s="35">
        <v>30012055.780000001</v>
      </c>
      <c r="C13" s="36">
        <v>275</v>
      </c>
      <c r="D13" s="35">
        <v>14006841.58</v>
      </c>
      <c r="E13" s="36">
        <v>110</v>
      </c>
      <c r="F13" s="35">
        <v>5771546.9199999999</v>
      </c>
      <c r="G13" s="36">
        <v>115</v>
      </c>
      <c r="H13" s="35">
        <v>22657571.370000001</v>
      </c>
      <c r="I13" s="36">
        <v>269</v>
      </c>
      <c r="J13" s="35">
        <v>5380447.3200000003</v>
      </c>
      <c r="K13" s="36">
        <v>93</v>
      </c>
      <c r="L13" s="35">
        <v>2236174.73</v>
      </c>
      <c r="M13" s="37">
        <v>104</v>
      </c>
      <c r="N13" s="35"/>
      <c r="O13" s="35"/>
      <c r="P13" s="35"/>
      <c r="Q13" s="35"/>
      <c r="R13" s="35"/>
    </row>
    <row r="14" spans="1:18" x14ac:dyDescent="0.3">
      <c r="A14" s="35" t="s">
        <v>132</v>
      </c>
      <c r="B14" s="35">
        <v>28181063.420000002</v>
      </c>
      <c r="C14" s="36">
        <v>273</v>
      </c>
      <c r="D14" s="35">
        <v>7782955.1799999997</v>
      </c>
      <c r="E14" s="36">
        <v>83</v>
      </c>
      <c r="F14" s="35">
        <v>4552112.72</v>
      </c>
      <c r="G14" s="36">
        <v>109</v>
      </c>
      <c r="H14" s="35">
        <v>19764632.829999998</v>
      </c>
      <c r="I14" s="36">
        <v>253</v>
      </c>
      <c r="J14" s="35">
        <v>2671581.66</v>
      </c>
      <c r="K14" s="36">
        <v>63</v>
      </c>
      <c r="L14" s="35">
        <v>1717141.5</v>
      </c>
      <c r="M14" s="37">
        <v>98</v>
      </c>
      <c r="N14" s="35"/>
      <c r="O14" s="35"/>
      <c r="P14" s="35"/>
      <c r="Q14" s="35"/>
      <c r="R14" s="35"/>
    </row>
    <row r="15" spans="1:18" x14ac:dyDescent="0.3">
      <c r="A15" s="35" t="s">
        <v>133</v>
      </c>
      <c r="B15" s="35">
        <v>22530209.190000001</v>
      </c>
      <c r="C15" s="36">
        <v>242</v>
      </c>
      <c r="D15" s="35">
        <v>7873483.5099999998</v>
      </c>
      <c r="E15" s="36">
        <v>121</v>
      </c>
      <c r="F15" s="35">
        <v>4339813.6100000003</v>
      </c>
      <c r="G15" s="36">
        <v>104</v>
      </c>
      <c r="H15" s="35">
        <v>16358163.609999999</v>
      </c>
      <c r="I15" s="36">
        <v>218</v>
      </c>
      <c r="J15" s="35">
        <v>3370037.26</v>
      </c>
      <c r="K15" s="36">
        <v>108</v>
      </c>
      <c r="L15" s="35">
        <v>2051085.77</v>
      </c>
      <c r="M15" s="37">
        <v>96</v>
      </c>
      <c r="N15" s="35"/>
      <c r="O15" s="35"/>
      <c r="P15" s="35"/>
      <c r="Q15" s="35"/>
      <c r="R15" s="35"/>
    </row>
    <row r="16" spans="1:18" x14ac:dyDescent="0.3">
      <c r="A16" s="35" t="s">
        <v>134</v>
      </c>
      <c r="B16" s="35">
        <v>26715527.329999998</v>
      </c>
      <c r="C16" s="36">
        <v>265</v>
      </c>
      <c r="D16" s="35">
        <v>19518286.719999999</v>
      </c>
      <c r="E16" s="36">
        <v>132</v>
      </c>
      <c r="F16" s="35">
        <v>5713393.6299999999</v>
      </c>
      <c r="G16" s="36">
        <v>113</v>
      </c>
      <c r="H16" s="35">
        <v>18370459.649999999</v>
      </c>
      <c r="I16" s="36">
        <v>256</v>
      </c>
      <c r="J16" s="35">
        <v>9924341.0700000003</v>
      </c>
      <c r="K16" s="36">
        <v>119</v>
      </c>
      <c r="L16" s="35">
        <v>2837946.41</v>
      </c>
      <c r="M16" s="37">
        <v>103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2022-04-01T17:55:48Z</dcterms:modified>
</cp:coreProperties>
</file>