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<sst xmlns="http://schemas.openxmlformats.org/spreadsheetml/2006/main" count="179" uniqueCount="143">
  <si>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</si>
  <si>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</si>
  <si>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</si>
  <si>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</si>
  <si>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</si>
  <si>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</si>
  <si>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</si>
  <si>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</si>
  <si>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</si>
  <si>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</si>
  <si>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</si>
  <si>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</si>
  <si>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</si>
  <si>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</si>
  <si>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</si>
  <si>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</si>
  <si>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</si>
  <si>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</si>
  <si>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</si>
  <si>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</si>
  <si>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</si>
  <si>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</si>
  <si>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</si>
  <si>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</si>
  <si>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</si>
  <si>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</si>
  <si>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</si>
  <si>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</si>
  <si>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</si>
  <si>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</si>
  <si>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</si>
  <si>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</si>
  <si>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</si>
  <si>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</si>
  <si>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</si>
  <si>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</si>
  <si>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</si>
  <si>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</si>
  <si>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</si>
  <si>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</si>
  <si>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</si>
  <si>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</si>
  <si>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</si>
  <si>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</si>
  <si>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</si>
  <si>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</si>
  <si>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</si>
  <si>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</si>
  <si>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</si>
  <si>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</si>
  <si>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</si>
  <si>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</si>
  <si>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</si>
  <si>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</si>
  <si>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</si>
  <si>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</si>
  <si>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</si>
  <si>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</si>
  <si>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</si>
  <si>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</si>
  <si>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</si>
  <si>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</si>
  <si>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</si>
  <si>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</si>
  <si>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</si>
  <si>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</si>
  <si>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</si>
  <si>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</si>
  <si>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</si>
  <si>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</si>
  <si>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</si>
  <si>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BRISTOL</t>
  </si>
  <si>
    <t>BURKE</t>
  </si>
  <si>
    <t>BURLINGTON</t>
  </si>
  <si>
    <t>CAMBRIDGE</t>
  </si>
  <si>
    <t>CASTLETON</t>
  </si>
  <si>
    <t>CAVENDISH</t>
  </si>
  <si>
    <t>CHESTER</t>
  </si>
  <si>
    <t>COLCHESTER</t>
  </si>
  <si>
    <t>CRAFTSBURY</t>
  </si>
  <si>
    <t>DERBY</t>
  </si>
  <si>
    <t>DORSET</t>
  </si>
  <si>
    <t>DOVER</t>
  </si>
  <si>
    <t>ENOSBURG</t>
  </si>
  <si>
    <t>ESSEX</t>
  </si>
  <si>
    <t>FAIR HAVEN</t>
  </si>
  <si>
    <t>FAIRFAX</t>
  </si>
  <si>
    <t>FAYSTON</t>
  </si>
  <si>
    <t>FERRISBURGH</t>
  </si>
  <si>
    <t>HARDWICK</t>
  </si>
  <si>
    <t>HARTFORD</t>
  </si>
  <si>
    <t>HINESBURG</t>
  </si>
  <si>
    <t>JAMAICA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</si>
  <si>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</si>
  <si>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</si>
  <si>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</si>
  <si>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</si>
  <si>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</si>
  <si>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</si>
  <si>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</si>
  <si>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</si>
  <si>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</si>
  <si>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</si>
  <si>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</si>
  <si>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</si>
  <si>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</si>
  <si>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</si>
  <si>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</si>
  <si>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NEWFANE</t>
  </si>
  <si>
    <t>NEWPORT</t>
  </si>
  <si>
    <t>NORTHFIELD</t>
  </si>
  <si>
    <t>PITTSFIELD</t>
  </si>
  <si>
    <t>PLYMOUTH</t>
  </si>
  <si>
    <t>POULTNEY</t>
  </si>
  <si>
    <t>PUTNEY</t>
  </si>
  <si>
    <t>RANDOLPH</t>
  </si>
  <si>
    <t>RICHMOND</t>
  </si>
  <si>
    <t>ROCHESTER</t>
  </si>
  <si>
    <t>ROCKINGHAM</t>
  </si>
  <si>
    <t>ROYALTON</t>
  </si>
  <si>
    <t>RUTLAND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</si>
  <si>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</si>
  <si>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</si>
  <si>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</si>
  <si>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</si>
  <si>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</si>
  <si>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</si>
  <si>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</si>
  <si>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</si>
  <si>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</si>
  <si>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</si>
  <si>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</si>
  <si>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</si>
  <si>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WARDSBORO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</si>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</sst>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42736</v>
      </c>
      <c r="F7" s="3" t="s">
        <v>3</v>
      </c>
      <c r="G7" s="5">
        <v>42825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37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C9" sqref="C9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Quarterly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01/01/2017 - 03/31/2017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01/01/2016 - 03/31/2016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259954081.06000003</v>
      </c>
      <c r="D6" s="42">
        <f>SUM(D7:D51)</f>
        <v>146705753.7</v>
      </c>
      <c r="E6" s="43">
        <f>SUM(E7:E51)</f>
        <v>53755792.36</v>
      </c>
      <c r="F6" s="41">
        <f>SUM(F7:F51)</f>
        <v>250227167.73999995</v>
      </c>
      <c r="G6" s="42">
        <f>SUM(G7:G51)</f>
        <v>125790544.29000002</v>
      </c>
      <c r="H6" s="43">
        <f>SUM(H7:H51)</f>
        <v>50230802.75000001</v>
      </c>
      <c r="I6" s="20">
        <f>_xlfn.IFERROR((C6-F6)/F6,"")</f>
        <v>0.038872331121562666</v>
      </c>
      <c r="J6" s="20">
        <f>_xlfn.IFERROR((D6-G6)/G6,"")</f>
        <v>0.1662701241023461</v>
      </c>
      <c r="K6" s="20">
        <f>_xlfn.IFERROR((E6-H6)/H6,"")</f>
        <v>0.07017585658632523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8303360.04</v>
      </c>
      <c r="D7" s="44">
        <f>IF('County Data'!E2&gt;9,'County Data'!D2,"*")</f>
        <v>1718388.21</v>
      </c>
      <c r="E7" s="45">
        <f>IF('County Data'!G2&gt;9,'County Data'!F2,"*")</f>
        <v>1391295.54</v>
      </c>
      <c r="F7" s="44">
        <f>IF('County Data'!I2&gt;9,'County Data'!H2,"*")</f>
        <v>8362683.23</v>
      </c>
      <c r="G7" s="44">
        <f>IF('County Data'!K2&gt;9,'County Data'!J2,"*")</f>
        <v>1747810.31</v>
      </c>
      <c r="H7" s="45">
        <f>IF('County Data'!M2&gt;9,'County Data'!L2,"*")</f>
        <v>1461589.4</v>
      </c>
      <c r="I7" s="22">
        <f aca="true" t="shared" si="0" ref="I7:I50">_xlfn.IFERROR((C7-F7)/F7,"")</f>
        <v>-0.007093798529542103</v>
      </c>
      <c r="J7" s="22">
        <f aca="true" t="shared" si="1" ref="J7:J50">_xlfn.IFERROR((D7-G7)/G7,"")</f>
        <v>-0.016833691752281797</v>
      </c>
      <c r="K7" s="22">
        <f aca="true" t="shared" si="2" ref="K7:K50">_xlfn.IFERROR((E7-H7)/H7,"")</f>
        <v>-0.04809412274062734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14287789.58</v>
      </c>
      <c r="D8" s="44">
        <f>IF('County Data'!E3&gt;9,'County Data'!D3,"*")</f>
        <v>8189153.36</v>
      </c>
      <c r="E8" s="45">
        <f>IF('County Data'!G3&gt;9,'County Data'!F3,"*")</f>
        <v>2845762.68</v>
      </c>
      <c r="F8" s="44">
        <f>IF('County Data'!I3&gt;9,'County Data'!H3,"*")</f>
        <v>14439595.8</v>
      </c>
      <c r="G8" s="44">
        <f>IF('County Data'!K3&gt;9,'County Data'!J3,"*")</f>
        <v>7716495.16</v>
      </c>
      <c r="H8" s="45">
        <f>IF('County Data'!M3&gt;9,'County Data'!L3,"*")</f>
        <v>2659032.68</v>
      </c>
      <c r="I8" s="22">
        <f t="shared" si="0"/>
        <v>-0.010513190403847777</v>
      </c>
      <c r="J8" s="22">
        <f t="shared" si="1"/>
        <v>0.06125296396868344</v>
      </c>
      <c r="K8" s="22">
        <f t="shared" si="2"/>
        <v>0.07022478565400708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7743136.13</v>
      </c>
      <c r="D9" s="47">
        <f>IF('County Data'!E4&gt;9,'County Data'!D4,"*")</f>
        <v>2031646.46</v>
      </c>
      <c r="E9" s="48">
        <f>IF('County Data'!G4&gt;9,'County Data'!F4,"*")</f>
        <v>1181877.43</v>
      </c>
      <c r="F9" s="46">
        <f>IF('County Data'!I4&gt;9,'County Data'!H4,"*")</f>
        <v>7045216.88</v>
      </c>
      <c r="G9" s="47">
        <f>IF('County Data'!K4&gt;9,'County Data'!J4,"*")</f>
        <v>1149055.75</v>
      </c>
      <c r="H9" s="48">
        <f>IF('County Data'!M4&gt;9,'County Data'!L4,"*")</f>
        <v>1017250.1</v>
      </c>
      <c r="I9" s="9">
        <f t="shared" si="0"/>
        <v>0.09906284815464758</v>
      </c>
      <c r="J9" s="9">
        <f t="shared" si="1"/>
        <v>0.7681008602063042</v>
      </c>
      <c r="K9" s="9">
        <f t="shared" si="2"/>
        <v>0.16183564887336946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75868277.75</v>
      </c>
      <c r="D10" s="44">
        <f>IF('County Data'!E5&gt;9,'County Data'!D5,"*")</f>
        <v>18231576.91</v>
      </c>
      <c r="E10" s="45">
        <f>IF('County Data'!G5&gt;9,'County Data'!F5,"*")</f>
        <v>15048280.77</v>
      </c>
      <c r="F10" s="44">
        <f>IF('County Data'!I5&gt;9,'County Data'!H5,"*")</f>
        <v>74985913.82</v>
      </c>
      <c r="G10" s="44">
        <f>IF('County Data'!K5&gt;9,'County Data'!J5,"*")</f>
        <v>18117475.63</v>
      </c>
      <c r="H10" s="45">
        <f>IF('County Data'!M5&gt;9,'County Data'!L5,"*")</f>
        <v>14977091.98</v>
      </c>
      <c r="I10" s="22">
        <f t="shared" si="0"/>
        <v>0.011767062439461342</v>
      </c>
      <c r="J10" s="22">
        <f t="shared" si="1"/>
        <v>0.006297857512283084</v>
      </c>
      <c r="K10" s="22">
        <f t="shared" si="2"/>
        <v>0.004753178393713724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372156.01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255930.9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0"/>
        <v>0.45412691472581085</v>
      </c>
      <c r="J11" s="9">
        <f t="shared" si="1"/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10257038.79</v>
      </c>
      <c r="D12" s="44">
        <f>IF('County Data'!E7&gt;9,'County Data'!D7,"*")</f>
        <v>663304.9</v>
      </c>
      <c r="E12" s="45">
        <f>IF('County Data'!G7&gt;9,'County Data'!F7,"*")</f>
        <v>944052.64</v>
      </c>
      <c r="F12" s="44">
        <f>IF('County Data'!I7&gt;9,'County Data'!H7,"*")</f>
        <v>9757241.32</v>
      </c>
      <c r="G12" s="44">
        <f>IF('County Data'!K7&gt;9,'County Data'!J7,"*")</f>
        <v>648495.26</v>
      </c>
      <c r="H12" s="45">
        <f>IF('County Data'!M7&gt;9,'County Data'!L7,"*")</f>
        <v>884225.3</v>
      </c>
      <c r="I12" s="22">
        <f t="shared" si="0"/>
        <v>0.05122323550361864</v>
      </c>
      <c r="J12" s="22">
        <f t="shared" si="1"/>
        <v>0.022836928677011478</v>
      </c>
      <c r="K12" s="22">
        <f t="shared" si="2"/>
        <v>0.06766074212081465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680187.87</v>
      </c>
      <c r="D13" s="47">
        <f>IF('County Data'!E8&gt;9,'County Data'!D8,"*")</f>
        <v>96042.27</v>
      </c>
      <c r="E13" s="48" t="str">
        <f>IF('County Data'!G8&gt;9,'County Data'!F8,"*")</f>
        <v>*</v>
      </c>
      <c r="F13" s="46">
        <f>IF('County Data'!I8&gt;9,'County Data'!H8,"*")</f>
        <v>653652.96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0"/>
        <v>0.04059479819383061</v>
      </c>
      <c r="J13" s="9">
        <f t="shared" si="1"/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16465128.43</v>
      </c>
      <c r="D14" s="44">
        <f>IF('County Data'!E9&gt;9,'County Data'!D9,"*")</f>
        <v>24456332.87</v>
      </c>
      <c r="E14" s="45">
        <f>IF('County Data'!G9&gt;9,'County Data'!F9,"*")</f>
        <v>5090531.93</v>
      </c>
      <c r="F14" s="44">
        <f>IF('County Data'!I9&gt;9,'County Data'!H9,"*")</f>
        <v>15410512.38</v>
      </c>
      <c r="G14" s="44">
        <f>IF('County Data'!K9&gt;9,'County Data'!J9,"*")</f>
        <v>22328933.16</v>
      </c>
      <c r="H14" s="45">
        <f>IF('County Data'!M9&gt;9,'County Data'!L9,"*")</f>
        <v>4462359.17</v>
      </c>
      <c r="I14" s="22">
        <f t="shared" si="0"/>
        <v>0.06843484655115659</v>
      </c>
      <c r="J14" s="22">
        <f t="shared" si="1"/>
        <v>0.0952754748628573</v>
      </c>
      <c r="K14" s="22">
        <f t="shared" si="2"/>
        <v>0.14077144758385726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3860724.93</v>
      </c>
      <c r="D15" s="49">
        <f>IF('County Data'!E10&gt;9,'County Data'!D10,"*")</f>
        <v>679865.15</v>
      </c>
      <c r="E15" s="50">
        <f>IF('County Data'!G10&gt;9,'County Data'!F10,"*")</f>
        <v>396605.03</v>
      </c>
      <c r="F15" s="49">
        <f>IF('County Data'!I10&gt;9,'County Data'!H10,"*")</f>
        <v>3878090.39</v>
      </c>
      <c r="G15" s="49">
        <f>IF('County Data'!K10&gt;9,'County Data'!J10,"*")</f>
        <v>538424.59</v>
      </c>
      <c r="H15" s="50">
        <f>IF('County Data'!M10&gt;9,'County Data'!L10,"*")</f>
        <v>383096.55</v>
      </c>
      <c r="I15" s="23">
        <f t="shared" si="0"/>
        <v>-0.004477837867002363</v>
      </c>
      <c r="J15" s="23">
        <f t="shared" si="1"/>
        <v>0.26269335135677974</v>
      </c>
      <c r="K15" s="23">
        <f t="shared" si="2"/>
        <v>0.0352612937913433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6228821.05</v>
      </c>
      <c r="D16" s="44">
        <f>IF('County Data'!E11&gt;9,'County Data'!D11,"*")</f>
        <v>2849531.51</v>
      </c>
      <c r="E16" s="45">
        <f>IF('County Data'!G11&gt;9,'County Data'!F11,"*")</f>
        <v>925876.4</v>
      </c>
      <c r="F16" s="44">
        <f>IF('County Data'!I11&gt;9,'County Data'!H11,"*")</f>
        <v>6002815.76</v>
      </c>
      <c r="G16" s="44">
        <f>IF('County Data'!K11&gt;9,'County Data'!J11,"*")</f>
        <v>2754168.81</v>
      </c>
      <c r="H16" s="45">
        <f>IF('County Data'!M11&gt;9,'County Data'!L11,"*")</f>
        <v>895808.6</v>
      </c>
      <c r="I16" s="22">
        <f t="shared" si="0"/>
        <v>0.03764987949588512</v>
      </c>
      <c r="J16" s="22">
        <f t="shared" si="1"/>
        <v>0.034624856564256755</v>
      </c>
      <c r="K16" s="22">
        <f t="shared" si="2"/>
        <v>0.03356498251970348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14516717.5</v>
      </c>
      <c r="D17" s="47">
        <f>IF('County Data'!E12&gt;9,'County Data'!D12,"*")</f>
        <v>28977049.5</v>
      </c>
      <c r="E17" s="48" t="str">
        <f>IF('County Data'!G12&gt;9,'County Data'!F12,"*")</f>
        <v>*</v>
      </c>
      <c r="F17" s="46">
        <f>IF('County Data'!I12&gt;9,'County Data'!H12,"*")</f>
        <v>13019172.9</v>
      </c>
      <c r="G17" s="47">
        <f>IF('County Data'!K12&gt;9,'County Data'!J12,"*")</f>
        <v>16580697.64</v>
      </c>
      <c r="H17" s="48" t="str">
        <f>IF('County Data'!M12&gt;9,'County Data'!L12,"*")</f>
        <v>*</v>
      </c>
      <c r="I17" s="9">
        <f t="shared" si="0"/>
        <v>0.11502609355468346</v>
      </c>
      <c r="J17" s="9">
        <f t="shared" si="1"/>
        <v>0.7476375318547814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30063764.55</v>
      </c>
      <c r="D18" s="44">
        <f>IF('County Data'!E13&gt;9,'County Data'!D13,"*")</f>
        <v>18928822.72</v>
      </c>
      <c r="E18" s="45">
        <f>IF('County Data'!G13&gt;9,'County Data'!F13,"*")</f>
        <v>7866111.56</v>
      </c>
      <c r="F18" s="44">
        <f>IF('County Data'!I13&gt;9,'County Data'!H13,"*")</f>
        <v>27900594.48</v>
      </c>
      <c r="G18" s="44">
        <f>IF('County Data'!K13&gt;9,'County Data'!J13,"*")</f>
        <v>17722272.96</v>
      </c>
      <c r="H18" s="45">
        <f>IF('County Data'!M13&gt;9,'County Data'!L13,"*")</f>
        <v>7069360.29</v>
      </c>
      <c r="I18" s="22">
        <f t="shared" si="0"/>
        <v>0.07753132541855431</v>
      </c>
      <c r="J18" s="22">
        <f t="shared" si="1"/>
        <v>0.06808098276802514</v>
      </c>
      <c r="K18" s="22">
        <f t="shared" si="2"/>
        <v>0.11270486116361167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25047584.35</v>
      </c>
      <c r="D19" s="47">
        <f>IF('County Data'!E14&gt;9,'County Data'!D14,"*")</f>
        <v>7720662.24</v>
      </c>
      <c r="E19" s="48">
        <f>IF('County Data'!G14&gt;9,'County Data'!F14,"*")</f>
        <v>5712530.07</v>
      </c>
      <c r="F19" s="46">
        <f>IF('County Data'!I14&gt;9,'County Data'!H14,"*")</f>
        <v>24106441.92</v>
      </c>
      <c r="G19" s="47">
        <f>IF('County Data'!K14&gt;9,'County Data'!J14,"*")</f>
        <v>7072123.14</v>
      </c>
      <c r="H19" s="48">
        <f>IF('County Data'!M14&gt;9,'County Data'!L14,"*")</f>
        <v>5340154.65</v>
      </c>
      <c r="I19" s="9">
        <f t="shared" si="0"/>
        <v>0.03904111743754176</v>
      </c>
      <c r="J19" s="9">
        <f t="shared" si="1"/>
        <v>0.09170359270639065</v>
      </c>
      <c r="K19" s="9">
        <f t="shared" si="2"/>
        <v>0.06973120525638708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22680148.48</v>
      </c>
      <c r="D20" s="44">
        <f>IF('County Data'!E15&gt;9,'County Data'!D15,"*")</f>
        <v>12614271.8</v>
      </c>
      <c r="E20" s="45">
        <f>IF('County Data'!G15&gt;9,'County Data'!F15,"*")</f>
        <v>6291047.4</v>
      </c>
      <c r="F20" s="44">
        <f>IF('County Data'!I15&gt;9,'County Data'!H15,"*")</f>
        <v>21627966.22</v>
      </c>
      <c r="G20" s="44">
        <f>IF('County Data'!K15&gt;9,'County Data'!J15,"*")</f>
        <v>11338051.9</v>
      </c>
      <c r="H20" s="45">
        <f>IF('County Data'!M15&gt;9,'County Data'!L15,"*")</f>
        <v>5524095.95</v>
      </c>
      <c r="I20" s="22">
        <f t="shared" si="0"/>
        <v>0.048649154030350694</v>
      </c>
      <c r="J20" s="22">
        <f t="shared" si="1"/>
        <v>0.11256077421907024</v>
      </c>
      <c r="K20" s="22">
        <f t="shared" si="2"/>
        <v>0.13883745991052168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23579245.6</v>
      </c>
      <c r="D21" s="47">
        <f>IF('County Data'!E16&gt;9,'County Data'!D16,"*")</f>
        <v>19549105.8</v>
      </c>
      <c r="E21" s="48">
        <f>IF('County Data'!G16&gt;9,'County Data'!F16,"*")</f>
        <v>6061820.91</v>
      </c>
      <c r="F21" s="46">
        <f>IF('County Data'!I16&gt;9,'County Data'!H16,"*")</f>
        <v>22781338.78</v>
      </c>
      <c r="G21" s="47">
        <f>IF('County Data'!K16&gt;9,'County Data'!J16,"*")</f>
        <v>18076539.98</v>
      </c>
      <c r="H21" s="48">
        <f>IF('County Data'!M16&gt;9,'County Data'!L16,"*")</f>
        <v>5556738.08</v>
      </c>
      <c r="I21" s="9">
        <f t="shared" si="0"/>
        <v>0.03502457988555492</v>
      </c>
      <c r="J21" s="9">
        <f t="shared" si="1"/>
        <v>0.08146281432338581</v>
      </c>
      <c r="K21" s="9">
        <f t="shared" si="2"/>
        <v>0.09089556187971344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Quarterly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01/01/2017 - 03/31/2017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01/01/2016 - 03/31/2016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BARRE</v>
      </c>
      <c r="C6" s="41">
        <f>IF('Town Data'!C2&gt;9,'Town Data'!B2,"*")</f>
        <v>6141860.58</v>
      </c>
      <c r="D6" s="42" t="str">
        <f>IF('Town Data'!E2&gt;9,'Town Data'!D2,"*")</f>
        <v>*</v>
      </c>
      <c r="E6" s="43">
        <f>IF('Town Data'!G2&gt;9,'Town Data'!F2,"*")</f>
        <v>816808.97</v>
      </c>
      <c r="F6" s="42">
        <f>IF('Town Data'!I2&gt;9,'Town Data'!H2,"*")</f>
        <v>6171593.22</v>
      </c>
      <c r="G6" s="42" t="str">
        <f>IF('Town Data'!K2&gt;9,'Town Data'!J2,"*")</f>
        <v>*</v>
      </c>
      <c r="H6" s="43">
        <f>IF('Town Data'!M2&gt;9,'Town Data'!L2,"*")</f>
        <v>883580.76</v>
      </c>
      <c r="I6" s="20">
        <f>_xlfn.IFERROR((C6-F6)/F6,"")</f>
        <v>-0.004817660357725208</v>
      </c>
      <c r="J6" s="20">
        <f>_xlfn.IFERROR((D6-G6)/G6,"")</f>
      </c>
      <c r="K6" s="20">
        <f>_xlfn.IFERROR((E6-H6)/H6,"")</f>
        <v>-0.07556953820497408</v>
      </c>
    </row>
    <row r="7" spans="1:12" ht="15">
      <c r="A7" s="15"/>
      <c r="B7" t="str">
        <f>'Town Data'!A3</f>
        <v>BARTON</v>
      </c>
      <c r="C7" s="51">
        <f>IF('Town Data'!C3&gt;9,'Town Data'!B3,"*")</f>
        <v>304707.26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388633.16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-0.21595146435780202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6164909.59</v>
      </c>
      <c r="D8" s="44">
        <f>IF('Town Data'!E4&gt;9,'Town Data'!D4,"*")</f>
        <v>1125244.25</v>
      </c>
      <c r="E8" s="45">
        <f>IF('Town Data'!G4&gt;9,'Town Data'!F4,"*")</f>
        <v>989037.72</v>
      </c>
      <c r="F8" s="44">
        <f>IF('Town Data'!I4&gt;9,'Town Data'!H4,"*")</f>
        <v>6546384.18</v>
      </c>
      <c r="G8" s="44">
        <f>IF('Town Data'!K4&gt;9,'Town Data'!J4,"*")</f>
        <v>1075776.19</v>
      </c>
      <c r="H8" s="45">
        <f>IF('Town Data'!M4&gt;9,'Town Data'!L4,"*")</f>
        <v>887723.31</v>
      </c>
      <c r="I8" s="22">
        <f t="shared" si="0"/>
        <v>-0.05827256383232917</v>
      </c>
      <c r="J8" s="22">
        <f t="shared" si="1"/>
        <v>0.04598359813113177</v>
      </c>
      <c r="K8" s="22">
        <f t="shared" si="2"/>
        <v>0.11412836506456038</v>
      </c>
      <c r="L8" s="15"/>
    </row>
    <row r="9" spans="1:12" ht="15">
      <c r="A9" s="15"/>
      <c r="B9" s="15" t="str">
        <f>'Town Data'!A5</f>
        <v>BERLIN</v>
      </c>
      <c r="C9" s="51" t="str">
        <f>IF('Town Data'!C5&gt;9,'Town Data'!B5,"*")</f>
        <v>*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1938067.53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BETHEL</v>
      </c>
      <c r="C10" s="52">
        <f>IF('Town Data'!C6&gt;9,'Town Data'!B6,"*")</f>
        <v>335597.03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338076.25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-0.007333316078843077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BRADFORD</v>
      </c>
      <c r="C11" s="51">
        <f>IF('Town Data'!C7&gt;9,'Town Data'!B7,"*")</f>
        <v>995247.08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1023970.61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-0.028051127365852843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BRANDON</v>
      </c>
      <c r="C12" s="52">
        <f>IF('Town Data'!C8&gt;9,'Town Data'!B8,"*")</f>
        <v>820975.7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1046386.91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-0.21541860648849293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BRATTLEBORO</v>
      </c>
      <c r="C13" s="51">
        <f>IF('Town Data'!C9&gt;9,'Town Data'!B9,"*")</f>
        <v>8968607.34</v>
      </c>
      <c r="D13" s="47">
        <f>IF('Town Data'!E9&gt;9,'Town Data'!D9,"*")</f>
        <v>1727246.69</v>
      </c>
      <c r="E13" s="48">
        <f>IF('Town Data'!G9&gt;9,'Town Data'!F9,"*")</f>
        <v>1247163.94</v>
      </c>
      <c r="F13" s="46">
        <f>IF('Town Data'!I9&gt;9,'Town Data'!H9,"*")</f>
        <v>9165804.34</v>
      </c>
      <c r="G13" s="47">
        <f>IF('Town Data'!K9&gt;9,'Town Data'!J9,"*")</f>
        <v>1622101.85</v>
      </c>
      <c r="H13" s="48">
        <f>IF('Town Data'!M9&gt;9,'Town Data'!L9,"*")</f>
        <v>1252597.86</v>
      </c>
      <c r="I13" s="9">
        <f t="shared" si="0"/>
        <v>-0.02151442390488558</v>
      </c>
      <c r="J13" s="9">
        <f t="shared" si="1"/>
        <v>0.06482012211501999</v>
      </c>
      <c r="K13" s="9">
        <f t="shared" si="2"/>
        <v>-0.004338120136976889</v>
      </c>
      <c r="L13" s="15"/>
    </row>
    <row r="14" spans="1:12" ht="15">
      <c r="A14" s="15"/>
      <c r="B14" s="27" t="str">
        <f>'Town Data'!A10</f>
        <v>BRIDGEWATER</v>
      </c>
      <c r="C14" s="52" t="str">
        <f>IF('Town Data'!C10&gt;9,'Town Data'!B10,"*")</f>
        <v>*</v>
      </c>
      <c r="D14" s="44">
        <f>IF('Town Data'!E10&gt;9,'Town Data'!D10,"*")</f>
        <v>139627.77</v>
      </c>
      <c r="E14" s="45" t="str">
        <f>IF('Town Data'!G10&gt;9,'Town Data'!F10,"*")</f>
        <v>*</v>
      </c>
      <c r="F14" s="44" t="str">
        <f>IF('Town Data'!I10&gt;9,'Town Data'!H10,"*")</f>
        <v>*</v>
      </c>
      <c r="G14" s="44">
        <f>IF('Town Data'!K10&gt;9,'Town Data'!J10,"*")</f>
        <v>149275.62</v>
      </c>
      <c r="H14" s="45" t="str">
        <f>IF('Town Data'!M10&gt;9,'Town Data'!L10,"*")</f>
        <v>*</v>
      </c>
      <c r="I14" s="22">
        <f t="shared" si="0"/>
      </c>
      <c r="J14" s="22">
        <f t="shared" si="1"/>
        <v>-0.06463111658822791</v>
      </c>
      <c r="K14" s="22">
        <f t="shared" si="2"/>
      </c>
      <c r="L14" s="15"/>
    </row>
    <row r="15" spans="1:12" ht="15">
      <c r="A15" s="15"/>
      <c r="B15" s="15" t="str">
        <f>'Town Data'!A11</f>
        <v>BRISTOL</v>
      </c>
      <c r="C15" s="51">
        <f>IF('Town Data'!C11&gt;9,'Town Data'!B11,"*")</f>
        <v>895555.55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>
        <f>IF('Town Data'!I11&gt;9,'Town Data'!H11,"*")</f>
        <v>908081.65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  <v>-0.013794023918443872</v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BURKE</v>
      </c>
      <c r="C16" s="53">
        <f>IF('Town Data'!C12&gt;9,'Town Data'!B12,"*")</f>
        <v>978381.06</v>
      </c>
      <c r="D16" s="54">
        <f>IF('Town Data'!E12&gt;9,'Town Data'!D12,"*")</f>
        <v>955115.63</v>
      </c>
      <c r="E16" s="55" t="str">
        <f>IF('Town Data'!G12&gt;9,'Town Data'!F12,"*")</f>
        <v>*</v>
      </c>
      <c r="F16" s="54">
        <f>IF('Town Data'!I12&gt;9,'Town Data'!H12,"*")</f>
        <v>478598.31</v>
      </c>
      <c r="G16" s="54">
        <f>IF('Town Data'!K12&gt;9,'Town Data'!J12,"*")</f>
        <v>87552.73</v>
      </c>
      <c r="H16" s="55" t="str">
        <f>IF('Town Data'!M12&gt;9,'Town Data'!L12,"*")</f>
        <v>*</v>
      </c>
      <c r="I16" s="26">
        <f t="shared" si="0"/>
        <v>1.0442635077420146</v>
      </c>
      <c r="J16" s="26">
        <f t="shared" si="1"/>
        <v>9.909033104964289</v>
      </c>
      <c r="K16" s="26">
        <f t="shared" si="2"/>
      </c>
      <c r="L16" s="15"/>
    </row>
    <row r="17" spans="1:12" ht="15">
      <c r="A17" s="15"/>
      <c r="B17" s="27" t="str">
        <f>'Town Data'!A13</f>
        <v>BURLINGTON</v>
      </c>
      <c r="C17" s="52">
        <f>IF('Town Data'!C13&gt;9,'Town Data'!B13,"*")</f>
        <v>23166375.96</v>
      </c>
      <c r="D17" s="44">
        <f>IF('Town Data'!E13&gt;9,'Town Data'!D13,"*")</f>
        <v>5490205.56</v>
      </c>
      <c r="E17" s="45">
        <f>IF('Town Data'!G13&gt;9,'Town Data'!F13,"*")</f>
        <v>7988625.04</v>
      </c>
      <c r="F17" s="44">
        <f>IF('Town Data'!I13&gt;9,'Town Data'!H13,"*")</f>
        <v>22714583.89</v>
      </c>
      <c r="G17" s="44">
        <f>IF('Town Data'!K13&gt;9,'Town Data'!J13,"*")</f>
        <v>6192175.83</v>
      </c>
      <c r="H17" s="45">
        <f>IF('Town Data'!M13&gt;9,'Town Data'!L13,"*")</f>
        <v>7769195.25</v>
      </c>
      <c r="I17" s="22">
        <f t="shared" si="0"/>
        <v>0.019889955818160502</v>
      </c>
      <c r="J17" s="22">
        <f t="shared" si="1"/>
        <v>-0.11336407254443233</v>
      </c>
      <c r="K17" s="22">
        <f t="shared" si="2"/>
        <v>0.02824356744026996</v>
      </c>
      <c r="L17" s="15"/>
    </row>
    <row r="18" spans="1:12" ht="15">
      <c r="A18" s="15"/>
      <c r="B18" s="15" t="str">
        <f>'Town Data'!A14</f>
        <v>CAMBRIDGE</v>
      </c>
      <c r="C18" s="51">
        <f>IF('Town Data'!C14&gt;9,'Town Data'!B14,"*")</f>
        <v>2476537.42</v>
      </c>
      <c r="D18" s="47">
        <f>IF('Town Data'!E14&gt;9,'Town Data'!D14,"*")</f>
        <v>2907685.87</v>
      </c>
      <c r="E18" s="48">
        <f>IF('Town Data'!G14&gt;9,'Town Data'!F14,"*")</f>
        <v>718423.84</v>
      </c>
      <c r="F18" s="46">
        <f>IF('Town Data'!I14&gt;9,'Town Data'!H14,"*")</f>
        <v>2173336.28</v>
      </c>
      <c r="G18" s="47">
        <f>IF('Town Data'!K14&gt;9,'Town Data'!J14,"*")</f>
        <v>2789395.07</v>
      </c>
      <c r="H18" s="48">
        <f>IF('Town Data'!M14&gt;9,'Town Data'!L14,"*")</f>
        <v>612611.28</v>
      </c>
      <c r="I18" s="9">
        <f t="shared" si="0"/>
        <v>0.13950953784289663</v>
      </c>
      <c r="J18" s="9">
        <f t="shared" si="1"/>
        <v>0.04240733099166203</v>
      </c>
      <c r="K18" s="9">
        <f t="shared" si="2"/>
        <v>0.17272381925451966</v>
      </c>
      <c r="L18" s="15"/>
    </row>
    <row r="19" spans="1:12" ht="15">
      <c r="A19" s="15"/>
      <c r="B19" s="27" t="str">
        <f>'Town Data'!A15</f>
        <v>CASTLETON</v>
      </c>
      <c r="C19" s="52">
        <f>IF('Town Data'!C15&gt;9,'Town Data'!B15,"*")</f>
        <v>878189.08</v>
      </c>
      <c r="D19" s="44" t="str">
        <f>IF('Town Data'!E15&gt;9,'Town Data'!D15,"*")</f>
        <v>*</v>
      </c>
      <c r="E19" s="45" t="str">
        <f>IF('Town Data'!G15&gt;9,'Town Data'!F15,"*")</f>
        <v>*</v>
      </c>
      <c r="F19" s="44">
        <f>IF('Town Data'!I15&gt;9,'Town Data'!H15,"*")</f>
        <v>924735.74</v>
      </c>
      <c r="G19" s="44" t="str">
        <f>IF('Town Data'!K15&gt;9,'Town Data'!J15,"*")</f>
        <v>*</v>
      </c>
      <c r="H19" s="45" t="str">
        <f>IF('Town Data'!M15&gt;9,'Town Data'!L15,"*")</f>
        <v>*</v>
      </c>
      <c r="I19" s="22">
        <f t="shared" si="0"/>
        <v>-0.050335093569542404</v>
      </c>
      <c r="J19" s="22">
        <f t="shared" si="1"/>
      </c>
      <c r="K19" s="22">
        <f t="shared" si="2"/>
      </c>
      <c r="L19" s="15"/>
    </row>
    <row r="20" spans="1:12" ht="15">
      <c r="A20" s="15"/>
      <c r="B20" s="15" t="str">
        <f>'Town Data'!A16</f>
        <v>CAVENDISH</v>
      </c>
      <c r="C20" s="51" t="str">
        <f>IF('Town Data'!C16&gt;9,'Town Data'!B16,"*")</f>
        <v>*</v>
      </c>
      <c r="D20" s="47">
        <f>IF('Town Data'!E16&gt;9,'Town Data'!D16,"*")</f>
        <v>1201549.29</v>
      </c>
      <c r="E20" s="48" t="str">
        <f>IF('Town Data'!G16&gt;9,'Town Data'!F16,"*")</f>
        <v>*</v>
      </c>
      <c r="F20" s="46" t="str">
        <f>IF('Town Data'!I16&gt;9,'Town Data'!H16,"*")</f>
        <v>*</v>
      </c>
      <c r="G20" s="47">
        <f>IF('Town Data'!K16&gt;9,'Town Data'!J16,"*")</f>
        <v>1040493.87</v>
      </c>
      <c r="H20" s="48" t="str">
        <f>IF('Town Data'!M16&gt;9,'Town Data'!L16,"*")</f>
        <v>*</v>
      </c>
      <c r="I20" s="9">
        <f t="shared" si="0"/>
      </c>
      <c r="J20" s="9">
        <f t="shared" si="1"/>
        <v>0.1547874760665337</v>
      </c>
      <c r="K20" s="9">
        <f t="shared" si="2"/>
      </c>
      <c r="L20" s="15"/>
    </row>
    <row r="21" spans="1:12" ht="15">
      <c r="A21" s="15"/>
      <c r="B21" s="27" t="str">
        <f>'Town Data'!A17</f>
        <v>CHESTER</v>
      </c>
      <c r="C21" s="52">
        <f>IF('Town Data'!C17&gt;9,'Town Data'!B17,"*")</f>
        <v>857630.07</v>
      </c>
      <c r="D21" s="44">
        <f>IF('Town Data'!E17&gt;9,'Town Data'!D17,"*")</f>
        <v>203972.14</v>
      </c>
      <c r="E21" s="45" t="str">
        <f>IF('Town Data'!G17&gt;9,'Town Data'!F17,"*")</f>
        <v>*</v>
      </c>
      <c r="F21" s="44">
        <f>IF('Town Data'!I17&gt;9,'Town Data'!H17,"*")</f>
        <v>721057.82</v>
      </c>
      <c r="G21" s="44">
        <f>IF('Town Data'!K17&gt;9,'Town Data'!J17,"*")</f>
        <v>252076.11</v>
      </c>
      <c r="H21" s="45" t="str">
        <f>IF('Town Data'!M17&gt;9,'Town Data'!L17,"*")</f>
        <v>*</v>
      </c>
      <c r="I21" s="22">
        <f t="shared" si="0"/>
        <v>0.18940540718357374</v>
      </c>
      <c r="J21" s="22">
        <f t="shared" si="1"/>
        <v>-0.19083113429511417</v>
      </c>
      <c r="K21" s="22">
        <f t="shared" si="2"/>
      </c>
      <c r="L21" s="15"/>
    </row>
    <row r="22" spans="1:12" ht="15">
      <c r="A22" s="15"/>
      <c r="B22" s="15" t="str">
        <f>'Town Data'!A18</f>
        <v>COLCHESTER</v>
      </c>
      <c r="C22" s="51">
        <f>IF('Town Data'!C18&gt;9,'Town Data'!B18,"*")</f>
        <v>5654984.05</v>
      </c>
      <c r="D22" s="47">
        <f>IF('Town Data'!E18&gt;9,'Town Data'!D18,"*")</f>
        <v>2158825.84</v>
      </c>
      <c r="E22" s="48">
        <f>IF('Town Data'!G18&gt;9,'Town Data'!F18,"*")</f>
        <v>823791.96</v>
      </c>
      <c r="F22" s="46">
        <f>IF('Town Data'!I18&gt;9,'Town Data'!H18,"*")</f>
        <v>5409466.01</v>
      </c>
      <c r="G22" s="47" t="str">
        <f>IF('Town Data'!K18&gt;9,'Town Data'!J18,"*")</f>
        <v>*</v>
      </c>
      <c r="H22" s="48">
        <f>IF('Town Data'!M18&gt;9,'Town Data'!L18,"*")</f>
        <v>832975.39</v>
      </c>
      <c r="I22" s="9">
        <f t="shared" si="0"/>
        <v>0.04538674234132031</v>
      </c>
      <c r="J22" s="9">
        <f t="shared" si="1"/>
      </c>
      <c r="K22" s="9">
        <f t="shared" si="2"/>
        <v>-0.011024851526525953</v>
      </c>
      <c r="L22" s="15"/>
    </row>
    <row r="23" spans="1:12" ht="15">
      <c r="A23" s="15"/>
      <c r="B23" s="27" t="str">
        <f>'Town Data'!A19</f>
        <v>CRAFTSBURY</v>
      </c>
      <c r="C23" s="52" t="str">
        <f>IF('Town Data'!C19&gt;9,'Town Data'!B19,"*")</f>
        <v>*</v>
      </c>
      <c r="D23" s="44">
        <f>IF('Town Data'!E19&gt;9,'Town Data'!D19,"*")</f>
        <v>34702.32</v>
      </c>
      <c r="E23" s="45" t="str">
        <f>IF('Town Data'!G19&gt;9,'Town Data'!F19,"*")</f>
        <v>*</v>
      </c>
      <c r="F23" s="44" t="str">
        <f>IF('Town Data'!I19&gt;9,'Town Data'!H19,"*")</f>
        <v>*</v>
      </c>
      <c r="G23" s="44">
        <f>IF('Town Data'!K19&gt;9,'Town Data'!J19,"*")</f>
        <v>34971.25</v>
      </c>
      <c r="H23" s="45" t="str">
        <f>IF('Town Data'!M19&gt;9,'Town Data'!L19,"*")</f>
        <v>*</v>
      </c>
      <c r="I23" s="22">
        <f t="shared" si="0"/>
      </c>
      <c r="J23" s="22">
        <f t="shared" si="1"/>
        <v>-0.007690031096972521</v>
      </c>
      <c r="K23" s="22">
        <f t="shared" si="2"/>
      </c>
      <c r="L23" s="15"/>
    </row>
    <row r="24" spans="1:12" ht="15">
      <c r="A24" s="15"/>
      <c r="B24" s="15" t="str">
        <f>'Town Data'!A20</f>
        <v>DERBY</v>
      </c>
      <c r="C24" s="51">
        <f>IF('Town Data'!C20&gt;9,'Town Data'!B20,"*")</f>
        <v>2119630.47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2008030.7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0.05557672499728229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DORSET</v>
      </c>
      <c r="C25" s="52">
        <f>IF('Town Data'!C21&gt;9,'Town Data'!B21,"*")</f>
        <v>943343.07</v>
      </c>
      <c r="D25" s="44">
        <f>IF('Town Data'!E21&gt;9,'Town Data'!D21,"*")</f>
        <v>357907.11</v>
      </c>
      <c r="E25" s="45" t="str">
        <f>IF('Town Data'!G21&gt;9,'Town Data'!F21,"*")</f>
        <v>*</v>
      </c>
      <c r="F25" s="44">
        <f>IF('Town Data'!I21&gt;9,'Town Data'!H21,"*")</f>
        <v>798764.22</v>
      </c>
      <c r="G25" s="44">
        <f>IF('Town Data'!K21&gt;9,'Town Data'!J21,"*")</f>
        <v>360060.3</v>
      </c>
      <c r="H25" s="45" t="str">
        <f>IF('Town Data'!M21&gt;9,'Town Data'!L21,"*")</f>
        <v>*</v>
      </c>
      <c r="I25" s="22">
        <f t="shared" si="0"/>
        <v>0.18100316261036328</v>
      </c>
      <c r="J25" s="22">
        <f t="shared" si="1"/>
        <v>-0.005980081669653673</v>
      </c>
      <c r="K25" s="22">
        <f t="shared" si="2"/>
      </c>
      <c r="L25" s="15"/>
    </row>
    <row r="26" spans="1:12" ht="15">
      <c r="A26" s="15"/>
      <c r="B26" s="15" t="str">
        <f>'Town Data'!A22</f>
        <v>DOVER</v>
      </c>
      <c r="C26" s="51">
        <f>IF('Town Data'!C22&gt;9,'Town Data'!B22,"*")</f>
        <v>2783085.32</v>
      </c>
      <c r="D26" s="47">
        <f>IF('Town Data'!E22&gt;9,'Town Data'!D22,"*")</f>
        <v>2487936.64</v>
      </c>
      <c r="E26" s="48">
        <f>IF('Town Data'!G22&gt;9,'Town Data'!F22,"*")</f>
        <v>975858.42</v>
      </c>
      <c r="F26" s="46">
        <f>IF('Town Data'!I22&gt;9,'Town Data'!H22,"*")</f>
        <v>2422822.57</v>
      </c>
      <c r="G26" s="47">
        <f>IF('Town Data'!K22&gt;9,'Town Data'!J22,"*")</f>
        <v>2318302.76</v>
      </c>
      <c r="H26" s="48">
        <f>IF('Town Data'!M22&gt;9,'Town Data'!L22,"*")</f>
        <v>811487.94</v>
      </c>
      <c r="I26" s="9">
        <f t="shared" si="0"/>
        <v>0.14869547380846795</v>
      </c>
      <c r="J26" s="9">
        <f t="shared" si="1"/>
        <v>0.073171581782528</v>
      </c>
      <c r="K26" s="9">
        <f t="shared" si="2"/>
        <v>0.2025544335261472</v>
      </c>
      <c r="L26" s="15"/>
    </row>
    <row r="27" spans="1:12" ht="15">
      <c r="A27" s="15"/>
      <c r="B27" s="27" t="str">
        <f>'Town Data'!A23</f>
        <v>ENOSBURG</v>
      </c>
      <c r="C27" s="52">
        <f>IF('Town Data'!C23&gt;9,'Town Data'!B23,"*")</f>
        <v>921337.36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894903.32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0.029538431034092084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ESSEX</v>
      </c>
      <c r="C28" s="51">
        <f>IF('Town Data'!C24&gt;9,'Town Data'!B24,"*")</f>
        <v>8439862.51</v>
      </c>
      <c r="D28" s="47" t="str">
        <f>IF('Town Data'!E24&gt;9,'Town Data'!D24,"*")</f>
        <v>*</v>
      </c>
      <c r="E28" s="48">
        <f>IF('Town Data'!G24&gt;9,'Town Data'!F24,"*")</f>
        <v>884446.96</v>
      </c>
      <c r="F28" s="46">
        <f>IF('Town Data'!I24&gt;9,'Town Data'!H24,"*")</f>
        <v>7906382.73</v>
      </c>
      <c r="G28" s="47" t="str">
        <f>IF('Town Data'!K24&gt;9,'Town Data'!J24,"*")</f>
        <v>*</v>
      </c>
      <c r="H28" s="48">
        <f>IF('Town Data'!M24&gt;9,'Town Data'!L24,"*")</f>
        <v>887259.81</v>
      </c>
      <c r="I28" s="9">
        <f t="shared" si="0"/>
        <v>0.06747457063718433</v>
      </c>
      <c r="J28" s="9">
        <f t="shared" si="1"/>
      </c>
      <c r="K28" s="9">
        <f t="shared" si="2"/>
        <v>-0.003170266440897501</v>
      </c>
      <c r="L28" s="15"/>
    </row>
    <row r="29" spans="1:12" ht="15">
      <c r="A29" s="15"/>
      <c r="B29" s="27" t="str">
        <f>'Town Data'!A25</f>
        <v>FAIR HAVEN</v>
      </c>
      <c r="C29" s="52">
        <f>IF('Town Data'!C25&gt;9,'Town Data'!B25,"*")</f>
        <v>1157637.02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>
        <f>IF('Town Data'!I25&gt;9,'Town Data'!H25,"*")</f>
        <v>1173456.14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  <v>-0.013480793581258078</v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FAIRFAX</v>
      </c>
      <c r="C30" s="51">
        <f>IF('Town Data'!C26&gt;9,'Town Data'!B26,"*")</f>
        <v>429688.88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 t="str">
        <f>IF('Town Data'!I26&gt;9,'Town Data'!H26,"*")</f>
        <v>*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FAYSTON</v>
      </c>
      <c r="C31" s="52" t="str">
        <f>IF('Town Data'!C27&gt;9,'Town Data'!B27,"*")</f>
        <v>*</v>
      </c>
      <c r="D31" s="44">
        <f>IF('Town Data'!E27&gt;9,'Town Data'!D27,"*")</f>
        <v>55815.58</v>
      </c>
      <c r="E31" s="45" t="str">
        <f>IF('Town Data'!G27&gt;9,'Town Data'!F27,"*")</f>
        <v>*</v>
      </c>
      <c r="F31" s="44" t="str">
        <f>IF('Town Data'!I27&gt;9,'Town Data'!H27,"*")</f>
        <v>*</v>
      </c>
      <c r="G31" s="44">
        <f>IF('Town Data'!K27&gt;9,'Town Data'!J27,"*")</f>
        <v>76911.73</v>
      </c>
      <c r="H31" s="45" t="str">
        <f>IF('Town Data'!M27&gt;9,'Town Data'!L27,"*")</f>
        <v>*</v>
      </c>
      <c r="I31" s="22">
        <f t="shared" si="0"/>
      </c>
      <c r="J31" s="22">
        <f t="shared" si="1"/>
        <v>-0.27429041057846437</v>
      </c>
      <c r="K31" s="22">
        <f t="shared" si="2"/>
      </c>
      <c r="L31" s="15"/>
    </row>
    <row r="32" spans="1:12" ht="15">
      <c r="A32" s="15"/>
      <c r="B32" s="15" t="str">
        <f>'Town Data'!A28</f>
        <v>FERRISBURGH</v>
      </c>
      <c r="C32" s="51" t="str">
        <f>IF('Town Data'!C28&gt;9,'Town Data'!B28,"*")</f>
        <v>*</v>
      </c>
      <c r="D32" s="47" t="str">
        <f>IF('Town Data'!E28&gt;9,'Town Data'!D28,"*")</f>
        <v>*</v>
      </c>
      <c r="E32" s="48" t="str">
        <f>IF('Town Data'!G28&gt;9,'Town Data'!F28,"*")</f>
        <v>*</v>
      </c>
      <c r="F32" s="46">
        <f>IF('Town Data'!I28&gt;9,'Town Data'!H28,"*")</f>
        <v>606403.05</v>
      </c>
      <c r="G32" s="47" t="str">
        <f>IF('Town Data'!K28&gt;9,'Town Data'!J28,"*")</f>
        <v>*</v>
      </c>
      <c r="H32" s="48" t="str">
        <f>IF('Town Data'!M28&gt;9,'Town Data'!L28,"*")</f>
        <v>*</v>
      </c>
      <c r="I32" s="9">
        <f t="shared" si="0"/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HARDWICK</v>
      </c>
      <c r="C33" s="52">
        <f>IF('Town Data'!C29&gt;9,'Town Data'!B29,"*")</f>
        <v>731091.55</v>
      </c>
      <c r="D33" s="44" t="str">
        <f>IF('Town Data'!E29&gt;9,'Town Data'!D29,"*")</f>
        <v>*</v>
      </c>
      <c r="E33" s="45" t="str">
        <f>IF('Town Data'!G29&gt;9,'Town Data'!F29,"*")</f>
        <v>*</v>
      </c>
      <c r="F33" s="44">
        <f>IF('Town Data'!I29&gt;9,'Town Data'!H29,"*")</f>
        <v>713297.06</v>
      </c>
      <c r="G33" s="44" t="str">
        <f>IF('Town Data'!K29&gt;9,'Town Data'!J29,"*")</f>
        <v>*</v>
      </c>
      <c r="H33" s="45" t="str">
        <f>IF('Town Data'!M29&gt;9,'Town Data'!L29,"*")</f>
        <v>*</v>
      </c>
      <c r="I33" s="22">
        <f t="shared" si="0"/>
        <v>0.02494681528618664</v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HARTFORD</v>
      </c>
      <c r="C34" s="51">
        <f>IF('Town Data'!C30&gt;9,'Town Data'!B30,"*")</f>
        <v>4520568.59</v>
      </c>
      <c r="D34" s="47">
        <f>IF('Town Data'!E30&gt;9,'Town Data'!D30,"*")</f>
        <v>2473920.08</v>
      </c>
      <c r="E34" s="48">
        <f>IF('Town Data'!G30&gt;9,'Town Data'!F30,"*")</f>
        <v>746158.24</v>
      </c>
      <c r="F34" s="46">
        <f>IF('Town Data'!I30&gt;9,'Town Data'!H30,"*")</f>
        <v>4726407.93</v>
      </c>
      <c r="G34" s="47">
        <f>IF('Town Data'!K30&gt;9,'Town Data'!J30,"*")</f>
        <v>2146219.85</v>
      </c>
      <c r="H34" s="48">
        <f>IF('Town Data'!M30&gt;9,'Town Data'!L30,"*")</f>
        <v>744989.74</v>
      </c>
      <c r="I34" s="9">
        <f t="shared" si="0"/>
        <v>-0.0435509044180196</v>
      </c>
      <c r="J34" s="9">
        <f t="shared" si="1"/>
        <v>0.1526871676263734</v>
      </c>
      <c r="K34" s="9">
        <f t="shared" si="2"/>
        <v>0.0015684779766228726</v>
      </c>
      <c r="L34" s="15"/>
    </row>
    <row r="35" spans="1:12" ht="15">
      <c r="A35" s="15"/>
      <c r="B35" s="27" t="str">
        <f>'Town Data'!A31</f>
        <v>HINESBURG</v>
      </c>
      <c r="C35" s="52">
        <f>IF('Town Data'!C31&gt;9,'Town Data'!B31,"*")</f>
        <v>1105235.15</v>
      </c>
      <c r="D35" s="44" t="str">
        <f>IF('Town Data'!E31&gt;9,'Town Data'!D31,"*")</f>
        <v>*</v>
      </c>
      <c r="E35" s="45" t="str">
        <f>IF('Town Data'!G31&gt;9,'Town Data'!F31,"*")</f>
        <v>*</v>
      </c>
      <c r="F35" s="44">
        <f>IF('Town Data'!I31&gt;9,'Town Data'!H31,"*")</f>
        <v>1146144.31</v>
      </c>
      <c r="G35" s="44" t="str">
        <f>IF('Town Data'!K31&gt;9,'Town Data'!J31,"*")</f>
        <v>*</v>
      </c>
      <c r="H35" s="45" t="str">
        <f>IF('Town Data'!M31&gt;9,'Town Data'!L31,"*")</f>
        <v>*</v>
      </c>
      <c r="I35" s="22">
        <f t="shared" si="0"/>
        <v>-0.03569285267402335</v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JAMAICA</v>
      </c>
      <c r="C36" s="51" t="str">
        <f>IF('Town Data'!C32&gt;9,'Town Data'!B32,"*")</f>
        <v>*</v>
      </c>
      <c r="D36" s="47">
        <f>IF('Town Data'!E32&gt;9,'Town Data'!D32,"*")</f>
        <v>72349.08</v>
      </c>
      <c r="E36" s="48" t="str">
        <f>IF('Town Data'!G32&gt;9,'Town Data'!F32,"*")</f>
        <v>*</v>
      </c>
      <c r="F36" s="46" t="str">
        <f>IF('Town Data'!I32&gt;9,'Town Data'!H32,"*")</f>
        <v>*</v>
      </c>
      <c r="G36" s="47">
        <f>IF('Town Data'!K32&gt;9,'Town Data'!J32,"*")</f>
        <v>180166.3</v>
      </c>
      <c r="H36" s="48" t="str">
        <f>IF('Town Data'!M32&gt;9,'Town Data'!L32,"*")</f>
        <v>*</v>
      </c>
      <c r="I36" s="9">
        <f t="shared" si="0"/>
      </c>
      <c r="J36" s="9">
        <f t="shared" si="1"/>
        <v>-0.5984316711837896</v>
      </c>
      <c r="K36" s="9">
        <f t="shared" si="2"/>
      </c>
      <c r="L36" s="15"/>
    </row>
    <row r="37" spans="1:12" ht="15">
      <c r="A37" s="15"/>
      <c r="B37" s="27" t="str">
        <f>'Town Data'!A33</f>
        <v>JAY</v>
      </c>
      <c r="C37" s="52" t="str">
        <f>IF('Town Data'!C33&gt;9,'Town Data'!B33,"*")</f>
        <v>*</v>
      </c>
      <c r="D37" s="44">
        <f>IF('Town Data'!E33&gt;9,'Town Data'!D33,"*")</f>
        <v>2148887.89</v>
      </c>
      <c r="E37" s="45" t="str">
        <f>IF('Town Data'!G33&gt;9,'Town Data'!F33,"*")</f>
        <v>*</v>
      </c>
      <c r="F37" s="44" t="str">
        <f>IF('Town Data'!I33&gt;9,'Town Data'!H33,"*")</f>
        <v>*</v>
      </c>
      <c r="G37" s="44">
        <f>IF('Town Data'!K33&gt;9,'Town Data'!J33,"*")</f>
        <v>2085674.23</v>
      </c>
      <c r="H37" s="45" t="str">
        <f>IF('Town Data'!M33&gt;9,'Town Data'!L33,"*")</f>
        <v>*</v>
      </c>
      <c r="I37" s="22">
        <f t="shared" si="0"/>
      </c>
      <c r="J37" s="22">
        <f t="shared" si="1"/>
        <v>0.03030850124662093</v>
      </c>
      <c r="K37" s="22">
        <f>_xlfn.IFERROR((E37-H37)/H37,"")</f>
      </c>
      <c r="L37" s="15"/>
    </row>
    <row r="38" spans="1:12" ht="15">
      <c r="A38" s="15"/>
      <c r="B38" s="15" t="str">
        <f>'Town Data'!A34</f>
        <v>JERICHO</v>
      </c>
      <c r="C38" s="51">
        <f>IF('Town Data'!C34&gt;9,'Town Data'!B34,"*")</f>
        <v>764056.01</v>
      </c>
      <c r="D38" s="47" t="str">
        <f>IF('Town Data'!E34&gt;9,'Town Data'!D34,"*")</f>
        <v>*</v>
      </c>
      <c r="E38" s="48" t="str">
        <f>IF('Town Data'!G34&gt;9,'Town Data'!F34,"*")</f>
        <v>*</v>
      </c>
      <c r="F38" s="46" t="str">
        <f>IF('Town Data'!I34&gt;9,'Town Data'!H34,"*")</f>
        <v>*</v>
      </c>
      <c r="G38" s="47" t="str">
        <f>IF('Town Data'!K34&gt;9,'Town Data'!J34,"*")</f>
        <v>*</v>
      </c>
      <c r="H38" s="48" t="str">
        <f>IF('Town Data'!M34&gt;9,'Town Data'!L34,"*")</f>
        <v>*</v>
      </c>
      <c r="I38" s="9">
        <f t="shared" si="0"/>
      </c>
      <c r="J38" s="9">
        <f t="shared" si="1"/>
      </c>
      <c r="K38" s="9">
        <f t="shared" si="2"/>
      </c>
      <c r="L38" s="15"/>
    </row>
    <row r="39" spans="1:12" ht="15">
      <c r="A39" s="15"/>
      <c r="B39" s="27" t="str">
        <f>'Town Data'!A35</f>
        <v>JOHNSON</v>
      </c>
      <c r="C39" s="52">
        <f>IF('Town Data'!C35&gt;9,'Town Data'!B35,"*")</f>
        <v>668303.59</v>
      </c>
      <c r="D39" s="44" t="str">
        <f>IF('Town Data'!E35&gt;9,'Town Data'!D35,"*")</f>
        <v>*</v>
      </c>
      <c r="E39" s="45" t="str">
        <f>IF('Town Data'!G35&gt;9,'Town Data'!F35,"*")</f>
        <v>*</v>
      </c>
      <c r="F39" s="44">
        <f>IF('Town Data'!I35&gt;9,'Town Data'!H35,"*")</f>
        <v>610621.82</v>
      </c>
      <c r="G39" s="44" t="str">
        <f>IF('Town Data'!K35&gt;9,'Town Data'!J35,"*")</f>
        <v>*</v>
      </c>
      <c r="H39" s="45" t="str">
        <f>IF('Town Data'!M35&gt;9,'Town Data'!L35,"*")</f>
        <v>*</v>
      </c>
      <c r="I39" s="22">
        <f t="shared" si="0"/>
        <v>0.09446398427098465</v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KILLINGTON</v>
      </c>
      <c r="C40" s="51">
        <f>IF('Town Data'!C36&gt;9,'Town Data'!B36,"*")</f>
        <v>10730597.78</v>
      </c>
      <c r="D40" s="47">
        <f>IF('Town Data'!E36&gt;9,'Town Data'!D36,"*")</f>
        <v>13681537.24</v>
      </c>
      <c r="E40" s="48">
        <f>IF('Town Data'!G36&gt;9,'Town Data'!F36,"*")</f>
        <v>5304161.85</v>
      </c>
      <c r="F40" s="46">
        <f>IF('Town Data'!I36&gt;9,'Town Data'!H36,"*")</f>
        <v>8722909.61</v>
      </c>
      <c r="G40" s="47">
        <f>IF('Town Data'!K36&gt;9,'Town Data'!J36,"*")</f>
        <v>12393433.62</v>
      </c>
      <c r="H40" s="48">
        <f>IF('Town Data'!M36&gt;9,'Town Data'!L36,"*")</f>
        <v>4579888.32</v>
      </c>
      <c r="I40" s="9">
        <f t="shared" si="0"/>
        <v>0.23016267045784508</v>
      </c>
      <c r="J40" s="9">
        <f t="shared" si="1"/>
        <v>0.10393436229983222</v>
      </c>
      <c r="K40" s="9">
        <f t="shared" si="2"/>
        <v>0.15814218151066164</v>
      </c>
      <c r="L40" s="15"/>
    </row>
    <row r="41" spans="1:12" ht="15">
      <c r="A41" s="15"/>
      <c r="B41" s="27" t="str">
        <f>'Town Data'!A37</f>
        <v>LONDONDERRY</v>
      </c>
      <c r="C41" s="52">
        <f>IF('Town Data'!C37&gt;9,'Town Data'!B37,"*")</f>
        <v>872189.72</v>
      </c>
      <c r="D41" s="44">
        <f>IF('Town Data'!E37&gt;9,'Town Data'!D37,"*")</f>
        <v>337002.09</v>
      </c>
      <c r="E41" s="45" t="str">
        <f>IF('Town Data'!G37&gt;9,'Town Data'!F37,"*")</f>
        <v>*</v>
      </c>
      <c r="F41" s="44">
        <f>IF('Town Data'!I37&gt;9,'Town Data'!H37,"*")</f>
        <v>672996.57</v>
      </c>
      <c r="G41" s="44">
        <f>IF('Town Data'!K37&gt;9,'Town Data'!J37,"*")</f>
        <v>253027.75</v>
      </c>
      <c r="H41" s="45" t="str">
        <f>IF('Town Data'!M37&gt;9,'Town Data'!L37,"*")</f>
        <v>*</v>
      </c>
      <c r="I41" s="22">
        <f t="shared" si="0"/>
        <v>0.2959794431047398</v>
      </c>
      <c r="J41" s="22">
        <f t="shared" si="1"/>
        <v>0.33187798571500565</v>
      </c>
      <c r="K41" s="22">
        <f t="shared" si="2"/>
      </c>
      <c r="L41" s="15"/>
    </row>
    <row r="42" spans="1:12" ht="15">
      <c r="A42" s="15"/>
      <c r="B42" s="15" t="str">
        <f>'Town Data'!A38</f>
        <v>LUDLOW</v>
      </c>
      <c r="C42" s="51">
        <f>IF('Town Data'!C38&gt;9,'Town Data'!B38,"*")</f>
        <v>7677419.89</v>
      </c>
      <c r="D42" s="47">
        <f>IF('Town Data'!E38&gt;9,'Town Data'!D38,"*")</f>
        <v>9157027.26</v>
      </c>
      <c r="E42" s="48">
        <f>IF('Town Data'!G38&gt;9,'Town Data'!F38,"*")</f>
        <v>2527097.93</v>
      </c>
      <c r="F42" s="46">
        <f>IF('Town Data'!I38&gt;9,'Town Data'!H38,"*")</f>
        <v>6855275.6</v>
      </c>
      <c r="G42" s="47">
        <f>IF('Town Data'!K38&gt;9,'Town Data'!J38,"*")</f>
        <v>8715373.24</v>
      </c>
      <c r="H42" s="48">
        <f>IF('Town Data'!M38&gt;9,'Town Data'!L38,"*")</f>
        <v>2192382.35</v>
      </c>
      <c r="I42" s="9">
        <f t="shared" si="0"/>
        <v>0.11992869987604876</v>
      </c>
      <c r="J42" s="9">
        <f t="shared" si="1"/>
        <v>0.05067528467662041</v>
      </c>
      <c r="K42" s="9">
        <f t="shared" si="2"/>
        <v>0.1526720829512243</v>
      </c>
      <c r="L42" s="15"/>
    </row>
    <row r="43" spans="1:12" ht="15">
      <c r="A43" s="15"/>
      <c r="B43" s="27" t="str">
        <f>'Town Data'!A39</f>
        <v>LYNDON</v>
      </c>
      <c r="C43" s="52">
        <f>IF('Town Data'!C39&gt;9,'Town Data'!B39,"*")</f>
        <v>2584397.28</v>
      </c>
      <c r="D43" s="44">
        <f>IF('Town Data'!E39&gt;9,'Town Data'!D39,"*")</f>
        <v>199479.52</v>
      </c>
      <c r="E43" s="45">
        <f>IF('Town Data'!G39&gt;9,'Town Data'!F39,"*")</f>
        <v>274534.13</v>
      </c>
      <c r="F43" s="44">
        <f>IF('Town Data'!I39&gt;9,'Town Data'!H39,"*")</f>
        <v>2468881.58</v>
      </c>
      <c r="G43" s="44" t="str">
        <f>IF('Town Data'!K39&gt;9,'Town Data'!J39,"*")</f>
        <v>*</v>
      </c>
      <c r="H43" s="45">
        <f>IF('Town Data'!M39&gt;9,'Town Data'!L39,"*")</f>
        <v>281502.92</v>
      </c>
      <c r="I43" s="22">
        <f t="shared" si="0"/>
        <v>0.046788675866745996</v>
      </c>
      <c r="J43" s="22">
        <f t="shared" si="1"/>
      </c>
      <c r="K43" s="22">
        <f t="shared" si="2"/>
        <v>-0.024755657951967176</v>
      </c>
      <c r="L43" s="15"/>
    </row>
    <row r="44" spans="1:12" ht="15">
      <c r="A44" s="15"/>
      <c r="B44" s="15" t="str">
        <f>'Town Data'!A40</f>
        <v>MANCHESTER</v>
      </c>
      <c r="C44" s="51">
        <f>IF('Town Data'!C40&gt;9,'Town Data'!B40,"*")</f>
        <v>5600617.44</v>
      </c>
      <c r="D44" s="47">
        <f>IF('Town Data'!E40&gt;9,'Town Data'!D40,"*")</f>
        <v>4791334.05</v>
      </c>
      <c r="E44" s="48">
        <f>IF('Town Data'!G40&gt;9,'Town Data'!F40,"*")</f>
        <v>1245371.24</v>
      </c>
      <c r="F44" s="46">
        <f>IF('Town Data'!I40&gt;9,'Town Data'!H40,"*")</f>
        <v>5357021.28</v>
      </c>
      <c r="G44" s="47">
        <f>IF('Town Data'!K40&gt;9,'Town Data'!J40,"*")</f>
        <v>4196824.94</v>
      </c>
      <c r="H44" s="48">
        <f>IF('Town Data'!M40&gt;9,'Town Data'!L40,"*")</f>
        <v>1150517.36</v>
      </c>
      <c r="I44" s="9">
        <f t="shared" si="0"/>
        <v>0.04547231516690935</v>
      </c>
      <c r="J44" s="9">
        <f t="shared" si="1"/>
        <v>0.14165687597157658</v>
      </c>
      <c r="K44" s="9">
        <f t="shared" si="2"/>
        <v>0.0824445447741874</v>
      </c>
      <c r="L44" s="15"/>
    </row>
    <row r="45" spans="1:12" ht="15">
      <c r="A45" s="15"/>
      <c r="B45" s="27" t="str">
        <f>'Town Data'!A41</f>
        <v>MENDON</v>
      </c>
      <c r="C45" s="52" t="str">
        <f>IF('Town Data'!C41&gt;9,'Town Data'!B41,"*")</f>
        <v>*</v>
      </c>
      <c r="D45" s="44" t="str">
        <f>IF('Town Data'!E41&gt;9,'Town Data'!D41,"*")</f>
        <v>*</v>
      </c>
      <c r="E45" s="45" t="str">
        <f>IF('Town Data'!G41&gt;9,'Town Data'!F41,"*")</f>
        <v>*</v>
      </c>
      <c r="F45" s="44" t="str">
        <f>IF('Town Data'!I41&gt;9,'Town Data'!H41,"*")</f>
        <v>*</v>
      </c>
      <c r="G45" s="44">
        <f>IF('Town Data'!K41&gt;9,'Town Data'!J41,"*")</f>
        <v>667039.23</v>
      </c>
      <c r="H45" s="45" t="str">
        <f>IF('Town Data'!M41&gt;9,'Town Data'!L41,"*")</f>
        <v>*</v>
      </c>
      <c r="I45" s="22">
        <f t="shared" si="0"/>
      </c>
      <c r="J45" s="22">
        <f t="shared" si="1"/>
      </c>
      <c r="K45" s="22">
        <f t="shared" si="2"/>
      </c>
      <c r="L45" s="15"/>
    </row>
    <row r="46" spans="1:12" ht="15">
      <c r="A46" s="15"/>
      <c r="B46" s="15" t="str">
        <f>'Town Data'!A42</f>
        <v>MIDDLEBURY</v>
      </c>
      <c r="C46" s="51">
        <f>IF('Town Data'!C42&gt;9,'Town Data'!B42,"*")</f>
        <v>5016374</v>
      </c>
      <c r="D46" s="47">
        <f>IF('Town Data'!E42&gt;9,'Town Data'!D42,"*")</f>
        <v>1305071.37</v>
      </c>
      <c r="E46" s="48">
        <f>IF('Town Data'!G42&gt;9,'Town Data'!F42,"*")</f>
        <v>786800.18</v>
      </c>
      <c r="F46" s="46">
        <f>IF('Town Data'!I42&gt;9,'Town Data'!H42,"*")</f>
        <v>5197002.08</v>
      </c>
      <c r="G46" s="47">
        <f>IF('Town Data'!K42&gt;9,'Town Data'!J42,"*")</f>
        <v>1324156.96</v>
      </c>
      <c r="H46" s="48">
        <f>IF('Town Data'!M42&gt;9,'Town Data'!L42,"*")</f>
        <v>872776.98</v>
      </c>
      <c r="I46" s="9">
        <f t="shared" si="0"/>
        <v>-0.03475620698616308</v>
      </c>
      <c r="J46" s="9">
        <f t="shared" si="1"/>
        <v>-0.014413389482165204</v>
      </c>
      <c r="K46" s="9">
        <f t="shared" si="2"/>
        <v>-0.0985094726031843</v>
      </c>
      <c r="L46" s="15"/>
    </row>
    <row r="47" spans="1:12" ht="15">
      <c r="A47" s="15"/>
      <c r="B47" s="27" t="str">
        <f>'Town Data'!A43</f>
        <v>MILTON</v>
      </c>
      <c r="C47" s="52">
        <f>IF('Town Data'!C43&gt;9,'Town Data'!B43,"*")</f>
        <v>2371764.44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>
        <f>IF('Town Data'!I43&gt;9,'Town Data'!H43,"*")</f>
        <v>2575523.29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  <v>-0.07911357307120298</v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MONTGOMERY</v>
      </c>
      <c r="C48" s="51" t="str">
        <f>IF('Town Data'!C44&gt;9,'Town Data'!B44,"*")</f>
        <v>*</v>
      </c>
      <c r="D48" s="47">
        <f>IF('Town Data'!E44&gt;9,'Town Data'!D44,"*")</f>
        <v>239330.69</v>
      </c>
      <c r="E48" s="48" t="str">
        <f>IF('Town Data'!G44&gt;9,'Town Data'!F44,"*")</f>
        <v>*</v>
      </c>
      <c r="F48" s="46" t="str">
        <f>IF('Town Data'!I44&gt;9,'Town Data'!H44,"*")</f>
        <v>*</v>
      </c>
      <c r="G48" s="47">
        <f>IF('Town Data'!K44&gt;9,'Town Data'!J44,"*")</f>
        <v>238541.23</v>
      </c>
      <c r="H48" s="48" t="str">
        <f>IF('Town Data'!M44&gt;9,'Town Data'!L44,"*")</f>
        <v>*</v>
      </c>
      <c r="I48" s="9">
        <f t="shared" si="0"/>
      </c>
      <c r="J48" s="9">
        <f t="shared" si="1"/>
        <v>0.0033095326958781585</v>
      </c>
      <c r="K48" s="9">
        <f t="shared" si="2"/>
      </c>
      <c r="L48" s="15"/>
    </row>
    <row r="49" spans="1:12" ht="15">
      <c r="A49" s="15"/>
      <c r="B49" s="27" t="str">
        <f>'Town Data'!A45</f>
        <v>MONTPELIER</v>
      </c>
      <c r="C49" s="52">
        <f>IF('Town Data'!C45&gt;9,'Town Data'!B45,"*")</f>
        <v>5681213.81</v>
      </c>
      <c r="D49" s="44">
        <f>IF('Town Data'!E45&gt;9,'Town Data'!D45,"*")</f>
        <v>746354.98</v>
      </c>
      <c r="E49" s="45">
        <f>IF('Town Data'!G45&gt;9,'Town Data'!F45,"*")</f>
        <v>1058136.23</v>
      </c>
      <c r="F49" s="44">
        <f>IF('Town Data'!I45&gt;9,'Town Data'!H45,"*")</f>
        <v>5728326.56</v>
      </c>
      <c r="G49" s="44">
        <f>IF('Town Data'!K45&gt;9,'Town Data'!J45,"*")</f>
        <v>782128.14</v>
      </c>
      <c r="H49" s="45">
        <f>IF('Town Data'!M45&gt;9,'Town Data'!L45,"*")</f>
        <v>1060994.6</v>
      </c>
      <c r="I49" s="22">
        <f t="shared" si="0"/>
        <v>-0.008224522381279884</v>
      </c>
      <c r="J49" s="22">
        <f t="shared" si="1"/>
        <v>-0.045738234146645115</v>
      </c>
      <c r="K49" s="22">
        <f t="shared" si="2"/>
        <v>-0.0026940476417128905</v>
      </c>
      <c r="L49" s="15"/>
    </row>
    <row r="50" spans="1:12" ht="15">
      <c r="A50" s="15"/>
      <c r="B50" s="15" t="str">
        <f>'Town Data'!A46</f>
        <v>MORRISTOWN</v>
      </c>
      <c r="C50" s="51">
        <f>IF('Town Data'!C46&gt;9,'Town Data'!B46,"*")</f>
        <v>2952361.84</v>
      </c>
      <c r="D50" s="47">
        <f>IF('Town Data'!E46&gt;9,'Town Data'!D46,"*")</f>
        <v>310421.04</v>
      </c>
      <c r="E50" s="48">
        <f>IF('Town Data'!G46&gt;9,'Town Data'!F46,"*")</f>
        <v>286401.36</v>
      </c>
      <c r="F50" s="46">
        <f>IF('Town Data'!I46&gt;9,'Town Data'!H46,"*")</f>
        <v>3004938.6</v>
      </c>
      <c r="G50" s="47">
        <f>IF('Town Data'!K46&gt;9,'Town Data'!J46,"*")</f>
        <v>277799.98</v>
      </c>
      <c r="H50" s="48">
        <f>IF('Town Data'!M46&gt;9,'Town Data'!L46,"*")</f>
        <v>271476.99</v>
      </c>
      <c r="I50" s="9">
        <f t="shared" si="0"/>
        <v>-0.017496783461732043</v>
      </c>
      <c r="J50" s="9">
        <f t="shared" si="1"/>
        <v>0.11742643034027576</v>
      </c>
      <c r="K50" s="9">
        <f t="shared" si="2"/>
        <v>0.05497471443159877</v>
      </c>
      <c r="L50" s="15"/>
    </row>
    <row r="51" spans="1:12" ht="15">
      <c r="A51" s="15"/>
      <c r="B51" s="27" t="str">
        <f>'Town Data'!A47</f>
        <v>MOUNT HOLLY</v>
      </c>
      <c r="C51" s="52" t="str">
        <f>IF('Town Data'!C47&gt;9,'Town Data'!B47,"*")</f>
        <v>*</v>
      </c>
      <c r="D51" s="44">
        <f>IF('Town Data'!E47&gt;9,'Town Data'!D47,"*")</f>
        <v>117468</v>
      </c>
      <c r="E51" s="45" t="str">
        <f>IF('Town Data'!G47&gt;9,'Town Data'!F47,"*")</f>
        <v>*</v>
      </c>
      <c r="F51" s="44" t="str">
        <f>IF('Town Data'!I47&gt;9,'Town Data'!H47,"*")</f>
        <v>*</v>
      </c>
      <c r="G51" s="44">
        <f>IF('Town Data'!K47&gt;9,'Town Data'!J47,"*")</f>
        <v>108874.25</v>
      </c>
      <c r="H51" s="45" t="str">
        <f>IF('Town Data'!M47&gt;9,'Town Data'!L47,"*")</f>
        <v>*</v>
      </c>
      <c r="I51" s="22">
        <f t="shared" si="0"/>
      </c>
      <c r="J51" s="22">
        <f t="shared" si="1"/>
        <v>0.078932805507271</v>
      </c>
      <c r="K51" s="22">
        <f t="shared" si="2"/>
      </c>
      <c r="L51" s="15"/>
    </row>
    <row r="52" spans="1:12" ht="15">
      <c r="A52" s="15"/>
      <c r="B52" s="15" t="str">
        <f>'Town Data'!A48</f>
        <v>NEWFANE</v>
      </c>
      <c r="C52" s="51" t="str">
        <f>IF('Town Data'!C48&gt;9,'Town Data'!B48,"*")</f>
        <v>*</v>
      </c>
      <c r="D52" s="47" t="str">
        <f>IF('Town Data'!E48&gt;9,'Town Data'!D48,"*")</f>
        <v>*</v>
      </c>
      <c r="E52" s="48" t="str">
        <f>IF('Town Data'!G48&gt;9,'Town Data'!F48,"*")</f>
        <v>*</v>
      </c>
      <c r="F52" s="46" t="str">
        <f>IF('Town Data'!I48&gt;9,'Town Data'!H48,"*")</f>
        <v>*</v>
      </c>
      <c r="G52" s="47">
        <f>IF('Town Data'!K48&gt;9,'Town Data'!J48,"*")</f>
        <v>116973.17</v>
      </c>
      <c r="H52" s="48" t="str">
        <f>IF('Town Data'!M48&gt;9,'Town Data'!L48,"*")</f>
        <v>*</v>
      </c>
      <c r="I52" s="9">
        <f t="shared" si="0"/>
      </c>
      <c r="J52" s="9">
        <f t="shared" si="1"/>
      </c>
      <c r="K52" s="9">
        <f t="shared" si="2"/>
      </c>
      <c r="L52" s="15"/>
    </row>
    <row r="53" spans="1:12" ht="15">
      <c r="A53" s="15"/>
      <c r="B53" s="27" t="str">
        <f>'Town Data'!A49</f>
        <v>NEWPORT</v>
      </c>
      <c r="C53" s="52">
        <f>IF('Town Data'!C49&gt;9,'Town Data'!B49,"*")</f>
        <v>2077793.2</v>
      </c>
      <c r="D53" s="44" t="str">
        <f>IF('Town Data'!E49&gt;9,'Town Data'!D49,"*")</f>
        <v>*</v>
      </c>
      <c r="E53" s="45">
        <f>IF('Town Data'!G49&gt;9,'Town Data'!F49,"*")</f>
        <v>289976.59</v>
      </c>
      <c r="F53" s="44">
        <f>IF('Town Data'!I49&gt;9,'Town Data'!H49,"*")</f>
        <v>2046205.79</v>
      </c>
      <c r="G53" s="44" t="str">
        <f>IF('Town Data'!K49&gt;9,'Town Data'!J49,"*")</f>
        <v>*</v>
      </c>
      <c r="H53" s="45">
        <f>IF('Town Data'!M49&gt;9,'Town Data'!L49,"*")</f>
        <v>321462.82</v>
      </c>
      <c r="I53" s="22">
        <f t="shared" si="0"/>
        <v>0.015437064128334774</v>
      </c>
      <c r="J53" s="22">
        <f t="shared" si="1"/>
      </c>
      <c r="K53" s="22">
        <f t="shared" si="2"/>
        <v>-0.09794672366776344</v>
      </c>
      <c r="L53" s="15"/>
    </row>
    <row r="54" spans="1:12" ht="15">
      <c r="A54" s="15"/>
      <c r="B54" s="15" t="str">
        <f>'Town Data'!A50</f>
        <v>NORTHFIELD</v>
      </c>
      <c r="C54" s="51">
        <f>IF('Town Data'!C50&gt;9,'Town Data'!B50,"*")</f>
        <v>799824.78</v>
      </c>
      <c r="D54" s="47" t="str">
        <f>IF('Town Data'!E50&gt;9,'Town Data'!D50,"*")</f>
        <v>*</v>
      </c>
      <c r="E54" s="48" t="str">
        <f>IF('Town Data'!G50&gt;9,'Town Data'!F50,"*")</f>
        <v>*</v>
      </c>
      <c r="F54" s="46">
        <f>IF('Town Data'!I50&gt;9,'Town Data'!H50,"*")</f>
        <v>757099.11</v>
      </c>
      <c r="G54" s="47" t="str">
        <f>IF('Town Data'!K50&gt;9,'Town Data'!J50,"*")</f>
        <v>*</v>
      </c>
      <c r="H54" s="48" t="str">
        <f>IF('Town Data'!M50&gt;9,'Town Data'!L50,"*")</f>
        <v>*</v>
      </c>
      <c r="I54" s="9">
        <f t="shared" si="0"/>
        <v>0.056433390867412385</v>
      </c>
      <c r="J54" s="9">
        <f t="shared" si="1"/>
      </c>
      <c r="K54" s="9">
        <f t="shared" si="2"/>
      </c>
      <c r="L54" s="15"/>
    </row>
    <row r="55" spans="1:12" ht="15">
      <c r="A55" s="15"/>
      <c r="B55" s="27" t="str">
        <f>'Town Data'!A51</f>
        <v>PITTSFIELD</v>
      </c>
      <c r="C55" s="52" t="str">
        <f>IF('Town Data'!C51&gt;9,'Town Data'!B51,"*")</f>
        <v>*</v>
      </c>
      <c r="D55" s="44">
        <f>IF('Town Data'!E51&gt;9,'Town Data'!D51,"*")</f>
        <v>200836.34</v>
      </c>
      <c r="E55" s="45" t="str">
        <f>IF('Town Data'!G51&gt;9,'Town Data'!F51,"*")</f>
        <v>*</v>
      </c>
      <c r="F55" s="44" t="str">
        <f>IF('Town Data'!I51&gt;9,'Town Data'!H51,"*")</f>
        <v>*</v>
      </c>
      <c r="G55" s="44">
        <f>IF('Town Data'!K51&gt;9,'Town Data'!J51,"*")</f>
        <v>265920.43</v>
      </c>
      <c r="H55" s="45" t="str">
        <f>IF('Town Data'!M51&gt;9,'Town Data'!L51,"*")</f>
        <v>*</v>
      </c>
      <c r="I55" s="22">
        <f t="shared" si="0"/>
      </c>
      <c r="J55" s="22">
        <f t="shared" si="1"/>
        <v>-0.24475024352209418</v>
      </c>
      <c r="K55" s="22">
        <f t="shared" si="2"/>
      </c>
      <c r="L55" s="15"/>
    </row>
    <row r="56" spans="1:12" ht="15">
      <c r="A56" s="15"/>
      <c r="B56" s="15" t="str">
        <f>'Town Data'!A52</f>
        <v>PLYMOUTH</v>
      </c>
      <c r="C56" s="51" t="str">
        <f>IF('Town Data'!C52&gt;9,'Town Data'!B52,"*")</f>
        <v>*</v>
      </c>
      <c r="D56" s="47">
        <f>IF('Town Data'!E52&gt;9,'Town Data'!D52,"*")</f>
        <v>231207.25</v>
      </c>
      <c r="E56" s="48" t="str">
        <f>IF('Town Data'!G52&gt;9,'Town Data'!F52,"*")</f>
        <v>*</v>
      </c>
      <c r="F56" s="46" t="str">
        <f>IF('Town Data'!I52&gt;9,'Town Data'!H52,"*")</f>
        <v>*</v>
      </c>
      <c r="G56" s="47">
        <f>IF('Town Data'!K52&gt;9,'Town Data'!J52,"*")</f>
        <v>288484.13</v>
      </c>
      <c r="H56" s="48" t="str">
        <f>IF('Town Data'!M52&gt;9,'Town Data'!L52,"*")</f>
        <v>*</v>
      </c>
      <c r="I56" s="9">
        <f t="shared" si="0"/>
      </c>
      <c r="J56" s="9">
        <f t="shared" si="1"/>
        <v>-0.19854430120644767</v>
      </c>
      <c r="K56" s="9">
        <f t="shared" si="2"/>
      </c>
      <c r="L56" s="15"/>
    </row>
    <row r="57" spans="1:12" ht="15">
      <c r="A57" s="15"/>
      <c r="B57" s="27" t="str">
        <f>'Town Data'!A53</f>
        <v>POULTNEY</v>
      </c>
      <c r="C57" s="52">
        <f>IF('Town Data'!C53&gt;9,'Town Data'!B53,"*")</f>
        <v>496550.17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>
        <f>IF('Town Data'!I53&gt;9,'Town Data'!H53,"*")</f>
        <v>477293.36</v>
      </c>
      <c r="G57" s="44" t="str">
        <f>IF('Town Data'!K53&gt;9,'Town Data'!J53,"*")</f>
        <v>*</v>
      </c>
      <c r="H57" s="45" t="str">
        <f>IF('Town Data'!M53&gt;9,'Town Data'!L53,"*")</f>
        <v>*</v>
      </c>
      <c r="I57" s="22">
        <f t="shared" si="0"/>
        <v>0.04034585773411974</v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PUTNEY</v>
      </c>
      <c r="C58" s="51" t="str">
        <f>IF('Town Data'!C54&gt;9,'Town Data'!B54,"*")</f>
        <v>*</v>
      </c>
      <c r="D58" s="47" t="str">
        <f>IF('Town Data'!E54&gt;9,'Town Data'!D54,"*")</f>
        <v>*</v>
      </c>
      <c r="E58" s="48" t="str">
        <f>IF('Town Data'!G54&gt;9,'Town Data'!F54,"*")</f>
        <v>*</v>
      </c>
      <c r="F58" s="46">
        <f>IF('Town Data'!I54&gt;9,'Town Data'!H54,"*")</f>
        <v>460011.81</v>
      </c>
      <c r="G58" s="47">
        <f>IF('Town Data'!K54&gt;9,'Town Data'!J54,"*")</f>
        <v>46919.91</v>
      </c>
      <c r="H58" s="48" t="str">
        <f>IF('Town Data'!M54&gt;9,'Town Data'!L54,"*")</f>
        <v>*</v>
      </c>
      <c r="I58" s="9">
        <f t="shared" si="0"/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RANDOLPH</v>
      </c>
      <c r="C59" s="52">
        <f>IF('Town Data'!C55&gt;9,'Town Data'!B55,"*")</f>
        <v>1367898.26</v>
      </c>
      <c r="D59" s="44" t="str">
        <f>IF('Town Data'!E55&gt;9,'Town Data'!D55,"*")</f>
        <v>*</v>
      </c>
      <c r="E59" s="45" t="str">
        <f>IF('Town Data'!G55&gt;9,'Town Data'!F55,"*")</f>
        <v>*</v>
      </c>
      <c r="F59" s="44">
        <f>IF('Town Data'!I55&gt;9,'Town Data'!H55,"*")</f>
        <v>1491517.7</v>
      </c>
      <c r="G59" s="44" t="str">
        <f>IF('Town Data'!K55&gt;9,'Town Data'!J55,"*")</f>
        <v>*</v>
      </c>
      <c r="H59" s="45" t="str">
        <f>IF('Town Data'!M55&gt;9,'Town Data'!L55,"*")</f>
        <v>*</v>
      </c>
      <c r="I59" s="22">
        <f t="shared" si="0"/>
        <v>-0.08288164464960754</v>
      </c>
      <c r="J59" s="22">
        <f t="shared" si="1"/>
      </c>
      <c r="K59" s="22">
        <f t="shared" si="2"/>
      </c>
      <c r="L59" s="15"/>
    </row>
    <row r="60" spans="1:12" ht="15">
      <c r="A60" s="15"/>
      <c r="B60" s="15" t="str">
        <f>'Town Data'!A56</f>
        <v>RICHMOND</v>
      </c>
      <c r="C60" s="51">
        <f>IF('Town Data'!C56&gt;9,'Town Data'!B56,"*")</f>
        <v>760522.98</v>
      </c>
      <c r="D60" s="47" t="str">
        <f>IF('Town Data'!E56&gt;9,'Town Data'!D56,"*")</f>
        <v>*</v>
      </c>
      <c r="E60" s="48" t="str">
        <f>IF('Town Data'!G56&gt;9,'Town Data'!F56,"*")</f>
        <v>*</v>
      </c>
      <c r="F60" s="46">
        <f>IF('Town Data'!I56&gt;9,'Town Data'!H56,"*")</f>
        <v>748294.99</v>
      </c>
      <c r="G60" s="47" t="str">
        <f>IF('Town Data'!K56&gt;9,'Town Data'!J56,"*")</f>
        <v>*</v>
      </c>
      <c r="H60" s="48" t="str">
        <f>IF('Town Data'!M56&gt;9,'Town Data'!L56,"*")</f>
        <v>*</v>
      </c>
      <c r="I60" s="9">
        <f t="shared" si="0"/>
        <v>0.01634113573311508</v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ROCHESTER</v>
      </c>
      <c r="C61" s="52">
        <f>IF('Town Data'!C57&gt;9,'Town Data'!B57,"*")</f>
        <v>239885.99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 t="str">
        <f>IF('Town Data'!I57&gt;9,'Town Data'!H57,"*")</f>
        <v>*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ROCKINGHAM</v>
      </c>
      <c r="C62" s="51">
        <f>IF('Town Data'!C58&gt;9,'Town Data'!B58,"*")</f>
        <v>1121357</v>
      </c>
      <c r="D62" s="47" t="str">
        <f>IF('Town Data'!E58&gt;9,'Town Data'!D58,"*")</f>
        <v>*</v>
      </c>
      <c r="E62" s="48">
        <f>IF('Town Data'!G58&gt;9,'Town Data'!F58,"*")</f>
        <v>261461.27</v>
      </c>
      <c r="F62" s="46">
        <f>IF('Town Data'!I58&gt;9,'Town Data'!H58,"*")</f>
        <v>1213428.45</v>
      </c>
      <c r="G62" s="47" t="str">
        <f>IF('Town Data'!K58&gt;9,'Town Data'!J58,"*")</f>
        <v>*</v>
      </c>
      <c r="H62" s="48">
        <f>IF('Town Data'!M58&gt;9,'Town Data'!L58,"*")</f>
        <v>296525.87</v>
      </c>
      <c r="I62" s="9">
        <f t="shared" si="0"/>
        <v>-0.07587711496297944</v>
      </c>
      <c r="J62" s="9">
        <f t="shared" si="1"/>
      </c>
      <c r="K62" s="9">
        <f t="shared" si="2"/>
        <v>-0.11825140248302789</v>
      </c>
      <c r="L62" s="15"/>
    </row>
    <row r="63" spans="1:12" ht="15">
      <c r="A63" s="15"/>
      <c r="B63" s="27" t="str">
        <f>'Town Data'!A59</f>
        <v>ROYALTON</v>
      </c>
      <c r="C63" s="52">
        <f>IF('Town Data'!C59&gt;9,'Town Data'!B59,"*")</f>
        <v>811650.42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>
        <f>IF('Town Data'!I59&gt;9,'Town Data'!H59,"*")</f>
        <v>834969.04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  <v>-0.02792752651044402</v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RUTLAND</v>
      </c>
      <c r="C64" s="51">
        <f>IF('Town Data'!C60&gt;9,'Town Data'!B60,"*")</f>
        <v>12595460.04</v>
      </c>
      <c r="D64" s="47">
        <f>IF('Town Data'!E60&gt;9,'Town Data'!D60,"*")</f>
        <v>2435846.72</v>
      </c>
      <c r="E64" s="48">
        <f>IF('Town Data'!G60&gt;9,'Town Data'!F60,"*")</f>
        <v>1432388.96</v>
      </c>
      <c r="F64" s="46">
        <f>IF('Town Data'!I60&gt;9,'Town Data'!H60,"*")</f>
        <v>12104836.47</v>
      </c>
      <c r="G64" s="47">
        <f>IF('Town Data'!K60&gt;9,'Town Data'!J60,"*")</f>
        <v>2196307</v>
      </c>
      <c r="H64" s="48">
        <f>IF('Town Data'!M60&gt;9,'Town Data'!L60,"*")</f>
        <v>1400055.2</v>
      </c>
      <c r="I64" s="9">
        <f t="shared" si="0"/>
        <v>0.04053120182300145</v>
      </c>
      <c r="J64" s="9">
        <f t="shared" si="1"/>
        <v>0.10906477099968274</v>
      </c>
      <c r="K64" s="9">
        <f t="shared" si="2"/>
        <v>0.02309463226878484</v>
      </c>
      <c r="L64" s="15"/>
    </row>
    <row r="65" spans="1:12" ht="15">
      <c r="A65" s="15"/>
      <c r="B65" s="27" t="str">
        <f>'Town Data'!A61</f>
        <v>SHELBURNE</v>
      </c>
      <c r="C65" s="52">
        <f>IF('Town Data'!C61&gt;9,'Town Data'!B61,"*")</f>
        <v>2163543.68</v>
      </c>
      <c r="D65" s="44">
        <f>IF('Town Data'!E61&gt;9,'Town Data'!D61,"*")</f>
        <v>433924.44</v>
      </c>
      <c r="E65" s="45">
        <f>IF('Town Data'!G61&gt;9,'Town Data'!F61,"*")</f>
        <v>294779.63</v>
      </c>
      <c r="F65" s="44">
        <f>IF('Town Data'!I61&gt;9,'Town Data'!H61,"*")</f>
        <v>2159705.03</v>
      </c>
      <c r="G65" s="44">
        <f>IF('Town Data'!K61&gt;9,'Town Data'!J61,"*")</f>
        <v>334381.22</v>
      </c>
      <c r="H65" s="45">
        <f>IF('Town Data'!M61&gt;9,'Town Data'!L61,"*")</f>
        <v>330449.82</v>
      </c>
      <c r="I65" s="22">
        <f t="shared" si="0"/>
        <v>0.0017773954992364735</v>
      </c>
      <c r="J65" s="22">
        <f t="shared" si="1"/>
        <v>0.29769381187137256</v>
      </c>
      <c r="K65" s="22">
        <f t="shared" si="2"/>
        <v>-0.10794434689055059</v>
      </c>
      <c r="L65" s="15"/>
    </row>
    <row r="66" spans="1:12" ht="15">
      <c r="A66" s="15"/>
      <c r="B66" s="15" t="str">
        <f>'Town Data'!A62</f>
        <v>SOUTH BURLINGTON</v>
      </c>
      <c r="C66" s="51">
        <f>IF('Town Data'!C62&gt;9,'Town Data'!B62,"*")</f>
        <v>19607390.34</v>
      </c>
      <c r="D66" s="47">
        <f>IF('Town Data'!E62&gt;9,'Town Data'!D62,"*")</f>
        <v>7067545.51</v>
      </c>
      <c r="E66" s="48">
        <f>IF('Town Data'!G62&gt;9,'Town Data'!F62,"*")</f>
        <v>2204784.24</v>
      </c>
      <c r="F66" s="46">
        <f>IF('Town Data'!I62&gt;9,'Town Data'!H62,"*")</f>
        <v>19917051.18</v>
      </c>
      <c r="G66" s="47">
        <f>IF('Town Data'!K62&gt;9,'Town Data'!J62,"*")</f>
        <v>6754905.76</v>
      </c>
      <c r="H66" s="48">
        <f>IF('Town Data'!M62&gt;9,'Town Data'!L62,"*")</f>
        <v>2326122.83</v>
      </c>
      <c r="I66" s="9">
        <f t="shared" si="0"/>
        <v>-0.015547524440312245</v>
      </c>
      <c r="J66" s="9">
        <f t="shared" si="1"/>
        <v>0.04628336221229532</v>
      </c>
      <c r="K66" s="9">
        <f t="shared" si="2"/>
        <v>-0.052163449167471454</v>
      </c>
      <c r="L66" s="15"/>
    </row>
    <row r="67" spans="1:12" ht="15">
      <c r="A67" s="15"/>
      <c r="B67" s="27" t="str">
        <f>'Town Data'!A63</f>
        <v>SOUTH HERO</v>
      </c>
      <c r="C67" s="52">
        <f>IF('Town Data'!C63&gt;9,'Town Data'!B63,"*")</f>
        <v>347879.86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 t="str">
        <f>IF('Town Data'!I63&gt;9,'Town Data'!H63,"*")</f>
        <v>*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SPRINGFIELD</v>
      </c>
      <c r="C68" s="51">
        <f>IF('Town Data'!C64&gt;9,'Town Data'!B64,"*")</f>
        <v>2420229.61</v>
      </c>
      <c r="D68" s="47" t="str">
        <f>IF('Town Data'!E64&gt;9,'Town Data'!D64,"*")</f>
        <v>*</v>
      </c>
      <c r="E68" s="48">
        <f>IF('Town Data'!G64&gt;9,'Town Data'!F64,"*")</f>
        <v>214944.11</v>
      </c>
      <c r="F68" s="46">
        <f>IF('Town Data'!I64&gt;9,'Town Data'!H64,"*")</f>
        <v>2511876.67</v>
      </c>
      <c r="G68" s="47" t="str">
        <f>IF('Town Data'!K64&gt;9,'Town Data'!J64,"*")</f>
        <v>*</v>
      </c>
      <c r="H68" s="48">
        <f>IF('Town Data'!M64&gt;9,'Town Data'!L64,"*")</f>
        <v>208470.07</v>
      </c>
      <c r="I68" s="9">
        <f t="shared" si="0"/>
        <v>-0.03648549353340666</v>
      </c>
      <c r="J68" s="9">
        <f t="shared" si="1"/>
      </c>
      <c r="K68" s="9">
        <f t="shared" si="2"/>
        <v>0.031055009479298294</v>
      </c>
      <c r="L68" s="15"/>
    </row>
    <row r="69" spans="1:12" ht="15">
      <c r="A69" s="15"/>
      <c r="B69" s="27" t="str">
        <f>'Town Data'!A65</f>
        <v>ST ALBANS</v>
      </c>
      <c r="C69" s="52">
        <f>IF('Town Data'!C65&gt;9,'Town Data'!B65,"*")</f>
        <v>4364181.6</v>
      </c>
      <c r="D69" s="44" t="str">
        <f>IF('Town Data'!E65&gt;9,'Town Data'!D65,"*")</f>
        <v>*</v>
      </c>
      <c r="E69" s="45">
        <f>IF('Town Data'!G65&gt;9,'Town Data'!F65,"*")</f>
        <v>511620.03</v>
      </c>
      <c r="F69" s="44">
        <f>IF('Town Data'!I65&gt;9,'Town Data'!H65,"*")</f>
        <v>4075159.3</v>
      </c>
      <c r="G69" s="44" t="str">
        <f>IF('Town Data'!K65&gt;9,'Town Data'!J65,"*")</f>
        <v>*</v>
      </c>
      <c r="H69" s="45">
        <f>IF('Town Data'!M65&gt;9,'Town Data'!L65,"*")</f>
        <v>515539.99</v>
      </c>
      <c r="I69" s="22">
        <f t="shared" si="0"/>
        <v>0.07092294526989407</v>
      </c>
      <c r="J69" s="22">
        <f t="shared" si="1"/>
      </c>
      <c r="K69" s="22">
        <f t="shared" si="2"/>
        <v>-0.0076036002561119705</v>
      </c>
      <c r="L69" s="15"/>
    </row>
    <row r="70" spans="1:12" ht="15">
      <c r="A70" s="15"/>
      <c r="B70" s="15" t="str">
        <f>'Town Data'!A66</f>
        <v>ST ALBANS TOWN</v>
      </c>
      <c r="C70" s="51">
        <f>IF('Town Data'!C66&gt;9,'Town Data'!B66,"*")</f>
        <v>1911248.54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>
        <f>IF('Town Data'!I66&gt;9,'Town Data'!H66,"*")</f>
        <v>1878186.27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  <v>0.017603296610191926</v>
      </c>
      <c r="J70" s="9">
        <f t="shared" si="1"/>
      </c>
      <c r="K70" s="9">
        <f t="shared" si="2"/>
      </c>
      <c r="L70" s="15"/>
    </row>
    <row r="71" spans="1:12" ht="15">
      <c r="A71" s="15"/>
      <c r="B71" s="27" t="str">
        <f>'Town Data'!A67</f>
        <v>ST JOHNSBURY</v>
      </c>
      <c r="C71" s="52">
        <f>IF('Town Data'!C67&gt;9,'Town Data'!B67,"*")</f>
        <v>2874907.91</v>
      </c>
      <c r="D71" s="44" t="str">
        <f>IF('Town Data'!E67&gt;9,'Town Data'!D67,"*")</f>
        <v>*</v>
      </c>
      <c r="E71" s="45">
        <f>IF('Town Data'!G67&gt;9,'Town Data'!F67,"*")</f>
        <v>303305.08</v>
      </c>
      <c r="F71" s="44">
        <f>IF('Town Data'!I67&gt;9,'Town Data'!H67,"*")</f>
        <v>2865142.1</v>
      </c>
      <c r="G71" s="44" t="str">
        <f>IF('Town Data'!K67&gt;9,'Town Data'!J67,"*")</f>
        <v>*</v>
      </c>
      <c r="H71" s="45">
        <f>IF('Town Data'!M67&gt;9,'Town Data'!L67,"*")</f>
        <v>316220.23</v>
      </c>
      <c r="I71" s="22">
        <f aca="true" t="shared" si="3" ref="I71:I100">_xlfn.IFERROR((C71-F71)/F71,"")</f>
        <v>0.0034084906294874714</v>
      </c>
      <c r="J71" s="22">
        <f aca="true" t="shared" si="4" ref="J71:J100">_xlfn.IFERROR((D71-G71)/G71,"")</f>
      </c>
      <c r="K71" s="22">
        <f aca="true" t="shared" si="5" ref="K71:K100">_xlfn.IFERROR((E71-H71)/H71,"")</f>
        <v>-0.040842263633797136</v>
      </c>
      <c r="L71" s="15"/>
    </row>
    <row r="72" spans="1:12" ht="15">
      <c r="A72" s="15"/>
      <c r="B72" s="15" t="str">
        <f>'Town Data'!A68</f>
        <v>STOWE</v>
      </c>
      <c r="C72" s="51">
        <f>IF('Town Data'!C68&gt;9,'Town Data'!B68,"*")</f>
        <v>10149533.03</v>
      </c>
      <c r="D72" s="47">
        <f>IF('Town Data'!E68&gt;9,'Town Data'!D68,"*")</f>
        <v>21170935.66</v>
      </c>
      <c r="E72" s="48">
        <f>IF('Town Data'!G68&gt;9,'Town Data'!F68,"*")</f>
        <v>3942657.35</v>
      </c>
      <c r="F72" s="46">
        <f>IF('Town Data'!I68&gt;9,'Town Data'!H68,"*")</f>
        <v>9483731.68</v>
      </c>
      <c r="G72" s="47">
        <f>IF('Town Data'!K68&gt;9,'Town Data'!J68,"*")</f>
        <v>19165048.95</v>
      </c>
      <c r="H72" s="48">
        <f>IF('Town Data'!M68&gt;9,'Town Data'!L68,"*")</f>
        <v>3471772.52</v>
      </c>
      <c r="I72" s="9">
        <f t="shared" si="3"/>
        <v>0.07020457478822299</v>
      </c>
      <c r="J72" s="9">
        <f t="shared" si="4"/>
        <v>0.1046637926797469</v>
      </c>
      <c r="K72" s="9">
        <f t="shared" si="5"/>
        <v>0.13563239736686436</v>
      </c>
      <c r="L72" s="15"/>
    </row>
    <row r="73" spans="1:12" ht="15">
      <c r="A73" s="15"/>
      <c r="B73" s="27" t="str">
        <f>'Town Data'!A69</f>
        <v>STRATTON</v>
      </c>
      <c r="C73" s="52">
        <f>IF('Town Data'!C69&gt;9,'Town Data'!B69,"*")</f>
        <v>4578212.95</v>
      </c>
      <c r="D73" s="44">
        <f>IF('Town Data'!E69&gt;9,'Town Data'!D69,"*")</f>
        <v>6336298.8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>
        <f>IF('Town Data'!K69&gt;9,'Town Data'!J69,"*")</f>
        <v>5672907.69</v>
      </c>
      <c r="H73" s="45" t="str">
        <f>IF('Town Data'!M69&gt;9,'Town Data'!L69,"*")</f>
        <v>*</v>
      </c>
      <c r="I73" s="22">
        <f t="shared" si="3"/>
      </c>
      <c r="J73" s="22">
        <f t="shared" si="4"/>
        <v>0.11694022646788377</v>
      </c>
      <c r="K73" s="22">
        <f t="shared" si="5"/>
      </c>
      <c r="L73" s="15"/>
    </row>
    <row r="74" spans="1:12" ht="15">
      <c r="A74" s="15"/>
      <c r="B74" s="15" t="str">
        <f>'Town Data'!A70</f>
        <v>SWANTON</v>
      </c>
      <c r="C74" s="51">
        <f>IF('Town Data'!C70&gt;9,'Town Data'!B70,"*")</f>
        <v>1227848.14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>
        <f>IF('Town Data'!I70&gt;9,'Town Data'!H70,"*")</f>
        <v>1234673.51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  <v>-0.0055280768111726246</v>
      </c>
      <c r="J74" s="9">
        <f t="shared" si="4"/>
      </c>
      <c r="K74" s="9">
        <f t="shared" si="5"/>
      </c>
      <c r="L74" s="15"/>
    </row>
    <row r="75" spans="1:12" ht="15">
      <c r="A75" s="15"/>
      <c r="B75" s="27" t="str">
        <f>'Town Data'!A71</f>
        <v>VERGENNES</v>
      </c>
      <c r="C75" s="52">
        <f>IF('Town Data'!C71&gt;9,'Town Data'!B71,"*")</f>
        <v>866421.95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>
        <f>IF('Town Data'!I71&gt;9,'Town Data'!H71,"*")</f>
        <v>781635.05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  <v>0.10847376918422466</v>
      </c>
      <c r="J75" s="22">
        <f t="shared" si="4"/>
      </c>
      <c r="K75" s="22">
        <f t="shared" si="5"/>
      </c>
      <c r="L75" s="15"/>
    </row>
    <row r="76" spans="1:12" ht="15">
      <c r="A76" s="15"/>
      <c r="B76" s="15" t="str">
        <f>'Town Data'!A72</f>
        <v>WAITSFIELD</v>
      </c>
      <c r="C76" s="51">
        <f>IF('Town Data'!C72&gt;9,'Town Data'!B72,"*")</f>
        <v>2330796.44</v>
      </c>
      <c r="D76" s="47">
        <f>IF('Town Data'!E72&gt;9,'Town Data'!D72,"*")</f>
        <v>950268.33</v>
      </c>
      <c r="E76" s="48">
        <f>IF('Town Data'!G72&gt;9,'Town Data'!F72,"*")</f>
        <v>800769.83</v>
      </c>
      <c r="F76" s="46">
        <f>IF('Town Data'!I72&gt;9,'Town Data'!H72,"*")</f>
        <v>2120551.05</v>
      </c>
      <c r="G76" s="47">
        <f>IF('Town Data'!K72&gt;9,'Town Data'!J72,"*")</f>
        <v>940835.57</v>
      </c>
      <c r="H76" s="48">
        <f>IF('Town Data'!M72&gt;9,'Town Data'!L72,"*")</f>
        <v>735398.91</v>
      </c>
      <c r="I76" s="9">
        <f t="shared" si="3"/>
        <v>0.09914658267717731</v>
      </c>
      <c r="J76" s="9">
        <f t="shared" si="4"/>
        <v>0.01002593896402111</v>
      </c>
      <c r="K76" s="9">
        <f t="shared" si="5"/>
        <v>0.08889178255649022</v>
      </c>
      <c r="L76" s="15"/>
    </row>
    <row r="77" spans="1:12" ht="15">
      <c r="A77" s="15"/>
      <c r="B77" s="27" t="str">
        <f>'Town Data'!A73</f>
        <v>WARDSBORO</v>
      </c>
      <c r="C77" s="52" t="str">
        <f>IF('Town Data'!C73&gt;9,'Town Data'!B73,"*")</f>
        <v>*</v>
      </c>
      <c r="D77" s="44">
        <f>IF('Town Data'!E73&gt;9,'Town Data'!D73,"*")</f>
        <v>142064.93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>
        <f>IF('Town Data'!K73&gt;9,'Town Data'!J73,"*")</f>
        <v>127294.25</v>
      </c>
      <c r="H77" s="45" t="str">
        <f>IF('Town Data'!M73&gt;9,'Town Data'!L73,"*")</f>
        <v>*</v>
      </c>
      <c r="I77" s="22">
        <f t="shared" si="3"/>
      </c>
      <c r="J77" s="22">
        <f t="shared" si="4"/>
        <v>0.11603572038799861</v>
      </c>
      <c r="K77" s="22">
        <f t="shared" si="5"/>
      </c>
      <c r="L77" s="15"/>
    </row>
    <row r="78" spans="1:12" ht="15">
      <c r="A78" s="15"/>
      <c r="B78" s="15" t="str">
        <f>'Town Data'!A74</f>
        <v>WARREN</v>
      </c>
      <c r="C78" s="51">
        <f>IF('Town Data'!C74&gt;9,'Town Data'!B74,"*")</f>
        <v>2838980.06</v>
      </c>
      <c r="D78" s="47">
        <f>IF('Town Data'!E74&gt;9,'Town Data'!D74,"*")</f>
        <v>3233607.75</v>
      </c>
      <c r="E78" s="48">
        <f>IF('Town Data'!G74&gt;9,'Town Data'!F74,"*")</f>
        <v>1225365.3</v>
      </c>
      <c r="F78" s="46">
        <f>IF('Town Data'!I74&gt;9,'Town Data'!H74,"*")</f>
        <v>2543793.74</v>
      </c>
      <c r="G78" s="47">
        <f>IF('Town Data'!K74&gt;9,'Town Data'!J74,"*")</f>
        <v>2980576.98</v>
      </c>
      <c r="H78" s="48">
        <f>IF('Town Data'!M74&gt;9,'Town Data'!L74,"*")</f>
        <v>1099263.35</v>
      </c>
      <c r="I78" s="9">
        <f t="shared" si="3"/>
        <v>0.1160417668140027</v>
      </c>
      <c r="J78" s="9">
        <f t="shared" si="4"/>
        <v>0.08489321755413948</v>
      </c>
      <c r="K78" s="9">
        <f t="shared" si="5"/>
        <v>0.11471495888587566</v>
      </c>
      <c r="L78" s="15"/>
    </row>
    <row r="79" spans="1:12" ht="15">
      <c r="A79" s="15"/>
      <c r="B79" s="27" t="str">
        <f>'Town Data'!A75</f>
        <v>WATERBURY</v>
      </c>
      <c r="C79" s="52">
        <f>IF('Town Data'!C75&gt;9,'Town Data'!B75,"*")</f>
        <v>3464507.35</v>
      </c>
      <c r="D79" s="44">
        <f>IF('Town Data'!E75&gt;9,'Town Data'!D75,"*")</f>
        <v>1526407.93</v>
      </c>
      <c r="E79" s="45">
        <f>IF('Town Data'!G75&gt;9,'Town Data'!F75,"*")</f>
        <v>1117082.96</v>
      </c>
      <c r="F79" s="44">
        <f>IF('Town Data'!I75&gt;9,'Town Data'!H75,"*")</f>
        <v>3364982.25</v>
      </c>
      <c r="G79" s="44">
        <f>IF('Town Data'!K75&gt;9,'Town Data'!J75,"*")</f>
        <v>1184964.49</v>
      </c>
      <c r="H79" s="45">
        <f>IF('Town Data'!M75&gt;9,'Town Data'!L75,"*")</f>
        <v>1055908.03</v>
      </c>
      <c r="I79" s="22">
        <f t="shared" si="3"/>
        <v>0.02957670876272827</v>
      </c>
      <c r="J79" s="22">
        <f t="shared" si="4"/>
        <v>0.28814655872092837</v>
      </c>
      <c r="K79" s="22">
        <f t="shared" si="5"/>
        <v>0.0579358507198775</v>
      </c>
      <c r="L79" s="15"/>
    </row>
    <row r="80" spans="1:12" ht="15">
      <c r="A80" s="15"/>
      <c r="B80" s="15" t="str">
        <f>'Town Data'!A76</f>
        <v>WEST RUTLAND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>
        <f>IF('Town Data'!I76&gt;9,'Town Data'!H76,"*")</f>
        <v>356959.56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WILLISTON</v>
      </c>
      <c r="C81" s="52">
        <f>IF('Town Data'!C77&gt;9,'Town Data'!B77,"*")</f>
        <v>8689595</v>
      </c>
      <c r="D81" s="44" t="str">
        <f>IF('Town Data'!E77&gt;9,'Town Data'!D77,"*")</f>
        <v>*</v>
      </c>
      <c r="E81" s="45">
        <f>IF('Town Data'!G77&gt;9,'Town Data'!F77,"*")</f>
        <v>1120057.25</v>
      </c>
      <c r="F81" s="44">
        <f>IF('Town Data'!I77&gt;9,'Town Data'!H77,"*")</f>
        <v>8619257.98</v>
      </c>
      <c r="G81" s="44" t="str">
        <f>IF('Town Data'!K77&gt;9,'Town Data'!J77,"*")</f>
        <v>*</v>
      </c>
      <c r="H81" s="45">
        <f>IF('Town Data'!M77&gt;9,'Town Data'!L77,"*")</f>
        <v>1070743.15</v>
      </c>
      <c r="I81" s="22">
        <f t="shared" si="3"/>
        <v>0.008160449561111704</v>
      </c>
      <c r="J81" s="22">
        <f t="shared" si="4"/>
      </c>
      <c r="K81" s="22">
        <f t="shared" si="5"/>
        <v>0.046055956556901714</v>
      </c>
      <c r="L81" s="15"/>
    </row>
    <row r="82" spans="1:12" ht="15">
      <c r="A82" s="15"/>
      <c r="B82" s="15" t="str">
        <f>'Town Data'!A78</f>
        <v>WILMINGTON</v>
      </c>
      <c r="C82" s="51">
        <f>IF('Town Data'!C78&gt;9,'Town Data'!B78,"*")</f>
        <v>2499330.66</v>
      </c>
      <c r="D82" s="47">
        <f>IF('Town Data'!E78&gt;9,'Town Data'!D78,"*")</f>
        <v>676489.3</v>
      </c>
      <c r="E82" s="48">
        <f>IF('Town Data'!G78&gt;9,'Town Data'!F78,"*")</f>
        <v>919092.81</v>
      </c>
      <c r="F82" s="46">
        <f>IF('Town Data'!I78&gt;9,'Town Data'!H78,"*")</f>
        <v>2231601.57</v>
      </c>
      <c r="G82" s="47">
        <f>IF('Town Data'!K78&gt;9,'Town Data'!J78,"*")</f>
        <v>394283.3</v>
      </c>
      <c r="H82" s="48">
        <f>IF('Town Data'!M78&gt;9,'Town Data'!L78,"*")</f>
        <v>819953.78</v>
      </c>
      <c r="I82" s="9">
        <f t="shared" si="3"/>
        <v>0.11997172506022226</v>
      </c>
      <c r="J82" s="9">
        <f t="shared" si="4"/>
        <v>0.7157442377092817</v>
      </c>
      <c r="K82" s="9">
        <f t="shared" si="5"/>
        <v>0.12090807118420752</v>
      </c>
      <c r="L82" s="15"/>
    </row>
    <row r="83" spans="1:12" ht="15">
      <c r="A83" s="15"/>
      <c r="B83" s="27" t="str">
        <f>'Town Data'!A79</f>
        <v>WINDSOR</v>
      </c>
      <c r="C83" s="52">
        <f>IF('Town Data'!C79&gt;9,'Town Data'!B79,"*")</f>
        <v>734060.12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>
        <f>IF('Town Data'!I79&gt;9,'Town Data'!H79,"*")</f>
        <v>793973.62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  <v>-0.07546031567144511</v>
      </c>
      <c r="J83" s="22">
        <f t="shared" si="4"/>
      </c>
      <c r="K83" s="22">
        <f t="shared" si="5"/>
      </c>
      <c r="L83" s="15"/>
    </row>
    <row r="84" spans="1:12" ht="15">
      <c r="A84" s="15"/>
      <c r="B84" s="15" t="str">
        <f>'Town Data'!A80</f>
        <v>WINHALL</v>
      </c>
      <c r="C84" s="51" t="str">
        <f>IF('Town Data'!C80&gt;9,'Town Data'!B80,"*")</f>
        <v>*</v>
      </c>
      <c r="D84" s="46">
        <f>IF('Town Data'!E80&gt;9,'Town Data'!D80,"*")</f>
        <v>1226723.85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>
        <f>IF('Town Data'!K80&gt;9,'Town Data'!J80,"*")</f>
        <v>1471174.76</v>
      </c>
      <c r="H84" s="48" t="str">
        <f>IF('Town Data'!M80&gt;9,'Town Data'!L80,"*")</f>
        <v>*</v>
      </c>
      <c r="I84" s="9">
        <f t="shared" si="3"/>
      </c>
      <c r="J84" s="9">
        <f t="shared" si="4"/>
        <v>-0.16616034793854126</v>
      </c>
      <c r="K84" s="9">
        <f t="shared" si="5"/>
      </c>
      <c r="L84" s="15"/>
    </row>
    <row r="85" spans="1:12" ht="15">
      <c r="A85" s="15"/>
      <c r="B85" s="27" t="str">
        <f>'Town Data'!A81</f>
        <v>WINOOSKI</v>
      </c>
      <c r="C85" s="52">
        <f>IF('Town Data'!C81&gt;9,'Town Data'!B81,"*")</f>
        <v>2451871.56</v>
      </c>
      <c r="D85" s="44" t="str">
        <f>IF('Town Data'!E81&gt;9,'Town Data'!D81,"*")</f>
        <v>*</v>
      </c>
      <c r="E85" s="45">
        <f>IF('Town Data'!G81&gt;9,'Town Data'!F81,"*")</f>
        <v>942777.12</v>
      </c>
      <c r="F85" s="44">
        <f>IF('Town Data'!I81&gt;9,'Town Data'!H81,"*")</f>
        <v>2511679.7</v>
      </c>
      <c r="G85" s="44" t="str">
        <f>IF('Town Data'!K81&gt;9,'Town Data'!J81,"*")</f>
        <v>*</v>
      </c>
      <c r="H85" s="45">
        <f>IF('Town Data'!M81&gt;9,'Town Data'!L81,"*")</f>
        <v>978557.29</v>
      </c>
      <c r="I85" s="22">
        <f t="shared" si="3"/>
        <v>-0.02381200915068913</v>
      </c>
      <c r="J85" s="22">
        <f t="shared" si="4"/>
      </c>
      <c r="K85" s="22">
        <f t="shared" si="5"/>
        <v>-0.036564205658311574</v>
      </c>
      <c r="L85" s="15"/>
    </row>
    <row r="86" spans="1:12" ht="15">
      <c r="A86" s="15"/>
      <c r="B86" s="15" t="str">
        <f>'Town Data'!A82</f>
        <v>WOODSTOCK</v>
      </c>
      <c r="C86" s="51">
        <f>IF('Town Data'!C82&gt;9,'Town Data'!B82,"*")</f>
        <v>2713727.7</v>
      </c>
      <c r="D86" s="47">
        <f>IF('Town Data'!E82&gt;9,'Town Data'!D82,"*")</f>
        <v>3211084.52</v>
      </c>
      <c r="E86" s="48">
        <f>IF('Town Data'!G82&gt;9,'Town Data'!F82,"*")</f>
        <v>959143.93</v>
      </c>
      <c r="F86" s="46">
        <f>IF('Town Data'!I82&gt;9,'Town Data'!H82,"*")</f>
        <v>2635164.68</v>
      </c>
      <c r="G86" s="47">
        <f>IF('Town Data'!K82&gt;9,'Town Data'!J82,"*")</f>
        <v>2758306.18</v>
      </c>
      <c r="H86" s="48">
        <f>IF('Town Data'!M82&gt;9,'Town Data'!L82,"*")</f>
        <v>856634.82</v>
      </c>
      <c r="I86" s="9">
        <f t="shared" si="3"/>
        <v>0.029813324607857152</v>
      </c>
      <c r="J86" s="9">
        <f t="shared" si="4"/>
        <v>0.16415086304885843</v>
      </c>
      <c r="K86" s="9">
        <f t="shared" si="5"/>
        <v>0.11966488824257705</v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82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62</v>
      </c>
      <c r="B2" s="40">
        <v>6141860.58</v>
      </c>
      <c r="C2" s="40">
        <v>51</v>
      </c>
      <c r="D2" s="40">
        <v>0</v>
      </c>
      <c r="E2" s="40">
        <v>0</v>
      </c>
      <c r="F2" s="40">
        <v>816808.97</v>
      </c>
      <c r="G2" s="40">
        <v>24</v>
      </c>
      <c r="H2" s="40">
        <v>6171593.22</v>
      </c>
      <c r="I2" s="40">
        <v>59</v>
      </c>
      <c r="J2" s="40">
        <v>0</v>
      </c>
      <c r="K2" s="40">
        <v>0</v>
      </c>
      <c r="L2" s="40">
        <v>883580.76</v>
      </c>
      <c r="M2" s="40">
        <v>24</v>
      </c>
    </row>
    <row r="3" spans="1:13" ht="15">
      <c r="A3" s="39" t="s">
        <v>63</v>
      </c>
      <c r="B3" s="40">
        <v>304707.26</v>
      </c>
      <c r="C3" s="40">
        <v>11</v>
      </c>
      <c r="D3" s="40">
        <v>0</v>
      </c>
      <c r="E3" s="40">
        <v>0</v>
      </c>
      <c r="F3" s="40">
        <v>0</v>
      </c>
      <c r="G3" s="40">
        <v>0</v>
      </c>
      <c r="H3" s="40">
        <v>388633.16</v>
      </c>
      <c r="I3" s="40">
        <v>13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64</v>
      </c>
      <c r="B4" s="40">
        <v>6164909.59</v>
      </c>
      <c r="C4" s="40">
        <v>71</v>
      </c>
      <c r="D4" s="40">
        <v>1125244.25</v>
      </c>
      <c r="E4" s="40">
        <v>26</v>
      </c>
      <c r="F4" s="40">
        <v>989037.72</v>
      </c>
      <c r="G4" s="40">
        <v>32</v>
      </c>
      <c r="H4" s="40">
        <v>6546384.18</v>
      </c>
      <c r="I4" s="40">
        <v>73</v>
      </c>
      <c r="J4" s="40">
        <v>1075776.19</v>
      </c>
      <c r="K4" s="40">
        <v>28</v>
      </c>
      <c r="L4" s="40">
        <v>887723.31</v>
      </c>
      <c r="M4" s="40">
        <v>31</v>
      </c>
    </row>
    <row r="5" spans="1:13" ht="15">
      <c r="A5" s="39" t="s">
        <v>65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1938067.53</v>
      </c>
      <c r="I5" s="40">
        <v>10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66</v>
      </c>
      <c r="B6" s="40">
        <v>335597.03</v>
      </c>
      <c r="C6" s="40">
        <v>11</v>
      </c>
      <c r="D6" s="40">
        <v>0</v>
      </c>
      <c r="E6" s="40">
        <v>0</v>
      </c>
      <c r="F6" s="40">
        <v>0</v>
      </c>
      <c r="G6" s="40">
        <v>0</v>
      </c>
      <c r="H6" s="40">
        <v>338076.25</v>
      </c>
      <c r="I6" s="40">
        <v>13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67</v>
      </c>
      <c r="B7" s="40">
        <v>995247.08</v>
      </c>
      <c r="C7" s="40">
        <v>12</v>
      </c>
      <c r="D7" s="40">
        <v>0</v>
      </c>
      <c r="E7" s="40">
        <v>0</v>
      </c>
      <c r="F7" s="40">
        <v>0</v>
      </c>
      <c r="G7" s="40">
        <v>0</v>
      </c>
      <c r="H7" s="40">
        <v>1023970.61</v>
      </c>
      <c r="I7" s="40">
        <v>14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68</v>
      </c>
      <c r="B8" s="40">
        <v>820975.7</v>
      </c>
      <c r="C8" s="40">
        <v>21</v>
      </c>
      <c r="D8" s="40">
        <v>0</v>
      </c>
      <c r="E8" s="40">
        <v>0</v>
      </c>
      <c r="F8" s="40">
        <v>0</v>
      </c>
      <c r="G8" s="40">
        <v>0</v>
      </c>
      <c r="H8" s="40">
        <v>1046386.91</v>
      </c>
      <c r="I8" s="40">
        <v>24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69</v>
      </c>
      <c r="B9" s="40">
        <v>8968607.34</v>
      </c>
      <c r="C9" s="40">
        <v>95</v>
      </c>
      <c r="D9" s="40">
        <v>1727246.69</v>
      </c>
      <c r="E9" s="40">
        <v>21</v>
      </c>
      <c r="F9" s="40">
        <v>1247163.94</v>
      </c>
      <c r="G9" s="40">
        <v>39</v>
      </c>
      <c r="H9" s="40">
        <v>9165804.34</v>
      </c>
      <c r="I9" s="40">
        <v>98</v>
      </c>
      <c r="J9" s="40">
        <v>1622101.85</v>
      </c>
      <c r="K9" s="40">
        <v>26</v>
      </c>
      <c r="L9" s="40">
        <v>1252597.86</v>
      </c>
      <c r="M9" s="40">
        <v>40</v>
      </c>
    </row>
    <row r="10" spans="1:13" ht="15">
      <c r="A10" s="39" t="s">
        <v>70</v>
      </c>
      <c r="B10" s="40">
        <v>0</v>
      </c>
      <c r="C10" s="40">
        <v>0</v>
      </c>
      <c r="D10" s="40">
        <v>139627.77</v>
      </c>
      <c r="E10" s="40">
        <v>10</v>
      </c>
      <c r="F10" s="40">
        <v>0</v>
      </c>
      <c r="G10" s="40">
        <v>0</v>
      </c>
      <c r="H10" s="40">
        <v>0</v>
      </c>
      <c r="I10" s="40">
        <v>0</v>
      </c>
      <c r="J10" s="40">
        <v>149275.62</v>
      </c>
      <c r="K10" s="40">
        <v>10</v>
      </c>
      <c r="L10" s="40">
        <v>0</v>
      </c>
      <c r="M10" s="40">
        <v>0</v>
      </c>
    </row>
    <row r="11" spans="1:13" ht="15">
      <c r="A11" s="39" t="s">
        <v>71</v>
      </c>
      <c r="B11" s="40">
        <v>895555.55</v>
      </c>
      <c r="C11" s="40">
        <v>12</v>
      </c>
      <c r="D11" s="40">
        <v>0</v>
      </c>
      <c r="E11" s="40">
        <v>0</v>
      </c>
      <c r="F11" s="40">
        <v>0</v>
      </c>
      <c r="G11" s="40">
        <v>0</v>
      </c>
      <c r="H11" s="40">
        <v>908081.65</v>
      </c>
      <c r="I11" s="40">
        <v>13</v>
      </c>
      <c r="J11" s="40">
        <v>0</v>
      </c>
      <c r="K11" s="40">
        <v>0</v>
      </c>
      <c r="L11" s="40">
        <v>0</v>
      </c>
      <c r="M11" s="40">
        <v>0</v>
      </c>
    </row>
    <row r="12" spans="1:13" ht="15">
      <c r="A12" s="39" t="s">
        <v>72</v>
      </c>
      <c r="B12" s="40">
        <v>978381.06</v>
      </c>
      <c r="C12" s="40">
        <v>11</v>
      </c>
      <c r="D12" s="40">
        <v>955115.63</v>
      </c>
      <c r="E12" s="40">
        <v>21</v>
      </c>
      <c r="F12" s="40">
        <v>0</v>
      </c>
      <c r="G12" s="40">
        <v>0</v>
      </c>
      <c r="H12" s="40">
        <v>478598.31</v>
      </c>
      <c r="I12" s="40">
        <v>10</v>
      </c>
      <c r="J12" s="40">
        <v>87552.73</v>
      </c>
      <c r="K12" s="40">
        <v>24</v>
      </c>
      <c r="L12" s="40">
        <v>0</v>
      </c>
      <c r="M12" s="40">
        <v>0</v>
      </c>
    </row>
    <row r="13" spans="1:13" ht="15">
      <c r="A13" s="39" t="s">
        <v>73</v>
      </c>
      <c r="B13" s="40">
        <v>23166375.96</v>
      </c>
      <c r="C13" s="40">
        <v>191</v>
      </c>
      <c r="D13" s="40">
        <v>5490205.56</v>
      </c>
      <c r="E13" s="40">
        <v>30</v>
      </c>
      <c r="F13" s="40">
        <v>7988625.04</v>
      </c>
      <c r="G13" s="40">
        <v>105</v>
      </c>
      <c r="H13" s="40">
        <v>22714583.89</v>
      </c>
      <c r="I13" s="40">
        <v>193</v>
      </c>
      <c r="J13" s="40">
        <v>6192175.83</v>
      </c>
      <c r="K13" s="40">
        <v>48</v>
      </c>
      <c r="L13" s="40">
        <v>7769195.25</v>
      </c>
      <c r="M13" s="40">
        <v>100</v>
      </c>
    </row>
    <row r="14" spans="1:13" ht="15">
      <c r="A14" s="39" t="s">
        <v>74</v>
      </c>
      <c r="B14" s="40">
        <v>2476537.42</v>
      </c>
      <c r="C14" s="40">
        <v>18</v>
      </c>
      <c r="D14" s="40">
        <v>2907685.87</v>
      </c>
      <c r="E14" s="40">
        <v>18</v>
      </c>
      <c r="F14" s="40">
        <v>718423.84</v>
      </c>
      <c r="G14" s="40">
        <v>11</v>
      </c>
      <c r="H14" s="40">
        <v>2173336.28</v>
      </c>
      <c r="I14" s="40">
        <v>19</v>
      </c>
      <c r="J14" s="40">
        <v>2789395.07</v>
      </c>
      <c r="K14" s="40">
        <v>17</v>
      </c>
      <c r="L14" s="40">
        <v>612611.28</v>
      </c>
      <c r="M14" s="40">
        <v>10</v>
      </c>
    </row>
    <row r="15" spans="1:13" ht="15">
      <c r="A15" s="39" t="s">
        <v>75</v>
      </c>
      <c r="B15" s="40">
        <v>878189.08</v>
      </c>
      <c r="C15" s="40">
        <v>15</v>
      </c>
      <c r="D15" s="40">
        <v>0</v>
      </c>
      <c r="E15" s="40">
        <v>0</v>
      </c>
      <c r="F15" s="40">
        <v>0</v>
      </c>
      <c r="G15" s="40">
        <v>0</v>
      </c>
      <c r="H15" s="40">
        <v>924735.74</v>
      </c>
      <c r="I15" s="40">
        <v>20</v>
      </c>
      <c r="J15" s="40">
        <v>0</v>
      </c>
      <c r="K15" s="40">
        <v>0</v>
      </c>
      <c r="L15" s="40">
        <v>0</v>
      </c>
      <c r="M15" s="40">
        <v>0</v>
      </c>
    </row>
    <row r="16" spans="1:13" ht="15">
      <c r="A16" s="39" t="s">
        <v>76</v>
      </c>
      <c r="B16" s="40">
        <v>0</v>
      </c>
      <c r="C16" s="40">
        <v>0</v>
      </c>
      <c r="D16" s="40">
        <v>1201549.29</v>
      </c>
      <c r="E16" s="40">
        <v>11</v>
      </c>
      <c r="F16" s="40">
        <v>0</v>
      </c>
      <c r="G16" s="40">
        <v>0</v>
      </c>
      <c r="H16" s="40">
        <v>0</v>
      </c>
      <c r="I16" s="40">
        <v>0</v>
      </c>
      <c r="J16" s="40">
        <v>1040493.87</v>
      </c>
      <c r="K16" s="40">
        <v>11</v>
      </c>
      <c r="L16" s="40">
        <v>0</v>
      </c>
      <c r="M16" s="40">
        <v>0</v>
      </c>
    </row>
    <row r="17" spans="1:13" ht="15">
      <c r="A17" s="39" t="s">
        <v>77</v>
      </c>
      <c r="B17" s="40">
        <v>857630.07</v>
      </c>
      <c r="C17" s="40">
        <v>21</v>
      </c>
      <c r="D17" s="40">
        <v>203972.14</v>
      </c>
      <c r="E17" s="40">
        <v>16</v>
      </c>
      <c r="F17" s="40">
        <v>0</v>
      </c>
      <c r="G17" s="40">
        <v>0</v>
      </c>
      <c r="H17" s="40">
        <v>721057.82</v>
      </c>
      <c r="I17" s="40">
        <v>21</v>
      </c>
      <c r="J17" s="40">
        <v>252076.11</v>
      </c>
      <c r="K17" s="40">
        <v>18</v>
      </c>
      <c r="L17" s="40">
        <v>0</v>
      </c>
      <c r="M17" s="40">
        <v>0</v>
      </c>
    </row>
    <row r="18" spans="1:13" ht="15">
      <c r="A18" s="39" t="s">
        <v>78</v>
      </c>
      <c r="B18" s="40">
        <v>5654984.05</v>
      </c>
      <c r="C18" s="40">
        <v>47</v>
      </c>
      <c r="D18" s="40">
        <v>2158825.84</v>
      </c>
      <c r="E18" s="40">
        <v>11</v>
      </c>
      <c r="F18" s="40">
        <v>823791.96</v>
      </c>
      <c r="G18" s="40">
        <v>18</v>
      </c>
      <c r="H18" s="40">
        <v>5409466.01</v>
      </c>
      <c r="I18" s="40">
        <v>49</v>
      </c>
      <c r="J18" s="40">
        <v>0</v>
      </c>
      <c r="K18" s="40">
        <v>0</v>
      </c>
      <c r="L18" s="40">
        <v>832975.39</v>
      </c>
      <c r="M18" s="40">
        <v>18</v>
      </c>
    </row>
    <row r="19" spans="1:13" ht="15">
      <c r="A19" s="39" t="s">
        <v>79</v>
      </c>
      <c r="B19" s="40">
        <v>0</v>
      </c>
      <c r="C19" s="40">
        <v>0</v>
      </c>
      <c r="D19" s="40">
        <v>34702.32</v>
      </c>
      <c r="E19" s="40">
        <v>10</v>
      </c>
      <c r="F19" s="40">
        <v>0</v>
      </c>
      <c r="G19" s="40">
        <v>0</v>
      </c>
      <c r="H19" s="40">
        <v>0</v>
      </c>
      <c r="I19" s="40">
        <v>0</v>
      </c>
      <c r="J19" s="40">
        <v>34971.25</v>
      </c>
      <c r="K19" s="40">
        <v>11</v>
      </c>
      <c r="L19" s="40">
        <v>0</v>
      </c>
      <c r="M19" s="40">
        <v>0</v>
      </c>
    </row>
    <row r="20" spans="1:13" ht="15">
      <c r="A20" s="39" t="s">
        <v>80</v>
      </c>
      <c r="B20" s="40">
        <v>2119630.47</v>
      </c>
      <c r="C20" s="40">
        <v>21</v>
      </c>
      <c r="D20" s="40">
        <v>0</v>
      </c>
      <c r="E20" s="40">
        <v>0</v>
      </c>
      <c r="F20" s="40">
        <v>0</v>
      </c>
      <c r="G20" s="40">
        <v>0</v>
      </c>
      <c r="H20" s="40">
        <v>2008030.7</v>
      </c>
      <c r="I20" s="40">
        <v>22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81</v>
      </c>
      <c r="B21" s="40">
        <v>943343.07</v>
      </c>
      <c r="C21" s="40">
        <v>11</v>
      </c>
      <c r="D21" s="40">
        <v>357907.11</v>
      </c>
      <c r="E21" s="40">
        <v>14</v>
      </c>
      <c r="F21" s="40">
        <v>0</v>
      </c>
      <c r="G21" s="40">
        <v>0</v>
      </c>
      <c r="H21" s="40">
        <v>798764.22</v>
      </c>
      <c r="I21" s="40">
        <v>10</v>
      </c>
      <c r="J21" s="40">
        <v>360060.3</v>
      </c>
      <c r="K21" s="40">
        <v>14</v>
      </c>
      <c r="L21" s="40">
        <v>0</v>
      </c>
      <c r="M21" s="40">
        <v>0</v>
      </c>
    </row>
    <row r="22" spans="1:13" ht="15">
      <c r="A22" s="39" t="s">
        <v>82</v>
      </c>
      <c r="B22" s="40">
        <v>2783085.32</v>
      </c>
      <c r="C22" s="40">
        <v>22</v>
      </c>
      <c r="D22" s="40">
        <v>2487936.64</v>
      </c>
      <c r="E22" s="40">
        <v>68</v>
      </c>
      <c r="F22" s="40">
        <v>975858.42</v>
      </c>
      <c r="G22" s="40">
        <v>15</v>
      </c>
      <c r="H22" s="40">
        <v>2422822.57</v>
      </c>
      <c r="I22" s="40">
        <v>27</v>
      </c>
      <c r="J22" s="40">
        <v>2318302.76</v>
      </c>
      <c r="K22" s="40">
        <v>74</v>
      </c>
      <c r="L22" s="40">
        <v>811487.94</v>
      </c>
      <c r="M22" s="40">
        <v>16</v>
      </c>
    </row>
    <row r="23" spans="1:13" ht="15">
      <c r="A23" s="39" t="s">
        <v>83</v>
      </c>
      <c r="B23" s="40">
        <v>921337.36</v>
      </c>
      <c r="C23" s="40">
        <v>17</v>
      </c>
      <c r="D23" s="40">
        <v>0</v>
      </c>
      <c r="E23" s="40">
        <v>0</v>
      </c>
      <c r="F23" s="40">
        <v>0</v>
      </c>
      <c r="G23" s="40">
        <v>0</v>
      </c>
      <c r="H23" s="40">
        <v>894903.32</v>
      </c>
      <c r="I23" s="40">
        <v>18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84</v>
      </c>
      <c r="B24" s="40">
        <v>8439862.51</v>
      </c>
      <c r="C24" s="40">
        <v>77</v>
      </c>
      <c r="D24" s="40">
        <v>0</v>
      </c>
      <c r="E24" s="40">
        <v>0</v>
      </c>
      <c r="F24" s="40">
        <v>884446.96</v>
      </c>
      <c r="G24" s="40">
        <v>22</v>
      </c>
      <c r="H24" s="40">
        <v>7906382.73</v>
      </c>
      <c r="I24" s="40">
        <v>78</v>
      </c>
      <c r="J24" s="40">
        <v>0</v>
      </c>
      <c r="K24" s="40">
        <v>0</v>
      </c>
      <c r="L24" s="40">
        <v>887259.81</v>
      </c>
      <c r="M24" s="40">
        <v>22</v>
      </c>
    </row>
    <row r="25" spans="1:13" ht="15">
      <c r="A25" s="39" t="s">
        <v>85</v>
      </c>
      <c r="B25" s="40">
        <v>1157637.02</v>
      </c>
      <c r="C25" s="40">
        <v>14</v>
      </c>
      <c r="D25" s="40">
        <v>0</v>
      </c>
      <c r="E25" s="40">
        <v>0</v>
      </c>
      <c r="F25" s="40">
        <v>0</v>
      </c>
      <c r="G25" s="40">
        <v>0</v>
      </c>
      <c r="H25" s="40">
        <v>1173456.14</v>
      </c>
      <c r="I25" s="40">
        <v>15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86</v>
      </c>
      <c r="B26" s="40">
        <v>429688.88</v>
      </c>
      <c r="C26" s="40">
        <v>11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87</v>
      </c>
      <c r="B27" s="40">
        <v>0</v>
      </c>
      <c r="C27" s="40">
        <v>0</v>
      </c>
      <c r="D27" s="40">
        <v>55815.58</v>
      </c>
      <c r="E27" s="40">
        <v>13</v>
      </c>
      <c r="F27" s="40">
        <v>0</v>
      </c>
      <c r="G27" s="40">
        <v>0</v>
      </c>
      <c r="H27" s="40">
        <v>0</v>
      </c>
      <c r="I27" s="40">
        <v>0</v>
      </c>
      <c r="J27" s="40">
        <v>76911.73</v>
      </c>
      <c r="K27" s="40">
        <v>14</v>
      </c>
      <c r="L27" s="40">
        <v>0</v>
      </c>
      <c r="M27" s="40">
        <v>0</v>
      </c>
    </row>
    <row r="28" spans="1:13" ht="15">
      <c r="A28" s="39" t="s">
        <v>88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606403.05</v>
      </c>
      <c r="I28" s="40">
        <v>10</v>
      </c>
      <c r="J28" s="40">
        <v>0</v>
      </c>
      <c r="K28" s="40">
        <v>0</v>
      </c>
      <c r="L28" s="40">
        <v>0</v>
      </c>
      <c r="M28" s="40">
        <v>0</v>
      </c>
    </row>
    <row r="29" spans="1:13" ht="15">
      <c r="A29" s="39" t="s">
        <v>89</v>
      </c>
      <c r="B29" s="40">
        <v>731091.55</v>
      </c>
      <c r="C29" s="40">
        <v>18</v>
      </c>
      <c r="D29" s="40">
        <v>0</v>
      </c>
      <c r="E29" s="40">
        <v>0</v>
      </c>
      <c r="F29" s="40">
        <v>0</v>
      </c>
      <c r="G29" s="40">
        <v>0</v>
      </c>
      <c r="H29" s="40">
        <v>713297.06</v>
      </c>
      <c r="I29" s="40">
        <v>16</v>
      </c>
      <c r="J29" s="40">
        <v>0</v>
      </c>
      <c r="K29" s="40">
        <v>0</v>
      </c>
      <c r="L29" s="40">
        <v>0</v>
      </c>
      <c r="M29" s="40">
        <v>0</v>
      </c>
    </row>
    <row r="30" spans="1:13" ht="15">
      <c r="A30" s="39" t="s">
        <v>90</v>
      </c>
      <c r="B30" s="40">
        <v>4520568.59</v>
      </c>
      <c r="C30" s="40">
        <v>43</v>
      </c>
      <c r="D30" s="40">
        <v>2473920.08</v>
      </c>
      <c r="E30" s="40">
        <v>25</v>
      </c>
      <c r="F30" s="40">
        <v>746158.24</v>
      </c>
      <c r="G30" s="40">
        <v>18</v>
      </c>
      <c r="H30" s="40">
        <v>4726407.93</v>
      </c>
      <c r="I30" s="40">
        <v>41</v>
      </c>
      <c r="J30" s="40">
        <v>2146219.85</v>
      </c>
      <c r="K30" s="40">
        <v>27</v>
      </c>
      <c r="L30" s="40">
        <v>744989.74</v>
      </c>
      <c r="M30" s="40">
        <v>15</v>
      </c>
    </row>
    <row r="31" spans="1:13" ht="15">
      <c r="A31" s="39" t="s">
        <v>91</v>
      </c>
      <c r="B31" s="40">
        <v>1105235.15</v>
      </c>
      <c r="C31" s="40">
        <v>11</v>
      </c>
      <c r="D31" s="40">
        <v>0</v>
      </c>
      <c r="E31" s="40">
        <v>0</v>
      </c>
      <c r="F31" s="40">
        <v>0</v>
      </c>
      <c r="G31" s="40">
        <v>0</v>
      </c>
      <c r="H31" s="40">
        <v>1146144.31</v>
      </c>
      <c r="I31" s="40">
        <v>12</v>
      </c>
      <c r="J31" s="40">
        <v>0</v>
      </c>
      <c r="K31" s="40">
        <v>0</v>
      </c>
      <c r="L31" s="40">
        <v>0</v>
      </c>
      <c r="M31" s="40">
        <v>0</v>
      </c>
    </row>
    <row r="32" spans="1:13" ht="15">
      <c r="A32" s="39" t="s">
        <v>92</v>
      </c>
      <c r="B32" s="40">
        <v>0</v>
      </c>
      <c r="C32" s="40">
        <v>0</v>
      </c>
      <c r="D32" s="40">
        <v>72349.08</v>
      </c>
      <c r="E32" s="40">
        <v>10</v>
      </c>
      <c r="F32" s="40">
        <v>0</v>
      </c>
      <c r="G32" s="40">
        <v>0</v>
      </c>
      <c r="H32" s="40">
        <v>0</v>
      </c>
      <c r="I32" s="40">
        <v>0</v>
      </c>
      <c r="J32" s="40">
        <v>180166.3</v>
      </c>
      <c r="K32" s="40">
        <v>18</v>
      </c>
      <c r="L32" s="40">
        <v>0</v>
      </c>
      <c r="M32" s="40">
        <v>0</v>
      </c>
    </row>
    <row r="33" spans="1:13" ht="15">
      <c r="A33" s="39" t="s">
        <v>93</v>
      </c>
      <c r="B33" s="40">
        <v>0</v>
      </c>
      <c r="C33" s="40">
        <v>0</v>
      </c>
      <c r="D33" s="40">
        <v>2148887.89</v>
      </c>
      <c r="E33" s="40">
        <v>29</v>
      </c>
      <c r="F33" s="40">
        <v>0</v>
      </c>
      <c r="G33" s="40">
        <v>0</v>
      </c>
      <c r="H33" s="40">
        <v>0</v>
      </c>
      <c r="I33" s="40">
        <v>0</v>
      </c>
      <c r="J33" s="40">
        <v>2085674.23</v>
      </c>
      <c r="K33" s="40">
        <v>28</v>
      </c>
      <c r="L33" s="40">
        <v>0</v>
      </c>
      <c r="M33" s="40">
        <v>0</v>
      </c>
    </row>
    <row r="34" spans="1:13" ht="15">
      <c r="A34" s="39" t="s">
        <v>94</v>
      </c>
      <c r="B34" s="40">
        <v>764056.01</v>
      </c>
      <c r="C34" s="40">
        <v>10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</row>
    <row r="35" spans="1:13" ht="15">
      <c r="A35" s="39" t="s">
        <v>95</v>
      </c>
      <c r="B35" s="40">
        <v>668303.59</v>
      </c>
      <c r="C35" s="40">
        <v>12</v>
      </c>
      <c r="D35" s="40">
        <v>0</v>
      </c>
      <c r="E35" s="40">
        <v>0</v>
      </c>
      <c r="F35" s="40">
        <v>0</v>
      </c>
      <c r="G35" s="40">
        <v>0</v>
      </c>
      <c r="H35" s="40">
        <v>610621.82</v>
      </c>
      <c r="I35" s="40">
        <v>12</v>
      </c>
      <c r="J35" s="40">
        <v>0</v>
      </c>
      <c r="K35" s="40">
        <v>0</v>
      </c>
      <c r="L35" s="40">
        <v>0</v>
      </c>
      <c r="M35" s="40">
        <v>0</v>
      </c>
    </row>
    <row r="36" spans="1:13" ht="15">
      <c r="A36" s="39" t="s">
        <v>96</v>
      </c>
      <c r="B36" s="40">
        <v>10730597.78</v>
      </c>
      <c r="C36" s="40">
        <v>40</v>
      </c>
      <c r="D36" s="40">
        <v>13681537.24</v>
      </c>
      <c r="E36" s="40">
        <v>112</v>
      </c>
      <c r="F36" s="40">
        <v>5304161.85</v>
      </c>
      <c r="G36" s="40">
        <v>30</v>
      </c>
      <c r="H36" s="40">
        <v>8722909.61</v>
      </c>
      <c r="I36" s="40">
        <v>41</v>
      </c>
      <c r="J36" s="40">
        <v>12393433.62</v>
      </c>
      <c r="K36" s="40">
        <v>110</v>
      </c>
      <c r="L36" s="40">
        <v>4579888.32</v>
      </c>
      <c r="M36" s="40">
        <v>33</v>
      </c>
    </row>
    <row r="37" spans="1:13" ht="15">
      <c r="A37" s="39" t="s">
        <v>97</v>
      </c>
      <c r="B37" s="40">
        <v>872189.72</v>
      </c>
      <c r="C37" s="40">
        <v>17</v>
      </c>
      <c r="D37" s="40">
        <v>337002.09</v>
      </c>
      <c r="E37" s="40">
        <v>19</v>
      </c>
      <c r="F37" s="40">
        <v>0</v>
      </c>
      <c r="G37" s="40">
        <v>0</v>
      </c>
      <c r="H37" s="40">
        <v>672996.57</v>
      </c>
      <c r="I37" s="40">
        <v>14</v>
      </c>
      <c r="J37" s="40">
        <v>253027.75</v>
      </c>
      <c r="K37" s="40">
        <v>23</v>
      </c>
      <c r="L37" s="40">
        <v>0</v>
      </c>
      <c r="M37" s="40">
        <v>0</v>
      </c>
    </row>
    <row r="38" spans="1:13" ht="15">
      <c r="A38" s="39" t="s">
        <v>98</v>
      </c>
      <c r="B38" s="40">
        <v>7677419.89</v>
      </c>
      <c r="C38" s="40">
        <v>38</v>
      </c>
      <c r="D38" s="40">
        <v>9157027.26</v>
      </c>
      <c r="E38" s="40">
        <v>90</v>
      </c>
      <c r="F38" s="40">
        <v>2527097.93</v>
      </c>
      <c r="G38" s="40">
        <v>23</v>
      </c>
      <c r="H38" s="40">
        <v>6855275.6</v>
      </c>
      <c r="I38" s="40">
        <v>39</v>
      </c>
      <c r="J38" s="40">
        <v>8715373.24</v>
      </c>
      <c r="K38" s="40">
        <v>95</v>
      </c>
      <c r="L38" s="40">
        <v>2192382.35</v>
      </c>
      <c r="M38" s="40">
        <v>23</v>
      </c>
    </row>
    <row r="39" spans="1:13" ht="15">
      <c r="A39" s="39" t="s">
        <v>99</v>
      </c>
      <c r="B39" s="40">
        <v>2584397.28</v>
      </c>
      <c r="C39" s="40">
        <v>28</v>
      </c>
      <c r="D39" s="40">
        <v>199479.52</v>
      </c>
      <c r="E39" s="40">
        <v>10</v>
      </c>
      <c r="F39" s="40">
        <v>274534.13</v>
      </c>
      <c r="G39" s="40">
        <v>13</v>
      </c>
      <c r="H39" s="40">
        <v>2468881.58</v>
      </c>
      <c r="I39" s="40">
        <v>28</v>
      </c>
      <c r="J39" s="40">
        <v>0</v>
      </c>
      <c r="K39" s="40">
        <v>0</v>
      </c>
      <c r="L39" s="40">
        <v>281502.92</v>
      </c>
      <c r="M39" s="40">
        <v>13</v>
      </c>
    </row>
    <row r="40" spans="1:13" ht="15">
      <c r="A40" s="39" t="s">
        <v>100</v>
      </c>
      <c r="B40" s="40">
        <v>5600617.44</v>
      </c>
      <c r="C40" s="40">
        <v>51</v>
      </c>
      <c r="D40" s="40">
        <v>4791334.05</v>
      </c>
      <c r="E40" s="40">
        <v>49</v>
      </c>
      <c r="F40" s="40">
        <v>1245371.24</v>
      </c>
      <c r="G40" s="40">
        <v>30</v>
      </c>
      <c r="H40" s="40">
        <v>5357021.28</v>
      </c>
      <c r="I40" s="40">
        <v>52</v>
      </c>
      <c r="J40" s="40">
        <v>4196824.94</v>
      </c>
      <c r="K40" s="40">
        <v>54</v>
      </c>
      <c r="L40" s="40">
        <v>1150517.36</v>
      </c>
      <c r="M40" s="40">
        <v>32</v>
      </c>
    </row>
    <row r="41" spans="1:13" ht="15">
      <c r="A41" s="39" t="s">
        <v>101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667039.23</v>
      </c>
      <c r="K41" s="40">
        <v>10</v>
      </c>
      <c r="L41" s="40">
        <v>0</v>
      </c>
      <c r="M41" s="40">
        <v>0</v>
      </c>
    </row>
    <row r="42" spans="1:13" ht="15">
      <c r="A42" s="39" t="s">
        <v>102</v>
      </c>
      <c r="B42" s="40">
        <v>5016374</v>
      </c>
      <c r="C42" s="40">
        <v>54</v>
      </c>
      <c r="D42" s="40">
        <v>1305071.37</v>
      </c>
      <c r="E42" s="40">
        <v>11</v>
      </c>
      <c r="F42" s="40">
        <v>786800.18</v>
      </c>
      <c r="G42" s="40">
        <v>26</v>
      </c>
      <c r="H42" s="40">
        <v>5197002.08</v>
      </c>
      <c r="I42" s="40">
        <v>53</v>
      </c>
      <c r="J42" s="40">
        <v>1324156.96</v>
      </c>
      <c r="K42" s="40">
        <v>13</v>
      </c>
      <c r="L42" s="40">
        <v>872776.98</v>
      </c>
      <c r="M42" s="40">
        <v>24</v>
      </c>
    </row>
    <row r="43" spans="1:13" ht="15">
      <c r="A43" s="39" t="s">
        <v>103</v>
      </c>
      <c r="B43" s="40">
        <v>2371764.44</v>
      </c>
      <c r="C43" s="40">
        <v>21</v>
      </c>
      <c r="D43" s="40">
        <v>0</v>
      </c>
      <c r="E43" s="40">
        <v>0</v>
      </c>
      <c r="F43" s="40">
        <v>0</v>
      </c>
      <c r="G43" s="40">
        <v>0</v>
      </c>
      <c r="H43" s="40">
        <v>2575523.29</v>
      </c>
      <c r="I43" s="40">
        <v>23</v>
      </c>
      <c r="J43" s="40">
        <v>0</v>
      </c>
      <c r="K43" s="40">
        <v>0</v>
      </c>
      <c r="L43" s="40">
        <v>0</v>
      </c>
      <c r="M43" s="40">
        <v>0</v>
      </c>
    </row>
    <row r="44" spans="1:13" ht="15">
      <c r="A44" s="39" t="s">
        <v>104</v>
      </c>
      <c r="B44" s="40">
        <v>0</v>
      </c>
      <c r="C44" s="40">
        <v>0</v>
      </c>
      <c r="D44" s="40">
        <v>239330.69</v>
      </c>
      <c r="E44" s="40">
        <v>16</v>
      </c>
      <c r="F44" s="40">
        <v>0</v>
      </c>
      <c r="G44" s="40">
        <v>0</v>
      </c>
      <c r="H44" s="40">
        <v>0</v>
      </c>
      <c r="I44" s="40">
        <v>0</v>
      </c>
      <c r="J44" s="40">
        <v>238541.23</v>
      </c>
      <c r="K44" s="40">
        <v>16</v>
      </c>
      <c r="L44" s="40">
        <v>0</v>
      </c>
      <c r="M44" s="40">
        <v>0</v>
      </c>
    </row>
    <row r="45" spans="1:13" ht="15">
      <c r="A45" s="39" t="s">
        <v>105</v>
      </c>
      <c r="B45" s="40">
        <v>5681213.81</v>
      </c>
      <c r="C45" s="40">
        <v>63</v>
      </c>
      <c r="D45" s="40">
        <v>746354.98</v>
      </c>
      <c r="E45" s="40">
        <v>14</v>
      </c>
      <c r="F45" s="40">
        <v>1058136.23</v>
      </c>
      <c r="G45" s="40">
        <v>28</v>
      </c>
      <c r="H45" s="40">
        <v>5728326.56</v>
      </c>
      <c r="I45" s="40">
        <v>61</v>
      </c>
      <c r="J45" s="40">
        <v>782128.14</v>
      </c>
      <c r="K45" s="40">
        <v>18</v>
      </c>
      <c r="L45" s="40">
        <v>1060994.6</v>
      </c>
      <c r="M45" s="40">
        <v>26</v>
      </c>
    </row>
    <row r="46" spans="1:13" ht="15">
      <c r="A46" s="39" t="s">
        <v>106</v>
      </c>
      <c r="B46" s="40">
        <v>2952361.84</v>
      </c>
      <c r="C46" s="40">
        <v>29</v>
      </c>
      <c r="D46" s="40">
        <v>310421.04</v>
      </c>
      <c r="E46" s="40">
        <v>14</v>
      </c>
      <c r="F46" s="40">
        <v>286401.36</v>
      </c>
      <c r="G46" s="40">
        <v>12</v>
      </c>
      <c r="H46" s="40">
        <v>3004938.6</v>
      </c>
      <c r="I46" s="40">
        <v>34</v>
      </c>
      <c r="J46" s="40">
        <v>277799.98</v>
      </c>
      <c r="K46" s="40">
        <v>18</v>
      </c>
      <c r="L46" s="40">
        <v>271476.99</v>
      </c>
      <c r="M46" s="40">
        <v>13</v>
      </c>
    </row>
    <row r="47" spans="1:13" ht="15">
      <c r="A47" s="39" t="s">
        <v>107</v>
      </c>
      <c r="B47" s="40">
        <v>0</v>
      </c>
      <c r="C47" s="40">
        <v>0</v>
      </c>
      <c r="D47" s="40">
        <v>117468</v>
      </c>
      <c r="E47" s="40">
        <v>15</v>
      </c>
      <c r="F47" s="40">
        <v>0</v>
      </c>
      <c r="G47" s="40">
        <v>0</v>
      </c>
      <c r="H47" s="40">
        <v>0</v>
      </c>
      <c r="I47" s="40">
        <v>0</v>
      </c>
      <c r="J47" s="40">
        <v>108874.25</v>
      </c>
      <c r="K47" s="40">
        <v>16</v>
      </c>
      <c r="L47" s="40">
        <v>0</v>
      </c>
      <c r="M47" s="40">
        <v>0</v>
      </c>
    </row>
    <row r="48" spans="1:13" ht="15">
      <c r="A48" s="39" t="s">
        <v>108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116973.17</v>
      </c>
      <c r="K48" s="40">
        <v>11</v>
      </c>
      <c r="L48" s="40">
        <v>0</v>
      </c>
      <c r="M48" s="40">
        <v>0</v>
      </c>
    </row>
    <row r="49" spans="1:13" ht="15">
      <c r="A49" s="39" t="s">
        <v>109</v>
      </c>
      <c r="B49" s="40">
        <v>2077793.2</v>
      </c>
      <c r="C49" s="40">
        <v>30</v>
      </c>
      <c r="D49" s="40">
        <v>0</v>
      </c>
      <c r="E49" s="40">
        <v>0</v>
      </c>
      <c r="F49" s="40">
        <v>289976.59</v>
      </c>
      <c r="G49" s="40">
        <v>13</v>
      </c>
      <c r="H49" s="40">
        <v>2046205.79</v>
      </c>
      <c r="I49" s="40">
        <v>35</v>
      </c>
      <c r="J49" s="40">
        <v>0</v>
      </c>
      <c r="K49" s="40">
        <v>0</v>
      </c>
      <c r="L49" s="40">
        <v>321462.82</v>
      </c>
      <c r="M49" s="40">
        <v>15</v>
      </c>
    </row>
    <row r="50" spans="1:13" ht="15">
      <c r="A50" s="39" t="s">
        <v>110</v>
      </c>
      <c r="B50" s="40">
        <v>799824.78</v>
      </c>
      <c r="C50" s="40">
        <v>19</v>
      </c>
      <c r="D50" s="40">
        <v>0</v>
      </c>
      <c r="E50" s="40">
        <v>0</v>
      </c>
      <c r="F50" s="40">
        <v>0</v>
      </c>
      <c r="G50" s="40">
        <v>0</v>
      </c>
      <c r="H50" s="40">
        <v>757099.11</v>
      </c>
      <c r="I50" s="40">
        <v>19</v>
      </c>
      <c r="J50" s="40">
        <v>0</v>
      </c>
      <c r="K50" s="40">
        <v>0</v>
      </c>
      <c r="L50" s="40">
        <v>0</v>
      </c>
      <c r="M50" s="40">
        <v>0</v>
      </c>
    </row>
    <row r="51" spans="1:13" ht="15">
      <c r="A51" s="39" t="s">
        <v>111</v>
      </c>
      <c r="B51" s="40">
        <v>0</v>
      </c>
      <c r="C51" s="40">
        <v>0</v>
      </c>
      <c r="D51" s="40">
        <v>200836.34</v>
      </c>
      <c r="E51" s="40">
        <v>13</v>
      </c>
      <c r="F51" s="40">
        <v>0</v>
      </c>
      <c r="G51" s="40">
        <v>0</v>
      </c>
      <c r="H51" s="40">
        <v>0</v>
      </c>
      <c r="I51" s="40">
        <v>0</v>
      </c>
      <c r="J51" s="40">
        <v>265920.43</v>
      </c>
      <c r="K51" s="40">
        <v>14</v>
      </c>
      <c r="L51" s="40">
        <v>0</v>
      </c>
      <c r="M51" s="40">
        <v>0</v>
      </c>
    </row>
    <row r="52" spans="1:13" ht="15">
      <c r="A52" s="39" t="s">
        <v>112</v>
      </c>
      <c r="B52" s="40">
        <v>0</v>
      </c>
      <c r="C52" s="40">
        <v>0</v>
      </c>
      <c r="D52" s="40">
        <v>231207.25</v>
      </c>
      <c r="E52" s="40">
        <v>16</v>
      </c>
      <c r="F52" s="40">
        <v>0</v>
      </c>
      <c r="G52" s="40">
        <v>0</v>
      </c>
      <c r="H52" s="40">
        <v>0</v>
      </c>
      <c r="I52" s="40">
        <v>0</v>
      </c>
      <c r="J52" s="40">
        <v>288484.13</v>
      </c>
      <c r="K52" s="40">
        <v>19</v>
      </c>
      <c r="L52" s="40">
        <v>0</v>
      </c>
      <c r="M52" s="40">
        <v>0</v>
      </c>
    </row>
    <row r="53" spans="1:13" ht="15">
      <c r="A53" s="39" t="s">
        <v>113</v>
      </c>
      <c r="B53" s="40">
        <v>496550.17</v>
      </c>
      <c r="C53" s="40">
        <v>13</v>
      </c>
      <c r="D53" s="40">
        <v>0</v>
      </c>
      <c r="E53" s="40">
        <v>0</v>
      </c>
      <c r="F53" s="40">
        <v>0</v>
      </c>
      <c r="G53" s="40">
        <v>0</v>
      </c>
      <c r="H53" s="40">
        <v>477293.36</v>
      </c>
      <c r="I53" s="40">
        <v>14</v>
      </c>
      <c r="J53" s="40">
        <v>0</v>
      </c>
      <c r="K53" s="40">
        <v>0</v>
      </c>
      <c r="L53" s="40">
        <v>0</v>
      </c>
      <c r="M53" s="40">
        <v>0</v>
      </c>
    </row>
    <row r="54" spans="1:13" ht="15">
      <c r="A54" s="39" t="s">
        <v>114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460011.81</v>
      </c>
      <c r="I54" s="40">
        <v>12</v>
      </c>
      <c r="J54" s="40">
        <v>46919.91</v>
      </c>
      <c r="K54" s="40">
        <v>10</v>
      </c>
      <c r="L54" s="40">
        <v>0</v>
      </c>
      <c r="M54" s="40">
        <v>0</v>
      </c>
    </row>
    <row r="55" spans="1:13" ht="15">
      <c r="A55" s="39" t="s">
        <v>115</v>
      </c>
      <c r="B55" s="40">
        <v>1367898.26</v>
      </c>
      <c r="C55" s="40">
        <v>22</v>
      </c>
      <c r="D55" s="40">
        <v>0</v>
      </c>
      <c r="E55" s="40">
        <v>0</v>
      </c>
      <c r="F55" s="40">
        <v>0</v>
      </c>
      <c r="G55" s="40">
        <v>0</v>
      </c>
      <c r="H55" s="40">
        <v>1491517.7</v>
      </c>
      <c r="I55" s="40">
        <v>24</v>
      </c>
      <c r="J55" s="40">
        <v>0</v>
      </c>
      <c r="K55" s="40">
        <v>0</v>
      </c>
      <c r="L55" s="40">
        <v>0</v>
      </c>
      <c r="M55" s="40">
        <v>0</v>
      </c>
    </row>
    <row r="56" spans="1:13" ht="15">
      <c r="A56" s="39" t="s">
        <v>116</v>
      </c>
      <c r="B56" s="40">
        <v>760522.98</v>
      </c>
      <c r="C56" s="40">
        <v>10</v>
      </c>
      <c r="D56" s="40">
        <v>0</v>
      </c>
      <c r="E56" s="40">
        <v>0</v>
      </c>
      <c r="F56" s="40">
        <v>0</v>
      </c>
      <c r="G56" s="40">
        <v>0</v>
      </c>
      <c r="H56" s="40">
        <v>748294.99</v>
      </c>
      <c r="I56" s="40">
        <v>11</v>
      </c>
      <c r="J56" s="40">
        <v>0</v>
      </c>
      <c r="K56" s="40">
        <v>0</v>
      </c>
      <c r="L56" s="40">
        <v>0</v>
      </c>
      <c r="M56" s="40">
        <v>0</v>
      </c>
    </row>
    <row r="57" spans="1:13" ht="15">
      <c r="A57" s="39" t="s">
        <v>117</v>
      </c>
      <c r="B57" s="40">
        <v>239885.99</v>
      </c>
      <c r="C57" s="40">
        <v>10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</row>
    <row r="58" spans="1:13" ht="15">
      <c r="A58" s="39" t="s">
        <v>118</v>
      </c>
      <c r="B58" s="40">
        <v>1121357</v>
      </c>
      <c r="C58" s="40">
        <v>31</v>
      </c>
      <c r="D58" s="40">
        <v>0</v>
      </c>
      <c r="E58" s="40">
        <v>0</v>
      </c>
      <c r="F58" s="40">
        <v>261461.27</v>
      </c>
      <c r="G58" s="40">
        <v>13</v>
      </c>
      <c r="H58" s="40">
        <v>1213428.45</v>
      </c>
      <c r="I58" s="40">
        <v>33</v>
      </c>
      <c r="J58" s="40">
        <v>0</v>
      </c>
      <c r="K58" s="40">
        <v>0</v>
      </c>
      <c r="L58" s="40">
        <v>296525.87</v>
      </c>
      <c r="M58" s="40">
        <v>12</v>
      </c>
    </row>
    <row r="59" spans="1:13" ht="15">
      <c r="A59" s="39" t="s">
        <v>119</v>
      </c>
      <c r="B59" s="40">
        <v>811650.42</v>
      </c>
      <c r="C59" s="40">
        <v>10</v>
      </c>
      <c r="D59" s="40">
        <v>0</v>
      </c>
      <c r="E59" s="40">
        <v>0</v>
      </c>
      <c r="F59" s="40">
        <v>0</v>
      </c>
      <c r="G59" s="40">
        <v>0</v>
      </c>
      <c r="H59" s="40">
        <v>834969.04</v>
      </c>
      <c r="I59" s="40">
        <v>12</v>
      </c>
      <c r="J59" s="40">
        <v>0</v>
      </c>
      <c r="K59" s="40">
        <v>0</v>
      </c>
      <c r="L59" s="40">
        <v>0</v>
      </c>
      <c r="M59" s="40">
        <v>0</v>
      </c>
    </row>
    <row r="60" spans="1:13" ht="15">
      <c r="A60" s="39" t="s">
        <v>120</v>
      </c>
      <c r="B60" s="40">
        <v>12595460.04</v>
      </c>
      <c r="C60" s="40">
        <v>105</v>
      </c>
      <c r="D60" s="40">
        <v>2435846.72</v>
      </c>
      <c r="E60" s="40">
        <v>15</v>
      </c>
      <c r="F60" s="40">
        <v>1432388.96</v>
      </c>
      <c r="G60" s="40">
        <v>46</v>
      </c>
      <c r="H60" s="40">
        <v>12104836.47</v>
      </c>
      <c r="I60" s="40">
        <v>105</v>
      </c>
      <c r="J60" s="40">
        <v>2196307</v>
      </c>
      <c r="K60" s="40">
        <v>14</v>
      </c>
      <c r="L60" s="40">
        <v>1400055.2</v>
      </c>
      <c r="M60" s="40">
        <v>44</v>
      </c>
    </row>
    <row r="61" spans="1:13" ht="15">
      <c r="A61" s="39" t="s">
        <v>121</v>
      </c>
      <c r="B61" s="40">
        <v>2163543.68</v>
      </c>
      <c r="C61" s="40">
        <v>29</v>
      </c>
      <c r="D61" s="40">
        <v>433924.44</v>
      </c>
      <c r="E61" s="40">
        <v>12</v>
      </c>
      <c r="F61" s="40">
        <v>294779.63</v>
      </c>
      <c r="G61" s="40">
        <v>16</v>
      </c>
      <c r="H61" s="40">
        <v>2159705.03</v>
      </c>
      <c r="I61" s="40">
        <v>31</v>
      </c>
      <c r="J61" s="40">
        <v>334381.22</v>
      </c>
      <c r="K61" s="40">
        <v>12</v>
      </c>
      <c r="L61" s="40">
        <v>330449.82</v>
      </c>
      <c r="M61" s="40">
        <v>19</v>
      </c>
    </row>
    <row r="62" spans="1:13" ht="15">
      <c r="A62" s="39" t="s">
        <v>122</v>
      </c>
      <c r="B62" s="40">
        <v>19607390.34</v>
      </c>
      <c r="C62" s="40">
        <v>99</v>
      </c>
      <c r="D62" s="40">
        <v>7067545.51</v>
      </c>
      <c r="E62" s="40">
        <v>24</v>
      </c>
      <c r="F62" s="40">
        <v>2204784.24</v>
      </c>
      <c r="G62" s="40">
        <v>38</v>
      </c>
      <c r="H62" s="40">
        <v>19917051.18</v>
      </c>
      <c r="I62" s="40">
        <v>99</v>
      </c>
      <c r="J62" s="40">
        <v>6754905.76</v>
      </c>
      <c r="K62" s="40">
        <v>22</v>
      </c>
      <c r="L62" s="40">
        <v>2326122.83</v>
      </c>
      <c r="M62" s="40">
        <v>39</v>
      </c>
    </row>
    <row r="63" spans="1:13" ht="15">
      <c r="A63" s="39" t="s">
        <v>123</v>
      </c>
      <c r="B63" s="40">
        <v>347879.86</v>
      </c>
      <c r="C63" s="40">
        <v>10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</row>
    <row r="64" spans="1:13" ht="15">
      <c r="A64" s="39" t="s">
        <v>124</v>
      </c>
      <c r="B64" s="40">
        <v>2420229.61</v>
      </c>
      <c r="C64" s="40">
        <v>31</v>
      </c>
      <c r="D64" s="40">
        <v>0</v>
      </c>
      <c r="E64" s="40">
        <v>0</v>
      </c>
      <c r="F64" s="40">
        <v>214944.11</v>
      </c>
      <c r="G64" s="40">
        <v>14</v>
      </c>
      <c r="H64" s="40">
        <v>2511876.67</v>
      </c>
      <c r="I64" s="40">
        <v>30</v>
      </c>
      <c r="J64" s="40">
        <v>0</v>
      </c>
      <c r="K64" s="40">
        <v>0</v>
      </c>
      <c r="L64" s="40">
        <v>208470.07</v>
      </c>
      <c r="M64" s="40">
        <v>13</v>
      </c>
    </row>
    <row r="65" spans="1:13" ht="15">
      <c r="A65" s="39" t="s">
        <v>125</v>
      </c>
      <c r="B65" s="40">
        <v>4364181.6</v>
      </c>
      <c r="C65" s="40">
        <v>49</v>
      </c>
      <c r="D65" s="40">
        <v>0</v>
      </c>
      <c r="E65" s="40">
        <v>0</v>
      </c>
      <c r="F65" s="40">
        <v>511620.03</v>
      </c>
      <c r="G65" s="40">
        <v>18</v>
      </c>
      <c r="H65" s="40">
        <v>4075159.3</v>
      </c>
      <c r="I65" s="40">
        <v>49</v>
      </c>
      <c r="J65" s="40">
        <v>0</v>
      </c>
      <c r="K65" s="40">
        <v>0</v>
      </c>
      <c r="L65" s="40">
        <v>515539.99</v>
      </c>
      <c r="M65" s="40">
        <v>21</v>
      </c>
    </row>
    <row r="66" spans="1:13" ht="15">
      <c r="A66" s="39" t="s">
        <v>126</v>
      </c>
      <c r="B66" s="40">
        <v>1911248.54</v>
      </c>
      <c r="C66" s="40">
        <v>15</v>
      </c>
      <c r="D66" s="40">
        <v>0</v>
      </c>
      <c r="E66" s="40">
        <v>0</v>
      </c>
      <c r="F66" s="40">
        <v>0</v>
      </c>
      <c r="G66" s="40">
        <v>0</v>
      </c>
      <c r="H66" s="40">
        <v>1878186.27</v>
      </c>
      <c r="I66" s="40">
        <v>14</v>
      </c>
      <c r="J66" s="40">
        <v>0</v>
      </c>
      <c r="K66" s="40">
        <v>0</v>
      </c>
      <c r="L66" s="40">
        <v>0</v>
      </c>
      <c r="M66" s="40">
        <v>0</v>
      </c>
    </row>
    <row r="67" spans="1:13" ht="15">
      <c r="A67" s="39" t="s">
        <v>127</v>
      </c>
      <c r="B67" s="40">
        <v>2874907.91</v>
      </c>
      <c r="C67" s="40">
        <v>44</v>
      </c>
      <c r="D67" s="40">
        <v>0</v>
      </c>
      <c r="E67" s="40">
        <v>0</v>
      </c>
      <c r="F67" s="40">
        <v>303305.08</v>
      </c>
      <c r="G67" s="40">
        <v>20</v>
      </c>
      <c r="H67" s="40">
        <v>2865142.1</v>
      </c>
      <c r="I67" s="40">
        <v>45</v>
      </c>
      <c r="J67" s="40">
        <v>0</v>
      </c>
      <c r="K67" s="40">
        <v>0</v>
      </c>
      <c r="L67" s="40">
        <v>316220.23</v>
      </c>
      <c r="M67" s="40">
        <v>19</v>
      </c>
    </row>
    <row r="68" spans="1:13" ht="15">
      <c r="A68" s="39" t="s">
        <v>128</v>
      </c>
      <c r="B68" s="40">
        <v>10149533.03</v>
      </c>
      <c r="C68" s="40">
        <v>71</v>
      </c>
      <c r="D68" s="40">
        <v>21170935.66</v>
      </c>
      <c r="E68" s="40">
        <v>123</v>
      </c>
      <c r="F68" s="40">
        <v>3942657.35</v>
      </c>
      <c r="G68" s="40">
        <v>49</v>
      </c>
      <c r="H68" s="40">
        <v>9483731.68</v>
      </c>
      <c r="I68" s="40">
        <v>66</v>
      </c>
      <c r="J68" s="40">
        <v>19165048.95</v>
      </c>
      <c r="K68" s="40">
        <v>122</v>
      </c>
      <c r="L68" s="40">
        <v>3471772.52</v>
      </c>
      <c r="M68" s="40">
        <v>41</v>
      </c>
    </row>
    <row r="69" spans="1:13" ht="15">
      <c r="A69" s="39" t="s">
        <v>129</v>
      </c>
      <c r="B69" s="40">
        <v>4578212.95</v>
      </c>
      <c r="C69" s="40">
        <v>10</v>
      </c>
      <c r="D69" s="40">
        <v>6336298.8</v>
      </c>
      <c r="E69" s="40">
        <v>16</v>
      </c>
      <c r="F69" s="40">
        <v>0</v>
      </c>
      <c r="G69" s="40">
        <v>0</v>
      </c>
      <c r="H69" s="40">
        <v>0</v>
      </c>
      <c r="I69" s="40">
        <v>0</v>
      </c>
      <c r="J69" s="40">
        <v>5672907.69</v>
      </c>
      <c r="K69" s="40">
        <v>17</v>
      </c>
      <c r="L69" s="40">
        <v>0</v>
      </c>
      <c r="M69" s="40">
        <v>0</v>
      </c>
    </row>
    <row r="70" spans="1:13" ht="15">
      <c r="A70" s="39" t="s">
        <v>130</v>
      </c>
      <c r="B70" s="40">
        <v>1227848.14</v>
      </c>
      <c r="C70" s="40">
        <v>16</v>
      </c>
      <c r="D70" s="40">
        <v>0</v>
      </c>
      <c r="E70" s="40">
        <v>0</v>
      </c>
      <c r="F70" s="40">
        <v>0</v>
      </c>
      <c r="G70" s="40">
        <v>0</v>
      </c>
      <c r="H70" s="40">
        <v>1234673.51</v>
      </c>
      <c r="I70" s="40">
        <v>17</v>
      </c>
      <c r="J70" s="40">
        <v>0</v>
      </c>
      <c r="K70" s="40">
        <v>0</v>
      </c>
      <c r="L70" s="40">
        <v>0</v>
      </c>
      <c r="M70" s="40">
        <v>0</v>
      </c>
    </row>
    <row r="71" spans="1:13" ht="15">
      <c r="A71" s="39" t="s">
        <v>131</v>
      </c>
      <c r="B71" s="40">
        <v>866421.95</v>
      </c>
      <c r="C71" s="40">
        <v>15</v>
      </c>
      <c r="D71" s="40">
        <v>0</v>
      </c>
      <c r="E71" s="40">
        <v>0</v>
      </c>
      <c r="F71" s="40">
        <v>0</v>
      </c>
      <c r="G71" s="40">
        <v>0</v>
      </c>
      <c r="H71" s="40">
        <v>781635.05</v>
      </c>
      <c r="I71" s="40">
        <v>17</v>
      </c>
      <c r="J71" s="40">
        <v>0</v>
      </c>
      <c r="K71" s="40">
        <v>0</v>
      </c>
      <c r="L71" s="40">
        <v>0</v>
      </c>
      <c r="M71" s="40">
        <v>0</v>
      </c>
    </row>
    <row r="72" spans="1:13" ht="15">
      <c r="A72" s="39" t="s">
        <v>132</v>
      </c>
      <c r="B72" s="40">
        <v>2330796.44</v>
      </c>
      <c r="C72" s="40">
        <v>29</v>
      </c>
      <c r="D72" s="40">
        <v>950268.33</v>
      </c>
      <c r="E72" s="40">
        <v>31</v>
      </c>
      <c r="F72" s="40">
        <v>800769.83</v>
      </c>
      <c r="G72" s="40">
        <v>19</v>
      </c>
      <c r="H72" s="40">
        <v>2120551.05</v>
      </c>
      <c r="I72" s="40">
        <v>30</v>
      </c>
      <c r="J72" s="40">
        <v>940835.57</v>
      </c>
      <c r="K72" s="40">
        <v>33</v>
      </c>
      <c r="L72" s="40">
        <v>735398.91</v>
      </c>
      <c r="M72" s="40">
        <v>20</v>
      </c>
    </row>
    <row r="73" spans="1:13" ht="15">
      <c r="A73" s="39" t="s">
        <v>133</v>
      </c>
      <c r="B73" s="40">
        <v>0</v>
      </c>
      <c r="C73" s="40">
        <v>0</v>
      </c>
      <c r="D73" s="40">
        <v>142064.93</v>
      </c>
      <c r="E73" s="40">
        <v>13</v>
      </c>
      <c r="F73" s="40">
        <v>0</v>
      </c>
      <c r="G73" s="40">
        <v>0</v>
      </c>
      <c r="H73" s="40">
        <v>0</v>
      </c>
      <c r="I73" s="40">
        <v>0</v>
      </c>
      <c r="J73" s="40">
        <v>127294.25</v>
      </c>
      <c r="K73" s="40">
        <v>13</v>
      </c>
      <c r="L73" s="40">
        <v>0</v>
      </c>
      <c r="M73" s="40">
        <v>0</v>
      </c>
    </row>
    <row r="74" spans="1:13" ht="15">
      <c r="A74" s="39" t="s">
        <v>134</v>
      </c>
      <c r="B74" s="40">
        <v>2838980.06</v>
      </c>
      <c r="C74" s="40">
        <v>19</v>
      </c>
      <c r="D74" s="40">
        <v>3233607.75</v>
      </c>
      <c r="E74" s="40">
        <v>41</v>
      </c>
      <c r="F74" s="40">
        <v>1225365.3</v>
      </c>
      <c r="G74" s="40">
        <v>15</v>
      </c>
      <c r="H74" s="40">
        <v>2543793.74</v>
      </c>
      <c r="I74" s="40">
        <v>19</v>
      </c>
      <c r="J74" s="40">
        <v>2980576.98</v>
      </c>
      <c r="K74" s="40">
        <v>41</v>
      </c>
      <c r="L74" s="40">
        <v>1099263.35</v>
      </c>
      <c r="M74" s="40">
        <v>15</v>
      </c>
    </row>
    <row r="75" spans="1:13" ht="15">
      <c r="A75" s="39" t="s">
        <v>135</v>
      </c>
      <c r="B75" s="40">
        <v>3464507.35</v>
      </c>
      <c r="C75" s="40">
        <v>39</v>
      </c>
      <c r="D75" s="40">
        <v>1526407.93</v>
      </c>
      <c r="E75" s="40">
        <v>16</v>
      </c>
      <c r="F75" s="40">
        <v>1117082.96</v>
      </c>
      <c r="G75" s="40">
        <v>18</v>
      </c>
      <c r="H75" s="40">
        <v>3364982.25</v>
      </c>
      <c r="I75" s="40">
        <v>40</v>
      </c>
      <c r="J75" s="40">
        <v>1184964.49</v>
      </c>
      <c r="K75" s="40">
        <v>25</v>
      </c>
      <c r="L75" s="40">
        <v>1055908.03</v>
      </c>
      <c r="M75" s="40">
        <v>16</v>
      </c>
    </row>
    <row r="76" spans="1:13" ht="15">
      <c r="A76" s="39" t="s">
        <v>136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356959.56</v>
      </c>
      <c r="I76" s="40">
        <v>10</v>
      </c>
      <c r="J76" s="40">
        <v>0</v>
      </c>
      <c r="K76" s="40">
        <v>0</v>
      </c>
      <c r="L76" s="40">
        <v>0</v>
      </c>
      <c r="M76" s="40">
        <v>0</v>
      </c>
    </row>
    <row r="77" spans="1:13" ht="15">
      <c r="A77" s="36" t="s">
        <v>137</v>
      </c>
      <c r="B77" s="36">
        <v>8689595</v>
      </c>
      <c r="C77" s="36">
        <v>48</v>
      </c>
      <c r="D77" s="36">
        <v>0</v>
      </c>
      <c r="E77" s="36">
        <v>0</v>
      </c>
      <c r="F77" s="36">
        <v>1120057.25</v>
      </c>
      <c r="G77" s="36">
        <v>19</v>
      </c>
      <c r="H77" s="36">
        <v>8619257.98</v>
      </c>
      <c r="I77" s="36">
        <v>47</v>
      </c>
      <c r="J77" s="36">
        <v>0</v>
      </c>
      <c r="K77" s="36">
        <v>0</v>
      </c>
      <c r="L77" s="36">
        <v>1070743.15</v>
      </c>
      <c r="M77" s="36">
        <v>19</v>
      </c>
    </row>
    <row r="78" spans="1:13" ht="15">
      <c r="A78" s="36" t="s">
        <v>138</v>
      </c>
      <c r="B78" s="36">
        <v>2499330.66</v>
      </c>
      <c r="C78" s="36">
        <v>20</v>
      </c>
      <c r="D78" s="36">
        <v>676489.3</v>
      </c>
      <c r="E78" s="36">
        <v>35</v>
      </c>
      <c r="F78" s="36">
        <v>919092.81</v>
      </c>
      <c r="G78" s="36">
        <v>15</v>
      </c>
      <c r="H78" s="36">
        <v>2231601.57</v>
      </c>
      <c r="I78" s="36">
        <v>21</v>
      </c>
      <c r="J78" s="36">
        <v>394283.3</v>
      </c>
      <c r="K78" s="36">
        <v>34</v>
      </c>
      <c r="L78" s="36">
        <v>819953.78</v>
      </c>
      <c r="M78" s="36">
        <v>15</v>
      </c>
    </row>
    <row r="79" spans="1:13" ht="15">
      <c r="A79" s="36" t="s">
        <v>139</v>
      </c>
      <c r="B79" s="36">
        <v>734060.12</v>
      </c>
      <c r="C79" s="36">
        <v>12</v>
      </c>
      <c r="D79" s="36">
        <v>0</v>
      </c>
      <c r="E79" s="36">
        <v>0</v>
      </c>
      <c r="F79" s="36">
        <v>0</v>
      </c>
      <c r="G79" s="36">
        <v>0</v>
      </c>
      <c r="H79" s="36">
        <v>793973.62</v>
      </c>
      <c r="I79" s="36">
        <v>15</v>
      </c>
      <c r="J79" s="36">
        <v>0</v>
      </c>
      <c r="K79" s="36">
        <v>0</v>
      </c>
      <c r="L79" s="36">
        <v>0</v>
      </c>
      <c r="M79" s="36">
        <v>0</v>
      </c>
    </row>
    <row r="80" spans="1:13" ht="15">
      <c r="A80" s="36" t="s">
        <v>140</v>
      </c>
      <c r="B80" s="36">
        <v>0</v>
      </c>
      <c r="C80" s="36">
        <v>0</v>
      </c>
      <c r="D80" s="36">
        <v>1226723.85</v>
      </c>
      <c r="E80" s="36">
        <v>32</v>
      </c>
      <c r="F80" s="36">
        <v>0</v>
      </c>
      <c r="G80" s="36">
        <v>0</v>
      </c>
      <c r="H80" s="36">
        <v>0</v>
      </c>
      <c r="I80" s="36">
        <v>0</v>
      </c>
      <c r="J80" s="36">
        <v>1471174.76</v>
      </c>
      <c r="K80" s="36">
        <v>32</v>
      </c>
      <c r="L80" s="36">
        <v>0</v>
      </c>
      <c r="M80" s="36">
        <v>0</v>
      </c>
    </row>
    <row r="81" spans="1:13" ht="15">
      <c r="A81" s="36" t="s">
        <v>141</v>
      </c>
      <c r="B81" s="36">
        <v>2451871.56</v>
      </c>
      <c r="C81" s="36">
        <v>31</v>
      </c>
      <c r="D81" s="36">
        <v>0</v>
      </c>
      <c r="E81" s="36">
        <v>0</v>
      </c>
      <c r="F81" s="36">
        <v>942777.12</v>
      </c>
      <c r="G81" s="36">
        <v>13</v>
      </c>
      <c r="H81" s="36">
        <v>2511679.7</v>
      </c>
      <c r="I81" s="36">
        <v>31</v>
      </c>
      <c r="J81" s="36">
        <v>0</v>
      </c>
      <c r="K81" s="36">
        <v>0</v>
      </c>
      <c r="L81" s="36">
        <v>978557.29</v>
      </c>
      <c r="M81" s="36">
        <v>16</v>
      </c>
    </row>
    <row r="82" spans="1:13" ht="15">
      <c r="A82" s="36" t="s">
        <v>142</v>
      </c>
      <c r="B82" s="36">
        <v>2713727.7</v>
      </c>
      <c r="C82" s="36">
        <v>25</v>
      </c>
      <c r="D82" s="36">
        <v>3211084.52</v>
      </c>
      <c r="E82" s="36">
        <v>30</v>
      </c>
      <c r="F82" s="36">
        <v>959143.93</v>
      </c>
      <c r="G82" s="36">
        <v>16</v>
      </c>
      <c r="H82" s="36">
        <v>2635164.68</v>
      </c>
      <c r="I82" s="36">
        <v>26</v>
      </c>
      <c r="J82" s="36">
        <v>2758306.18</v>
      </c>
      <c r="K82" s="36">
        <v>29</v>
      </c>
      <c r="L82" s="36">
        <v>856634.82</v>
      </c>
      <c r="M82" s="36">
        <v>15</v>
      </c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47</v>
      </c>
      <c r="B2" s="36">
        <v>8303360.04</v>
      </c>
      <c r="C2" s="37">
        <v>125</v>
      </c>
      <c r="D2" s="36">
        <v>1718388.21</v>
      </c>
      <c r="E2" s="37">
        <v>66</v>
      </c>
      <c r="F2" s="36">
        <v>1391295.54</v>
      </c>
      <c r="G2" s="37">
        <v>57</v>
      </c>
      <c r="H2" s="36">
        <v>8362683.23</v>
      </c>
      <c r="I2" s="37">
        <v>124</v>
      </c>
      <c r="J2" s="36">
        <v>1747810.31</v>
      </c>
      <c r="K2" s="37">
        <v>83</v>
      </c>
      <c r="L2" s="36">
        <v>1461589.4</v>
      </c>
      <c r="M2" s="38">
        <v>53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14287789.58</v>
      </c>
      <c r="C3" s="37">
        <v>169</v>
      </c>
      <c r="D3" s="36">
        <v>8189153.36</v>
      </c>
      <c r="E3" s="37">
        <v>157</v>
      </c>
      <c r="F3" s="36">
        <v>2845762.68</v>
      </c>
      <c r="G3" s="37">
        <v>81</v>
      </c>
      <c r="H3" s="36">
        <v>14439595.8</v>
      </c>
      <c r="I3" s="37">
        <v>172</v>
      </c>
      <c r="J3" s="36">
        <v>7716495.16</v>
      </c>
      <c r="K3" s="37">
        <v>165</v>
      </c>
      <c r="L3" s="36">
        <v>2659032.68</v>
      </c>
      <c r="M3" s="38">
        <v>85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7743136.13</v>
      </c>
      <c r="C4" s="37">
        <v>117</v>
      </c>
      <c r="D4" s="36">
        <v>2031646.46</v>
      </c>
      <c r="E4" s="37">
        <v>53</v>
      </c>
      <c r="F4" s="36">
        <v>1181877.43</v>
      </c>
      <c r="G4" s="37">
        <v>47</v>
      </c>
      <c r="H4" s="36">
        <v>7045216.88</v>
      </c>
      <c r="I4" s="37">
        <v>115</v>
      </c>
      <c r="J4" s="36">
        <v>1149055.75</v>
      </c>
      <c r="K4" s="37">
        <v>56</v>
      </c>
      <c r="L4" s="36">
        <v>1017250.1</v>
      </c>
      <c r="M4" s="38">
        <v>45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75868277.75</v>
      </c>
      <c r="C5" s="37">
        <v>591</v>
      </c>
      <c r="D5" s="36">
        <v>18231576.91</v>
      </c>
      <c r="E5" s="37">
        <v>116</v>
      </c>
      <c r="F5" s="36">
        <v>15048280.77</v>
      </c>
      <c r="G5" s="37">
        <v>255</v>
      </c>
      <c r="H5" s="36">
        <v>74985913.82</v>
      </c>
      <c r="I5" s="37">
        <v>596</v>
      </c>
      <c r="J5" s="36">
        <v>18117475.63</v>
      </c>
      <c r="K5" s="37">
        <v>144</v>
      </c>
      <c r="L5" s="36">
        <v>14977091.98</v>
      </c>
      <c r="M5" s="38">
        <v>257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372156.01</v>
      </c>
      <c r="C6" s="37">
        <v>14</v>
      </c>
      <c r="D6" s="36">
        <v>0</v>
      </c>
      <c r="E6" s="37">
        <v>0</v>
      </c>
      <c r="F6" s="36">
        <v>0</v>
      </c>
      <c r="G6" s="37">
        <v>0</v>
      </c>
      <c r="H6" s="36">
        <v>255930.9</v>
      </c>
      <c r="I6" s="37">
        <v>13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10257038.79</v>
      </c>
      <c r="C7" s="37">
        <v>150</v>
      </c>
      <c r="D7" s="36">
        <v>663304.9</v>
      </c>
      <c r="E7" s="37">
        <v>31</v>
      </c>
      <c r="F7" s="36">
        <v>944052.64</v>
      </c>
      <c r="G7" s="37">
        <v>45</v>
      </c>
      <c r="H7" s="36">
        <v>9757241.32</v>
      </c>
      <c r="I7" s="37">
        <v>146</v>
      </c>
      <c r="J7" s="36">
        <v>648495.26</v>
      </c>
      <c r="K7" s="37">
        <v>34</v>
      </c>
      <c r="L7" s="36">
        <v>884225.3</v>
      </c>
      <c r="M7" s="38">
        <v>50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680187.87</v>
      </c>
      <c r="C8" s="37">
        <v>24</v>
      </c>
      <c r="D8" s="36">
        <v>96042.27</v>
      </c>
      <c r="E8" s="37">
        <v>11</v>
      </c>
      <c r="F8" s="36">
        <v>0</v>
      </c>
      <c r="G8" s="37">
        <v>0</v>
      </c>
      <c r="H8" s="36">
        <v>653652.96</v>
      </c>
      <c r="I8" s="37">
        <v>24</v>
      </c>
      <c r="J8" s="36">
        <v>0</v>
      </c>
      <c r="K8" s="37">
        <v>0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16465128.43</v>
      </c>
      <c r="C9" s="37">
        <v>146</v>
      </c>
      <c r="D9" s="36">
        <v>24456332.87</v>
      </c>
      <c r="E9" s="37">
        <v>172</v>
      </c>
      <c r="F9" s="36">
        <v>5090531.93</v>
      </c>
      <c r="G9" s="37">
        <v>79</v>
      </c>
      <c r="H9" s="36">
        <v>15410512.38</v>
      </c>
      <c r="I9" s="37">
        <v>144</v>
      </c>
      <c r="J9" s="36">
        <v>22328933.16</v>
      </c>
      <c r="K9" s="37">
        <v>178</v>
      </c>
      <c r="L9" s="36">
        <v>4462359.17</v>
      </c>
      <c r="M9" s="38">
        <v>69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3860724.93</v>
      </c>
      <c r="C10" s="37">
        <v>74</v>
      </c>
      <c r="D10" s="36">
        <v>679865.15</v>
      </c>
      <c r="E10" s="37">
        <v>24</v>
      </c>
      <c r="F10" s="36">
        <v>396605.03</v>
      </c>
      <c r="G10" s="37">
        <v>23</v>
      </c>
      <c r="H10" s="36">
        <v>3878090.39</v>
      </c>
      <c r="I10" s="37">
        <v>76</v>
      </c>
      <c r="J10" s="36">
        <v>538424.59</v>
      </c>
      <c r="K10" s="37">
        <v>30</v>
      </c>
      <c r="L10" s="36">
        <v>383096.55</v>
      </c>
      <c r="M10" s="38">
        <v>24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6228821.05</v>
      </c>
      <c r="C11" s="37">
        <v>105</v>
      </c>
      <c r="D11" s="36">
        <v>2849531.51</v>
      </c>
      <c r="E11" s="37">
        <v>84</v>
      </c>
      <c r="F11" s="36">
        <v>925876.4</v>
      </c>
      <c r="G11" s="37">
        <v>35</v>
      </c>
      <c r="H11" s="36">
        <v>6002815.76</v>
      </c>
      <c r="I11" s="37">
        <v>112</v>
      </c>
      <c r="J11" s="36">
        <v>2754168.81</v>
      </c>
      <c r="K11" s="37">
        <v>84</v>
      </c>
      <c r="L11" s="36">
        <v>895808.6</v>
      </c>
      <c r="M11" s="38">
        <v>35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14516717.5</v>
      </c>
      <c r="C12" s="37">
        <v>71</v>
      </c>
      <c r="D12" s="36">
        <v>28977049.5</v>
      </c>
      <c r="E12" s="37">
        <v>59</v>
      </c>
      <c r="F12" s="36">
        <v>0</v>
      </c>
      <c r="G12" s="37">
        <v>0</v>
      </c>
      <c r="H12" s="36">
        <v>13019172.9</v>
      </c>
      <c r="I12" s="37">
        <v>61</v>
      </c>
      <c r="J12" s="36">
        <v>16580697.64</v>
      </c>
      <c r="K12" s="37">
        <v>58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30063764.55</v>
      </c>
      <c r="C13" s="37">
        <v>279</v>
      </c>
      <c r="D13" s="36">
        <v>18928822.72</v>
      </c>
      <c r="E13" s="37">
        <v>208</v>
      </c>
      <c r="F13" s="36">
        <v>7866111.56</v>
      </c>
      <c r="G13" s="37">
        <v>120</v>
      </c>
      <c r="H13" s="36">
        <v>27900594.48</v>
      </c>
      <c r="I13" s="37">
        <v>298</v>
      </c>
      <c r="J13" s="36">
        <v>17722272.96</v>
      </c>
      <c r="K13" s="37">
        <v>225</v>
      </c>
      <c r="L13" s="36">
        <v>7069360.29</v>
      </c>
      <c r="M13" s="38">
        <v>123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25047584.35</v>
      </c>
      <c r="C14" s="37">
        <v>270</v>
      </c>
      <c r="D14" s="36">
        <v>7720662.24</v>
      </c>
      <c r="E14" s="37">
        <v>154</v>
      </c>
      <c r="F14" s="36">
        <v>5712530.07</v>
      </c>
      <c r="G14" s="37">
        <v>120</v>
      </c>
      <c r="H14" s="36">
        <v>24106441.92</v>
      </c>
      <c r="I14" s="37">
        <v>283</v>
      </c>
      <c r="J14" s="36">
        <v>7072123.14</v>
      </c>
      <c r="K14" s="37">
        <v>174</v>
      </c>
      <c r="L14" s="36">
        <v>5340154.65</v>
      </c>
      <c r="M14" s="38">
        <v>116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22680148.48</v>
      </c>
      <c r="C15" s="37">
        <v>245</v>
      </c>
      <c r="D15" s="36">
        <v>12614271.8</v>
      </c>
      <c r="E15" s="37">
        <v>227</v>
      </c>
      <c r="F15" s="36">
        <v>6291047.4</v>
      </c>
      <c r="G15" s="37">
        <v>117</v>
      </c>
      <c r="H15" s="36">
        <v>21627966.22</v>
      </c>
      <c r="I15" s="37">
        <v>251</v>
      </c>
      <c r="J15" s="36">
        <v>11338051.9</v>
      </c>
      <c r="K15" s="37">
        <v>267</v>
      </c>
      <c r="L15" s="36">
        <v>5524095.95</v>
      </c>
      <c r="M15" s="38">
        <v>117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23579245.6</v>
      </c>
      <c r="C16" s="37">
        <v>260</v>
      </c>
      <c r="D16" s="36">
        <v>19549105.8</v>
      </c>
      <c r="E16" s="37">
        <v>258</v>
      </c>
      <c r="F16" s="36">
        <v>6061820.91</v>
      </c>
      <c r="G16" s="37">
        <v>124</v>
      </c>
      <c r="H16" s="36">
        <v>22781338.78</v>
      </c>
      <c r="I16" s="37">
        <v>263</v>
      </c>
      <c r="J16" s="36">
        <v>18076539.98</v>
      </c>
      <c r="K16" s="37">
        <v>288</v>
      </c>
      <c r="L16" s="36">
        <v>5556738.08</v>
      </c>
      <c r="M16" s="38">
        <v>117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2017-06-14T17:26:38Z</dcterms:modified>
  <cp:category/>
  <cp:version/>
  <cp:contentType/>
  <cp:contentStatus/>
</cp:coreProperties>
</file>