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<sst xmlns="http://schemas.openxmlformats.org/spreadsheetml/2006/main" count="175" uniqueCount="139">
  <si>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</si>
  <si>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</si>
  <si>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</si>
  <si>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</si>
  <si>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</si>
  <si>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</si>
  <si>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</si>
  <si>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</si>
  <si>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</si>
  <si>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</si>
  <si>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</si>
  <si>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</si>
  <si>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</si>
  <si>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</si>
  <si>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</si>
  <si>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</si>
  <si>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</si>
  <si>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</si>
  <si>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</si>
  <si>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</si>
  <si>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</si>
  <si>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</si>
  <si>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</si>
  <si>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</si>
  <si>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</si>
  <si>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</si>
  <si>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</si>
  <si>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</si>
  <si>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</si>
  <si>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</si>
  <si>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</si>
  <si>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</si>
  <si>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</si>
  <si>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</si>
  <si>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</si>
  <si>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</si>
  <si>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</si>
  <si>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</si>
  <si>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</si>
  <si>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</si>
  <si>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</si>
  <si>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</si>
  <si>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</si>
  <si>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</si>
  <si>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</si>
  <si>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</si>
  <si>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</si>
  <si>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</si>
  <si>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</si>
  <si>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</si>
  <si>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</si>
  <si>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</si>
  <si>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</si>
  <si>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</si>
  <si>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</si>
  <si>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</si>
  <si>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</si>
  <si>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</si>
  <si>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</si>
  <si>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</si>
  <si>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</si>
  <si>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</si>
  <si>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</si>
  <si>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</si>
  <si>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CRAFTSBURY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</si>
  <si>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</si>
  <si>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</si>
  <si>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</si>
  <si>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</si>
  <si>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</si>
  <si>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</si>
  <si>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</si>
  <si>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</si>
  <si>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FAYSTON</t>
  </si>
  <si>
    <t>HARDWICK</t>
  </si>
  <si>
    <t>HARTFORD</t>
  </si>
  <si>
    <t>HINESBURG</t>
  </si>
  <si>
    <t>JAMAICA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</si>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</sst>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43101</v>
      </c>
      <c r="F7" s="3" t="s">
        <v>3</v>
      </c>
      <c r="G7" s="5">
        <v>43190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33</v>
      </c>
    </row>
    <row r="23" ht="11.25" customHeight="1">
      <c r="B23" s="2"/>
    </row>
    <row r="24" ht="18.75">
      <c r="E24" s="6" t="s">
        <v>12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Quarterly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01/01/2018 - 03/31/2018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01/01/2017 - 03/31/2017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267937495.93</v>
      </c>
      <c r="D6" s="42">
        <f t="shared" si="0"/>
        <v>153736799.99</v>
      </c>
      <c r="E6" s="43">
        <f t="shared" si="0"/>
        <v>59471593.6</v>
      </c>
      <c r="F6" s="41">
        <f t="shared" si="0"/>
        <v>261964090.47999996</v>
      </c>
      <c r="G6" s="42">
        <f t="shared" si="0"/>
        <v>147792906.64</v>
      </c>
      <c r="H6" s="43">
        <f t="shared" si="0"/>
        <v>57909559.919999994</v>
      </c>
      <c r="I6" s="20">
        <f>_xlfn.IFERROR((C6-F6)/F6,"")</f>
        <v>0.02280238271991747</v>
      </c>
      <c r="J6" s="20">
        <f>_xlfn.IFERROR((D6-G6)/G6,"")</f>
        <v>0.040217717379890244</v>
      </c>
      <c r="K6" s="20">
        <f>_xlfn.IFERROR((E6-H6)/H6,"")</f>
        <v>0.026973675540927982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8597750.19</v>
      </c>
      <c r="D7" s="44">
        <f>IF('County Data'!E2&gt;9,'County Data'!D2,"*")</f>
        <v>1638845.42</v>
      </c>
      <c r="E7" s="45">
        <f>IF('County Data'!G2&gt;9,'County Data'!F2,"*")</f>
        <v>1417670.58</v>
      </c>
      <c r="F7" s="44">
        <f>IF('County Data'!I2&gt;9,'County Data'!H2,"*")</f>
        <v>8529981.43</v>
      </c>
      <c r="G7" s="44">
        <f>IF('County Data'!K2&gt;9,'County Data'!J2,"*")</f>
        <v>1726793.21</v>
      </c>
      <c r="H7" s="45">
        <f>IF('County Data'!M2&gt;9,'County Data'!L2,"*")</f>
        <v>1396367.04</v>
      </c>
      <c r="I7" s="22">
        <f aca="true" t="shared" si="1" ref="I7:I50">_xlfn.IFERROR((C7-F7)/F7,"")</f>
        <v>0.007944772278361194</v>
      </c>
      <c r="J7" s="22">
        <f aca="true" t="shared" si="2" ref="J7:J50">_xlfn.IFERROR((D7-G7)/G7,"")</f>
        <v>-0.05093128087989183</v>
      </c>
      <c r="K7" s="22">
        <f aca="true" t="shared" si="3" ref="K7:K50">_xlfn.IFERROR((E7-H7)/H7,"")</f>
        <v>0.015256404218764744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15297207.25</v>
      </c>
      <c r="D8" s="44">
        <f>IF('County Data'!E3&gt;9,'County Data'!D3,"*")</f>
        <v>7772247.72</v>
      </c>
      <c r="E8" s="45">
        <f>IF('County Data'!G3&gt;9,'County Data'!F3,"*")</f>
        <v>2948000.05</v>
      </c>
      <c r="F8" s="44">
        <f>IF('County Data'!I3&gt;9,'County Data'!H3,"*")</f>
        <v>15241571.44</v>
      </c>
      <c r="G8" s="44">
        <f>IF('County Data'!K3&gt;9,'County Data'!J3,"*")</f>
        <v>8203454.26</v>
      </c>
      <c r="H8" s="45">
        <f>IF('County Data'!M3&gt;9,'County Data'!L3,"*")</f>
        <v>2883281.68</v>
      </c>
      <c r="I8" s="22">
        <f t="shared" si="1"/>
        <v>0.0036502673112819477</v>
      </c>
      <c r="J8" s="22">
        <f t="shared" si="2"/>
        <v>-0.05256402075678789</v>
      </c>
      <c r="K8" s="22">
        <f t="shared" si="3"/>
        <v>0.022446079565836816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8209650.58</v>
      </c>
      <c r="D9" s="47">
        <f>IF('County Data'!E4&gt;9,'County Data'!D4,"*")</f>
        <v>2078320.24</v>
      </c>
      <c r="E9" s="48">
        <f>IF('County Data'!G4&gt;9,'County Data'!F4,"*")</f>
        <v>1222055.71</v>
      </c>
      <c r="F9" s="46">
        <f>IF('County Data'!I4&gt;9,'County Data'!H4,"*")</f>
        <v>7903421.5</v>
      </c>
      <c r="G9" s="47">
        <f>IF('County Data'!K4&gt;9,'County Data'!J4,"*")</f>
        <v>2060834.15</v>
      </c>
      <c r="H9" s="48">
        <f>IF('County Data'!M4&gt;9,'County Data'!L4,"*")</f>
        <v>1181877.43</v>
      </c>
      <c r="I9" s="9">
        <f t="shared" si="1"/>
        <v>0.03874639357144245</v>
      </c>
      <c r="J9" s="9">
        <f t="shared" si="2"/>
        <v>0.008484957413967584</v>
      </c>
      <c r="K9" s="9">
        <f t="shared" si="3"/>
        <v>0.03399530186476277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77627777.1</v>
      </c>
      <c r="D10" s="44">
        <f>IF('County Data'!E5&gt;9,'County Data'!D5,"*")</f>
        <v>19903289.31</v>
      </c>
      <c r="E10" s="45">
        <f>IF('County Data'!G5&gt;9,'County Data'!F5,"*")</f>
        <v>15591408.95</v>
      </c>
      <c r="F10" s="44">
        <f>IF('County Data'!I5&gt;9,'County Data'!H5,"*")</f>
        <v>77063775.99</v>
      </c>
      <c r="G10" s="44">
        <f>IF('County Data'!K5&gt;9,'County Data'!J5,"*")</f>
        <v>18232532.61</v>
      </c>
      <c r="H10" s="45">
        <f>IF('County Data'!M5&gt;9,'County Data'!L5,"*")</f>
        <v>15221721.52</v>
      </c>
      <c r="I10" s="22">
        <f t="shared" si="1"/>
        <v>0.00731862801627039</v>
      </c>
      <c r="J10" s="22">
        <f t="shared" si="2"/>
        <v>0.09163601874396973</v>
      </c>
      <c r="K10" s="22">
        <f t="shared" si="3"/>
        <v>0.024286834410566702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424384.41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372156.01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1"/>
        <v>0.14034006867173787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10725016.15</v>
      </c>
      <c r="D12" s="44">
        <f>IF('County Data'!E7&gt;9,'County Data'!D7,"*")</f>
        <v>1141473.16</v>
      </c>
      <c r="E12" s="45">
        <f>IF('County Data'!G7&gt;9,'County Data'!F7,"*")</f>
        <v>1110290.46</v>
      </c>
      <c r="F12" s="44">
        <f>IF('County Data'!I7&gt;9,'County Data'!H7,"*")</f>
        <v>10235830.08</v>
      </c>
      <c r="G12" s="44">
        <f>IF('County Data'!K7&gt;9,'County Data'!J7,"*")</f>
        <v>718904.85</v>
      </c>
      <c r="H12" s="45">
        <f>IF('County Data'!M7&gt;9,'County Data'!L7,"*")</f>
        <v>1018735.14</v>
      </c>
      <c r="I12" s="22">
        <f t="shared" si="1"/>
        <v>0.04779153875911159</v>
      </c>
      <c r="J12" s="22">
        <f t="shared" si="2"/>
        <v>0.5877944904669928</v>
      </c>
      <c r="K12" s="22">
        <f t="shared" si="3"/>
        <v>0.08987156367257533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669625.51</v>
      </c>
      <c r="D13" s="47">
        <f>IF('County Data'!E8&gt;9,'County Data'!D8,"*")</f>
        <v>102090.5</v>
      </c>
      <c r="E13" s="48" t="str">
        <f>IF('County Data'!G8&gt;9,'County Data'!F8,"*")</f>
        <v>*</v>
      </c>
      <c r="F13" s="46">
        <f>IF('County Data'!I8&gt;9,'County Data'!H8,"*")</f>
        <v>679703.57</v>
      </c>
      <c r="G13" s="47">
        <f>IF('County Data'!K8&gt;9,'County Data'!J8,"*")</f>
        <v>100132.27</v>
      </c>
      <c r="H13" s="48" t="str">
        <f>IF('County Data'!M8&gt;9,'County Data'!L8,"*")</f>
        <v>*</v>
      </c>
      <c r="I13" s="9">
        <f t="shared" si="1"/>
        <v>-0.014827140013403108</v>
      </c>
      <c r="J13" s="9">
        <f t="shared" si="2"/>
        <v>0.019556432706459126</v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20545122.67</v>
      </c>
      <c r="D14" s="44">
        <f>IF('County Data'!E9&gt;9,'County Data'!D9,"*")</f>
        <v>26043929.78</v>
      </c>
      <c r="E14" s="45">
        <f>IF('County Data'!G9&gt;9,'County Data'!F9,"*")</f>
        <v>6279030.51</v>
      </c>
      <c r="F14" s="44">
        <f>IF('County Data'!I9&gt;9,'County Data'!H9,"*")</f>
        <v>16663567.88</v>
      </c>
      <c r="G14" s="44">
        <f>IF('County Data'!K9&gt;9,'County Data'!J9,"*")</f>
        <v>24569850.05</v>
      </c>
      <c r="H14" s="45">
        <f>IF('County Data'!M9&gt;9,'County Data'!L9,"*")</f>
        <v>5142361.53</v>
      </c>
      <c r="I14" s="22">
        <f t="shared" si="1"/>
        <v>0.23293659664919256</v>
      </c>
      <c r="J14" s="22">
        <f t="shared" si="2"/>
        <v>0.0599954711567318</v>
      </c>
      <c r="K14" s="22">
        <f t="shared" si="3"/>
        <v>0.22104026979993363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4040656.3</v>
      </c>
      <c r="D15" s="49">
        <f>IF('County Data'!E10&gt;9,'County Data'!D10,"*")</f>
        <v>651181.89</v>
      </c>
      <c r="E15" s="50">
        <f>IF('County Data'!G10&gt;9,'County Data'!F10,"*")</f>
        <v>374491.08</v>
      </c>
      <c r="F15" s="49">
        <f>IF('County Data'!I10&gt;9,'County Data'!H10,"*")</f>
        <v>4034463.38</v>
      </c>
      <c r="G15" s="49">
        <f>IF('County Data'!K10&gt;9,'County Data'!J10,"*")</f>
        <v>680031.82</v>
      </c>
      <c r="H15" s="50">
        <f>IF('County Data'!M10&gt;9,'County Data'!L10,"*")</f>
        <v>410749.43</v>
      </c>
      <c r="I15" s="23">
        <f t="shared" si="1"/>
        <v>0.001535004637964994</v>
      </c>
      <c r="J15" s="23">
        <f t="shared" si="2"/>
        <v>-0.04242438243551594</v>
      </c>
      <c r="K15" s="23">
        <f t="shared" si="3"/>
        <v>-0.08827364653920512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6989549.52</v>
      </c>
      <c r="D16" s="44">
        <f>IF('County Data'!E11&gt;9,'County Data'!D11,"*")</f>
        <v>2901921.54</v>
      </c>
      <c r="E16" s="45">
        <f>IF('County Data'!G11&gt;9,'County Data'!F11,"*")</f>
        <v>996471.26</v>
      </c>
      <c r="F16" s="44">
        <f>IF('County Data'!I11&gt;9,'County Data'!H11,"*")</f>
        <v>6540898.4</v>
      </c>
      <c r="G16" s="44">
        <f>IF('County Data'!K11&gt;9,'County Data'!J11,"*")</f>
        <v>2877465.3</v>
      </c>
      <c r="H16" s="45">
        <f>IF('County Data'!M11&gt;9,'County Data'!L11,"*")</f>
        <v>957582.11</v>
      </c>
      <c r="I16" s="22">
        <f t="shared" si="1"/>
        <v>0.06859166624572538</v>
      </c>
      <c r="J16" s="22">
        <f t="shared" si="2"/>
        <v>0.008499230207919527</v>
      </c>
      <c r="K16" s="22">
        <f t="shared" si="3"/>
        <v>0.04061181761217325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9588007.76</v>
      </c>
      <c r="D17" s="47">
        <f>IF('County Data'!E12&gt;9,'County Data'!D12,"*")</f>
        <v>33917350.49</v>
      </c>
      <c r="E17" s="48">
        <f>IF('County Data'!G12&gt;9,'County Data'!F12,"*")</f>
        <v>3448944.83</v>
      </c>
      <c r="F17" s="46">
        <f>IF('County Data'!I12&gt;9,'County Data'!H12,"*")</f>
        <v>11052653.34</v>
      </c>
      <c r="G17" s="47">
        <f>IF('County Data'!K12&gt;9,'County Data'!J12,"*")</f>
        <v>29000326.57</v>
      </c>
      <c r="H17" s="48">
        <f>IF('County Data'!M12&gt;9,'County Data'!L12,"*")</f>
        <v>3591848.92</v>
      </c>
      <c r="I17" s="9">
        <f t="shared" si="1"/>
        <v>-0.13251529157251213</v>
      </c>
      <c r="J17" s="9">
        <f t="shared" si="2"/>
        <v>0.16955063964991762</v>
      </c>
      <c r="K17" s="9">
        <f t="shared" si="3"/>
        <v>-0.039785662811229784</v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30772245.61</v>
      </c>
      <c r="D18" s="44">
        <f>IF('County Data'!E13&gt;9,'County Data'!D13,"*")</f>
        <v>17941021.95</v>
      </c>
      <c r="E18" s="45">
        <f>IF('County Data'!G13&gt;9,'County Data'!F13,"*")</f>
        <v>8028997.77</v>
      </c>
      <c r="F18" s="44">
        <f>IF('County Data'!I13&gt;9,'County Data'!H13,"*")</f>
        <v>30812183.73</v>
      </c>
      <c r="G18" s="44">
        <f>IF('County Data'!K13&gt;9,'County Data'!J13,"*")</f>
        <v>19365569.5</v>
      </c>
      <c r="H18" s="45">
        <f>IF('County Data'!M13&gt;9,'County Data'!L13,"*")</f>
        <v>8041672.98</v>
      </c>
      <c r="I18" s="22">
        <f t="shared" si="1"/>
        <v>-0.0012961794707564223</v>
      </c>
      <c r="J18" s="22">
        <f t="shared" si="2"/>
        <v>-0.07356083950952234</v>
      </c>
      <c r="K18" s="22">
        <f t="shared" si="3"/>
        <v>-0.0015761906796663712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26674656.46</v>
      </c>
      <c r="D19" s="47">
        <f>IF('County Data'!E14&gt;9,'County Data'!D14,"*")</f>
        <v>7640441.58</v>
      </c>
      <c r="E19" s="48">
        <f>IF('County Data'!G14&gt;9,'County Data'!F14,"*")</f>
        <v>5793981.36</v>
      </c>
      <c r="F19" s="46">
        <f>IF('County Data'!I14&gt;9,'County Data'!H14,"*")</f>
        <v>25827500.27</v>
      </c>
      <c r="G19" s="47">
        <f>IF('County Data'!K14&gt;9,'County Data'!J14,"*")</f>
        <v>7734009.22</v>
      </c>
      <c r="H19" s="48">
        <f>IF('County Data'!M14&gt;9,'County Data'!L14,"*")</f>
        <v>5732906.05</v>
      </c>
      <c r="I19" s="9">
        <f t="shared" si="1"/>
        <v>0.032800549071487876</v>
      </c>
      <c r="J19" s="9">
        <f t="shared" si="2"/>
        <v>-0.01209820642029176</v>
      </c>
      <c r="K19" s="9">
        <f t="shared" si="3"/>
        <v>0.010653464310652802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23168648.36</v>
      </c>
      <c r="D20" s="44">
        <f>IF('County Data'!E15&gt;9,'County Data'!D15,"*")</f>
        <v>12130820.09</v>
      </c>
      <c r="E20" s="45">
        <f>IF('County Data'!G15&gt;9,'County Data'!F15,"*")</f>
        <v>6109186.74</v>
      </c>
      <c r="F20" s="44">
        <f>IF('County Data'!I15&gt;9,'County Data'!H15,"*")</f>
        <v>23203425.32</v>
      </c>
      <c r="G20" s="44">
        <f>IF('County Data'!K15&gt;9,'County Data'!J15,"*")</f>
        <v>12690491.63</v>
      </c>
      <c r="H20" s="45">
        <f>IF('County Data'!M15&gt;9,'County Data'!L15,"*")</f>
        <v>6361708.26</v>
      </c>
      <c r="I20" s="22">
        <f t="shared" si="1"/>
        <v>-0.0014987856111927226</v>
      </c>
      <c r="J20" s="22">
        <f t="shared" si="2"/>
        <v>-0.044101643680765815</v>
      </c>
      <c r="K20" s="22">
        <f t="shared" si="3"/>
        <v>-0.03969397993110731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24607198.06</v>
      </c>
      <c r="D21" s="47">
        <f>IF('County Data'!E16&gt;9,'County Data'!D16,"*")</f>
        <v>19873866.32</v>
      </c>
      <c r="E21" s="48">
        <f>IF('County Data'!G16&gt;9,'County Data'!F16,"*")</f>
        <v>6151064.3</v>
      </c>
      <c r="F21" s="46">
        <f>IF('County Data'!I16&gt;9,'County Data'!H16,"*")</f>
        <v>23802958.14</v>
      </c>
      <c r="G21" s="47">
        <f>IF('County Data'!K16&gt;9,'County Data'!J16,"*")</f>
        <v>19832511.2</v>
      </c>
      <c r="H21" s="48">
        <f>IF('County Data'!M16&gt;9,'County Data'!L16,"*")</f>
        <v>5968747.83</v>
      </c>
      <c r="I21" s="9">
        <f t="shared" si="1"/>
        <v>0.03378739378819065</v>
      </c>
      <c r="J21" s="9">
        <f t="shared" si="2"/>
        <v>0.002085218537529481</v>
      </c>
      <c r="K21" s="9">
        <f t="shared" si="3"/>
        <v>0.030545178853702677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Quarterly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01/01/2018 - 03/31/2018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01/01/2017 - 03/31/2017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BARRE</v>
      </c>
      <c r="C6" s="41">
        <f>IF('Town Data'!C2&gt;9,'Town Data'!B2,"*")</f>
        <v>6369731.25</v>
      </c>
      <c r="D6" s="42" t="str">
        <f>IF('Town Data'!E2&gt;9,'Town Data'!D2,"*")</f>
        <v>*</v>
      </c>
      <c r="E6" s="43">
        <f>IF('Town Data'!G2&gt;9,'Town Data'!F2,"*")</f>
        <v>837124.53</v>
      </c>
      <c r="F6" s="42">
        <f>IF('Town Data'!I2&gt;9,'Town Data'!H2,"*")</f>
        <v>6385919.45</v>
      </c>
      <c r="G6" s="42" t="str">
        <f>IF('Town Data'!K2&gt;9,'Town Data'!J2,"*")</f>
        <v>*</v>
      </c>
      <c r="H6" s="43">
        <f>IF('Town Data'!M2&gt;9,'Town Data'!L2,"*")</f>
        <v>823583.97</v>
      </c>
      <c r="I6" s="20">
        <f>_xlfn.IFERROR((C6-F6)/F6,"")</f>
        <v>-0.002534983431399246</v>
      </c>
      <c r="J6" s="20">
        <f>_xlfn.IFERROR((D6-G6)/G6,"")</f>
      </c>
      <c r="K6" s="20">
        <f>_xlfn.IFERROR((E6-H6)/H6,"")</f>
        <v>0.016441019365639253</v>
      </c>
    </row>
    <row r="7" spans="1:12" ht="15">
      <c r="A7" s="15"/>
      <c r="B7" t="str">
        <f>'Town Data'!A3</f>
        <v>BARTON</v>
      </c>
      <c r="C7" s="51">
        <f>IF('Town Data'!C3&gt;9,'Town Data'!B3,"*")</f>
        <v>381979.1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358612.62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0.06515799694946592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6672622.23</v>
      </c>
      <c r="D8" s="44">
        <f>IF('Town Data'!E4&gt;9,'Town Data'!D4,"*")</f>
        <v>1203358.31</v>
      </c>
      <c r="E8" s="45">
        <f>IF('Town Data'!G4&gt;9,'Town Data'!F4,"*")</f>
        <v>998629.55</v>
      </c>
      <c r="F8" s="44">
        <f>IF('Town Data'!I4&gt;9,'Town Data'!H4,"*")</f>
        <v>6828461.31</v>
      </c>
      <c r="G8" s="44">
        <f>IF('Town Data'!K4&gt;9,'Town Data'!J4,"*")</f>
        <v>1135260.01</v>
      </c>
      <c r="H8" s="45">
        <f>IF('Town Data'!M4&gt;9,'Town Data'!L4,"*")</f>
        <v>926748.72</v>
      </c>
      <c r="I8" s="22">
        <f t="shared" si="0"/>
        <v>-0.022821990625000576</v>
      </c>
      <c r="J8" s="22">
        <f t="shared" si="1"/>
        <v>0.0599847606716985</v>
      </c>
      <c r="K8" s="22">
        <f t="shared" si="2"/>
        <v>0.07756237311015664</v>
      </c>
      <c r="L8" s="15"/>
    </row>
    <row r="9" spans="1:12" ht="15">
      <c r="A9" s="15"/>
      <c r="B9" s="15" t="str">
        <f>'Town Data'!A5</f>
        <v>BERLIN</v>
      </c>
      <c r="C9" s="51">
        <f>IF('Town Data'!C5&gt;9,'Town Data'!B5,"*")</f>
        <v>2229193.54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2164117.16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0.03007063628662317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BETHEL</v>
      </c>
      <c r="C10" s="52" t="str">
        <f>IF('Town Data'!C6&gt;9,'Town Data'!B6,"*")</f>
        <v>*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335597.03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BRADFORD</v>
      </c>
      <c r="C11" s="51">
        <f>IF('Town Data'!C7&gt;9,'Town Data'!B7,"*")</f>
        <v>1033522.11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995247.08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0.0384578169272298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BRANDON</v>
      </c>
      <c r="C12" s="52">
        <f>IF('Town Data'!C8&gt;9,'Town Data'!B8,"*")</f>
        <v>851741.05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820975.7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0.03747412986766855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BRATTLEBORO</v>
      </c>
      <c r="C13" s="51">
        <f>IF('Town Data'!C9&gt;9,'Town Data'!B9,"*")</f>
        <v>9447636.52</v>
      </c>
      <c r="D13" s="47">
        <f>IF('Town Data'!E9&gt;9,'Town Data'!D9,"*")</f>
        <v>1836592.97</v>
      </c>
      <c r="E13" s="48">
        <f>IF('Town Data'!G9&gt;9,'Town Data'!F9,"*")</f>
        <v>1361923.55</v>
      </c>
      <c r="F13" s="46">
        <f>IF('Town Data'!I9&gt;9,'Town Data'!H9,"*")</f>
        <v>9118999.02</v>
      </c>
      <c r="G13" s="47">
        <f>IF('Town Data'!K9&gt;9,'Town Data'!J9,"*")</f>
        <v>1727567.69</v>
      </c>
      <c r="H13" s="48">
        <f>IF('Town Data'!M9&gt;9,'Town Data'!L9,"*")</f>
        <v>1260347.94</v>
      </c>
      <c r="I13" s="9">
        <f t="shared" si="0"/>
        <v>0.036038769088495855</v>
      </c>
      <c r="J13" s="9">
        <f t="shared" si="1"/>
        <v>0.06310912193547683</v>
      </c>
      <c r="K13" s="9">
        <f t="shared" si="2"/>
        <v>0.08059330822566355</v>
      </c>
      <c r="L13" s="15"/>
    </row>
    <row r="14" spans="1:12" ht="15">
      <c r="A14" s="15"/>
      <c r="B14" s="27" t="str">
        <f>'Town Data'!A10</f>
        <v>BRIDGEWATER</v>
      </c>
      <c r="C14" s="52" t="str">
        <f>IF('Town Data'!C10&gt;9,'Town Data'!B10,"*")</f>
        <v>*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>
        <f>IF('Town Data'!K10&gt;9,'Town Data'!J10,"*")</f>
        <v>139627.77</v>
      </c>
      <c r="H14" s="45" t="str">
        <f>IF('Town Data'!M10&gt;9,'Town Data'!L10,"*")</f>
        <v>*</v>
      </c>
      <c r="I14" s="22">
        <f t="shared" si="0"/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BRISTOL</v>
      </c>
      <c r="C15" s="51">
        <f>IF('Town Data'!C11&gt;9,'Town Data'!B11,"*")</f>
        <v>914457.15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929124.56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-0.015786268743127437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BURKE</v>
      </c>
      <c r="C16" s="53">
        <f>IF('Town Data'!C12&gt;9,'Town Data'!B12,"*")</f>
        <v>970188.47</v>
      </c>
      <c r="D16" s="54">
        <f>IF('Town Data'!E12&gt;9,'Town Data'!D12,"*")</f>
        <v>1034416.93</v>
      </c>
      <c r="E16" s="55" t="str">
        <f>IF('Town Data'!G12&gt;9,'Town Data'!F12,"*")</f>
        <v>*</v>
      </c>
      <c r="F16" s="54">
        <f>IF('Town Data'!I12&gt;9,'Town Data'!H12,"*")</f>
        <v>978381.06</v>
      </c>
      <c r="G16" s="54">
        <f>IF('Town Data'!K12&gt;9,'Town Data'!J12,"*")</f>
        <v>955520.63</v>
      </c>
      <c r="H16" s="55" t="str">
        <f>IF('Town Data'!M12&gt;9,'Town Data'!L12,"*")</f>
        <v>*</v>
      </c>
      <c r="I16" s="26">
        <f t="shared" si="0"/>
        <v>-0.008373618761589766</v>
      </c>
      <c r="J16" s="26">
        <f t="shared" si="1"/>
        <v>0.08256891324261628</v>
      </c>
      <c r="K16" s="26">
        <f t="shared" si="2"/>
      </c>
      <c r="L16" s="15"/>
    </row>
    <row r="17" spans="1:12" ht="15">
      <c r="A17" s="15"/>
      <c r="B17" s="27" t="str">
        <f>'Town Data'!A13</f>
        <v>BURLINGTON</v>
      </c>
      <c r="C17" s="52">
        <f>IF('Town Data'!C13&gt;9,'Town Data'!B13,"*")</f>
        <v>23855655.37</v>
      </c>
      <c r="D17" s="44">
        <f>IF('Town Data'!E13&gt;9,'Town Data'!D13,"*")</f>
        <v>7877009.93</v>
      </c>
      <c r="E17" s="45">
        <f>IF('Town Data'!G13&gt;9,'Town Data'!F13,"*")</f>
        <v>8208291.86</v>
      </c>
      <c r="F17" s="44">
        <f>IF('Town Data'!I13&gt;9,'Town Data'!H13,"*")</f>
        <v>23651059.77</v>
      </c>
      <c r="G17" s="44">
        <f>IF('Town Data'!K13&gt;9,'Town Data'!J13,"*")</f>
        <v>5499370.97</v>
      </c>
      <c r="H17" s="45">
        <f>IF('Town Data'!M13&gt;9,'Town Data'!L13,"*")</f>
        <v>8214849.31</v>
      </c>
      <c r="I17" s="22">
        <f t="shared" si="0"/>
        <v>0.008650589106350286</v>
      </c>
      <c r="J17" s="22">
        <f t="shared" si="1"/>
        <v>0.4323474399109322</v>
      </c>
      <c r="K17" s="22">
        <f t="shared" si="2"/>
        <v>-0.000798243492064647</v>
      </c>
      <c r="L17" s="15"/>
    </row>
    <row r="18" spans="1:12" ht="15">
      <c r="A18" s="15"/>
      <c r="B18" s="15" t="str">
        <f>'Town Data'!A14</f>
        <v>CAMBRIDGE</v>
      </c>
      <c r="C18" s="51">
        <f>IF('Town Data'!C14&gt;9,'Town Data'!B14,"*")</f>
        <v>2684903.53</v>
      </c>
      <c r="D18" s="47">
        <f>IF('Town Data'!E14&gt;9,'Town Data'!D14,"*")</f>
        <v>3250419.21</v>
      </c>
      <c r="E18" s="48">
        <f>IF('Town Data'!G14&gt;9,'Town Data'!F14,"*")</f>
        <v>791699.16</v>
      </c>
      <c r="F18" s="46">
        <f>IF('Town Data'!I14&gt;9,'Town Data'!H14,"*")</f>
        <v>2476537.42</v>
      </c>
      <c r="G18" s="47">
        <f>IF('Town Data'!K14&gt;9,'Town Data'!J14,"*")</f>
        <v>2948466.87</v>
      </c>
      <c r="H18" s="48">
        <f>IF('Town Data'!M14&gt;9,'Town Data'!L14,"*")</f>
        <v>718423.84</v>
      </c>
      <c r="I18" s="9">
        <f t="shared" si="0"/>
        <v>0.08413606364970648</v>
      </c>
      <c r="J18" s="9">
        <f t="shared" si="1"/>
        <v>0.102409948394638</v>
      </c>
      <c r="K18" s="9">
        <f t="shared" si="2"/>
        <v>0.10199455519182113</v>
      </c>
      <c r="L18" s="15"/>
    </row>
    <row r="19" spans="1:12" ht="15">
      <c r="A19" s="15"/>
      <c r="B19" s="27" t="str">
        <f>'Town Data'!A15</f>
        <v>CASTLETON</v>
      </c>
      <c r="C19" s="52">
        <f>IF('Town Data'!C15&gt;9,'Town Data'!B15,"*")</f>
        <v>969523.42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901686.47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0.07523341234120999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CAVENDISH</v>
      </c>
      <c r="C20" s="51" t="str">
        <f>IF('Town Data'!C16&gt;9,'Town Data'!B16,"*")</f>
        <v>*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>
        <f>IF('Town Data'!K16&gt;9,'Town Data'!J16,"*")</f>
        <v>1176749.29</v>
      </c>
      <c r="H20" s="48" t="str">
        <f>IF('Town Data'!M16&gt;9,'Town Data'!L16,"*")</f>
        <v>*</v>
      </c>
      <c r="I20" s="9">
        <f t="shared" si="0"/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CHESTER</v>
      </c>
      <c r="C21" s="52">
        <f>IF('Town Data'!C17&gt;9,'Town Data'!B17,"*")</f>
        <v>869014.8</v>
      </c>
      <c r="D21" s="44">
        <f>IF('Town Data'!E17&gt;9,'Town Data'!D17,"*")</f>
        <v>199224.82</v>
      </c>
      <c r="E21" s="45" t="str">
        <f>IF('Town Data'!G17&gt;9,'Town Data'!F17,"*")</f>
        <v>*</v>
      </c>
      <c r="F21" s="44">
        <f>IF('Town Data'!I17&gt;9,'Town Data'!H17,"*")</f>
        <v>870244.07</v>
      </c>
      <c r="G21" s="44">
        <f>IF('Town Data'!K17&gt;9,'Town Data'!J17,"*")</f>
        <v>321080.63</v>
      </c>
      <c r="H21" s="45" t="str">
        <f>IF('Town Data'!M17&gt;9,'Town Data'!L17,"*")</f>
        <v>*</v>
      </c>
      <c r="I21" s="22">
        <f t="shared" si="0"/>
        <v>-0.0014125577437142458</v>
      </c>
      <c r="J21" s="22">
        <f t="shared" si="1"/>
        <v>-0.37951778654476914</v>
      </c>
      <c r="K21" s="22">
        <f t="shared" si="2"/>
      </c>
      <c r="L21" s="15"/>
    </row>
    <row r="22" spans="1:12" ht="15">
      <c r="A22" s="15"/>
      <c r="B22" s="15" t="str">
        <f>'Town Data'!A18</f>
        <v>COLCHESTER</v>
      </c>
      <c r="C22" s="51">
        <f>IF('Town Data'!C18&gt;9,'Town Data'!B18,"*")</f>
        <v>6158989.83</v>
      </c>
      <c r="D22" s="47">
        <f>IF('Town Data'!E18&gt;9,'Town Data'!D18,"*")</f>
        <v>2305887.15</v>
      </c>
      <c r="E22" s="48">
        <f>IF('Town Data'!G18&gt;9,'Town Data'!F18,"*")</f>
        <v>823761.86</v>
      </c>
      <c r="F22" s="46">
        <f>IF('Town Data'!I18&gt;9,'Town Data'!H18,"*")</f>
        <v>6021029.27</v>
      </c>
      <c r="G22" s="47">
        <f>IF('Town Data'!K18&gt;9,'Town Data'!J18,"*")</f>
        <v>2158825.84</v>
      </c>
      <c r="H22" s="48">
        <f>IF('Town Data'!M18&gt;9,'Town Data'!L18,"*")</f>
        <v>823792.09</v>
      </c>
      <c r="I22" s="9">
        <f t="shared" si="0"/>
        <v>0.02291311897243119</v>
      </c>
      <c r="J22" s="9">
        <f t="shared" si="1"/>
        <v>0.0681209698694361</v>
      </c>
      <c r="K22" s="9">
        <f t="shared" si="2"/>
        <v>-3.6696152302192385E-05</v>
      </c>
      <c r="L22" s="15"/>
    </row>
    <row r="23" spans="1:12" ht="15">
      <c r="A23" s="15"/>
      <c r="B23" s="27" t="str">
        <f>'Town Data'!A19</f>
        <v>CRAFTSBURY</v>
      </c>
      <c r="C23" s="52" t="str">
        <f>IF('Town Data'!C19&gt;9,'Town Data'!B19,"*")</f>
        <v>*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 t="str">
        <f>IF('Town Data'!I19&gt;9,'Town Data'!H19,"*")</f>
        <v>*</v>
      </c>
      <c r="G23" s="44">
        <f>IF('Town Data'!K19&gt;9,'Town Data'!J19,"*")</f>
        <v>34702.32</v>
      </c>
      <c r="H23" s="45" t="str">
        <f>IF('Town Data'!M19&gt;9,'Town Data'!L19,"*")</f>
        <v>*</v>
      </c>
      <c r="I23" s="22">
        <f t="shared" si="0"/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DERBY</v>
      </c>
      <c r="C24" s="51">
        <f>IF('Town Data'!C20&gt;9,'Town Data'!B20,"*")</f>
        <v>2137534.43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2162382.25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-0.011490947079314877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DORSET</v>
      </c>
      <c r="C25" s="52">
        <f>IF('Town Data'!C21&gt;9,'Town Data'!B21,"*")</f>
        <v>949984.2</v>
      </c>
      <c r="D25" s="44">
        <f>IF('Town Data'!E21&gt;9,'Town Data'!D21,"*")</f>
        <v>423676.2</v>
      </c>
      <c r="E25" s="45" t="str">
        <f>IF('Town Data'!G21&gt;9,'Town Data'!F21,"*")</f>
        <v>*</v>
      </c>
      <c r="F25" s="44">
        <f>IF('Town Data'!I21&gt;9,'Town Data'!H21,"*")</f>
        <v>943343.07</v>
      </c>
      <c r="G25" s="44">
        <f>IF('Town Data'!K21&gt;9,'Town Data'!J21,"*")</f>
        <v>374384.25</v>
      </c>
      <c r="H25" s="45" t="str">
        <f>IF('Town Data'!M21&gt;9,'Town Data'!L21,"*")</f>
        <v>*</v>
      </c>
      <c r="I25" s="22">
        <f t="shared" si="0"/>
        <v>0.0070399944741206455</v>
      </c>
      <c r="J25" s="22">
        <f t="shared" si="1"/>
        <v>0.13166138799909455</v>
      </c>
      <c r="K25" s="22">
        <f t="shared" si="2"/>
      </c>
      <c r="L25" s="15"/>
    </row>
    <row r="26" spans="1:12" ht="15">
      <c r="A26" s="15"/>
      <c r="B26" s="15" t="str">
        <f>'Town Data'!A22</f>
        <v>DOVER</v>
      </c>
      <c r="C26" s="51">
        <f>IF('Town Data'!C22&gt;9,'Town Data'!B22,"*")</f>
        <v>2925324.93</v>
      </c>
      <c r="D26" s="47">
        <f>IF('Town Data'!E22&gt;9,'Town Data'!D22,"*")</f>
        <v>2076021.72</v>
      </c>
      <c r="E26" s="48">
        <f>IF('Town Data'!G22&gt;9,'Town Data'!F22,"*")</f>
        <v>961125.66</v>
      </c>
      <c r="F26" s="46">
        <f>IF('Town Data'!I22&gt;9,'Town Data'!H22,"*")</f>
        <v>2920048.29</v>
      </c>
      <c r="G26" s="47">
        <f>IF('Town Data'!K22&gt;9,'Town Data'!J22,"*")</f>
        <v>2529125.64</v>
      </c>
      <c r="H26" s="48">
        <f>IF('Town Data'!M22&gt;9,'Town Data'!L22,"*")</f>
        <v>1003980.28</v>
      </c>
      <c r="I26" s="9">
        <f t="shared" si="0"/>
        <v>0.0018070386089403098</v>
      </c>
      <c r="J26" s="9">
        <f t="shared" si="1"/>
        <v>-0.1791543736830726</v>
      </c>
      <c r="K26" s="9">
        <f t="shared" si="2"/>
        <v>-0.04268472285132931</v>
      </c>
      <c r="L26" s="15"/>
    </row>
    <row r="27" spans="1:12" ht="15">
      <c r="A27" s="15"/>
      <c r="B27" s="27" t="str">
        <f>'Town Data'!A23</f>
        <v>ENOSBURG</v>
      </c>
      <c r="C27" s="52">
        <f>IF('Town Data'!C23&gt;9,'Town Data'!B23,"*")</f>
        <v>996492.92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921337.36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0.08157224841072336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ESSEX</v>
      </c>
      <c r="C28" s="51">
        <f>IF('Town Data'!C24&gt;9,'Town Data'!B24,"*")</f>
        <v>8975744.81</v>
      </c>
      <c r="D28" s="47" t="str">
        <f>IF('Town Data'!E24&gt;9,'Town Data'!D24,"*")</f>
        <v>*</v>
      </c>
      <c r="E28" s="48">
        <f>IF('Town Data'!G24&gt;9,'Town Data'!F24,"*")</f>
        <v>946039.95</v>
      </c>
      <c r="F28" s="46">
        <f>IF('Town Data'!I24&gt;9,'Town Data'!H24,"*")</f>
        <v>8440702.51</v>
      </c>
      <c r="G28" s="47" t="str">
        <f>IF('Town Data'!K24&gt;9,'Town Data'!J24,"*")</f>
        <v>*</v>
      </c>
      <c r="H28" s="48">
        <f>IF('Town Data'!M24&gt;9,'Town Data'!L24,"*")</f>
        <v>884446.96</v>
      </c>
      <c r="I28" s="9">
        <f t="shared" si="0"/>
        <v>0.06338836126093973</v>
      </c>
      <c r="J28" s="9">
        <f t="shared" si="1"/>
      </c>
      <c r="K28" s="9">
        <f t="shared" si="2"/>
        <v>0.06964011725474187</v>
      </c>
      <c r="L28" s="15"/>
    </row>
    <row r="29" spans="1:12" ht="15">
      <c r="A29" s="15"/>
      <c r="B29" s="27" t="str">
        <f>'Town Data'!A25</f>
        <v>FAIR HAVEN</v>
      </c>
      <c r="C29" s="52">
        <f>IF('Town Data'!C25&gt;9,'Town Data'!B25,"*")</f>
        <v>1194920.68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1209623.8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-0.012155117979656247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FAIRFAX</v>
      </c>
      <c r="C30" s="51">
        <f>IF('Town Data'!C26&gt;9,'Town Data'!B26,"*")</f>
        <v>450861.63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429688.88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0.04927460538424918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FAIRLEE</v>
      </c>
      <c r="C31" s="52" t="str">
        <f>IF('Town Data'!C27&gt;9,'Town Data'!B27,"*")</f>
        <v>*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373795.29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FAYSTON</v>
      </c>
      <c r="C32" s="51" t="str">
        <f>IF('Town Data'!C28&gt;9,'Town Data'!B28,"*")</f>
        <v>*</v>
      </c>
      <c r="D32" s="47">
        <f>IF('Town Data'!E28&gt;9,'Town Data'!D28,"*")</f>
        <v>67326.86</v>
      </c>
      <c r="E32" s="48" t="str">
        <f>IF('Town Data'!G28&gt;9,'Town Data'!F28,"*")</f>
        <v>*</v>
      </c>
      <c r="F32" s="46" t="str">
        <f>IF('Town Data'!I28&gt;9,'Town Data'!H28,"*")</f>
        <v>*</v>
      </c>
      <c r="G32" s="47">
        <f>IF('Town Data'!K28&gt;9,'Town Data'!J28,"*")</f>
        <v>58165.58</v>
      </c>
      <c r="H32" s="48" t="str">
        <f>IF('Town Data'!M28&gt;9,'Town Data'!L28,"*")</f>
        <v>*</v>
      </c>
      <c r="I32" s="9">
        <f t="shared" si="0"/>
      </c>
      <c r="J32" s="9">
        <f t="shared" si="1"/>
        <v>0.1575034582307956</v>
      </c>
      <c r="K32" s="9">
        <f t="shared" si="2"/>
      </c>
      <c r="L32" s="15"/>
    </row>
    <row r="33" spans="1:12" ht="15">
      <c r="A33" s="15"/>
      <c r="B33" s="27" t="str">
        <f>'Town Data'!A29</f>
        <v>HARDWICK</v>
      </c>
      <c r="C33" s="52">
        <f>IF('Town Data'!C29&gt;9,'Town Data'!B29,"*")</f>
        <v>684750.74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711839.55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  <v>-0.03805465712041436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HARTFORD</v>
      </c>
      <c r="C34" s="51">
        <f>IF('Town Data'!C30&gt;9,'Town Data'!B30,"*")</f>
        <v>5491557.74</v>
      </c>
      <c r="D34" s="47">
        <f>IF('Town Data'!E30&gt;9,'Town Data'!D30,"*")</f>
        <v>2378728.92</v>
      </c>
      <c r="E34" s="48">
        <f>IF('Town Data'!G30&gt;9,'Town Data'!F30,"*")</f>
        <v>912016.51</v>
      </c>
      <c r="F34" s="46">
        <f>IF('Town Data'!I30&gt;9,'Town Data'!H30,"*")</f>
        <v>4954245.13</v>
      </c>
      <c r="G34" s="47">
        <f>IF('Town Data'!K30&gt;9,'Town Data'!J30,"*")</f>
        <v>2496025.08</v>
      </c>
      <c r="H34" s="48">
        <f>IF('Town Data'!M30&gt;9,'Town Data'!L30,"*")</f>
        <v>720607.07</v>
      </c>
      <c r="I34" s="9">
        <f t="shared" si="0"/>
        <v>0.10845499080099016</v>
      </c>
      <c r="J34" s="9">
        <f t="shared" si="1"/>
        <v>-0.04699318165504977</v>
      </c>
      <c r="K34" s="9">
        <f t="shared" si="2"/>
        <v>0.2656224841091277</v>
      </c>
      <c r="L34" s="15"/>
    </row>
    <row r="35" spans="1:12" ht="15">
      <c r="A35" s="15"/>
      <c r="B35" s="27" t="str">
        <f>'Town Data'!A31</f>
        <v>HINESBURG</v>
      </c>
      <c r="C35" s="52">
        <f>IF('Town Data'!C31&gt;9,'Town Data'!B31,"*")</f>
        <v>1069079.97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>
        <f>IF('Town Data'!I31&gt;9,'Town Data'!H31,"*")</f>
        <v>1105083.77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  <v>-0.03258015453434815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JAMAICA</v>
      </c>
      <c r="C36" s="51" t="str">
        <f>IF('Town Data'!C32&gt;9,'Town Data'!B32,"*")</f>
        <v>*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>
        <f>IF('Town Data'!K32&gt;9,'Town Data'!J32,"*")</f>
        <v>72349.08</v>
      </c>
      <c r="H36" s="48" t="str">
        <f>IF('Town Data'!M32&gt;9,'Town Data'!L32,"*")</f>
        <v>*</v>
      </c>
      <c r="I36" s="9">
        <f t="shared" si="0"/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JAY</v>
      </c>
      <c r="C37" s="52" t="str">
        <f>IF('Town Data'!C33&gt;9,'Town Data'!B33,"*")</f>
        <v>*</v>
      </c>
      <c r="D37" s="44">
        <f>IF('Town Data'!E33&gt;9,'Town Data'!D33,"*")</f>
        <v>2186321.95</v>
      </c>
      <c r="E37" s="45" t="str">
        <f>IF('Town Data'!G33&gt;9,'Town Data'!F33,"*")</f>
        <v>*</v>
      </c>
      <c r="F37" s="44" t="str">
        <f>IF('Town Data'!I33&gt;9,'Town Data'!H33,"*")</f>
        <v>*</v>
      </c>
      <c r="G37" s="44">
        <f>IF('Town Data'!K33&gt;9,'Town Data'!J33,"*")</f>
        <v>2157287.89</v>
      </c>
      <c r="H37" s="45" t="str">
        <f>IF('Town Data'!M33&gt;9,'Town Data'!L33,"*")</f>
        <v>*</v>
      </c>
      <c r="I37" s="22">
        <f t="shared" si="0"/>
      </c>
      <c r="J37" s="22">
        <f t="shared" si="1"/>
        <v>0.013458593141224212</v>
      </c>
      <c r="K37" s="22">
        <f>_xlfn.IFERROR((E37-H37)/H37,"")</f>
      </c>
      <c r="L37" s="15"/>
    </row>
    <row r="38" spans="1:12" ht="15">
      <c r="A38" s="15"/>
      <c r="B38" s="15" t="str">
        <f>'Town Data'!A34</f>
        <v>JERICHO</v>
      </c>
      <c r="C38" s="51">
        <f>IF('Town Data'!C34&gt;9,'Town Data'!B34,"*")</f>
        <v>862749.89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>
        <f>IF('Town Data'!I34&gt;9,'Town Data'!H34,"*")</f>
        <v>764056.01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  <v>0.12917100148194632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JOHNSON</v>
      </c>
      <c r="C39" s="52">
        <f>IF('Town Data'!C35&gt;9,'Town Data'!B35,"*")</f>
        <v>510349.47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668303.59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-0.23635084767388426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KILLINGTON</v>
      </c>
      <c r="C40" s="51">
        <f>IF('Town Data'!C36&gt;9,'Town Data'!B36,"*")</f>
        <v>9905925.85</v>
      </c>
      <c r="D40" s="47">
        <f>IF('Town Data'!E36&gt;9,'Town Data'!D36,"*")</f>
        <v>12403054.34</v>
      </c>
      <c r="E40" s="48">
        <f>IF('Town Data'!G36&gt;9,'Town Data'!F36,"*")</f>
        <v>5265107.95</v>
      </c>
      <c r="F40" s="46">
        <f>IF('Town Data'!I36&gt;9,'Town Data'!H36,"*")</f>
        <v>10793473.36</v>
      </c>
      <c r="G40" s="47">
        <f>IF('Town Data'!K36&gt;9,'Town Data'!J36,"*")</f>
        <v>13756014.24</v>
      </c>
      <c r="H40" s="48">
        <f>IF('Town Data'!M36&gt;9,'Town Data'!L36,"*")</f>
        <v>5354933.11</v>
      </c>
      <c r="I40" s="9">
        <f t="shared" si="0"/>
        <v>-0.08223001812272966</v>
      </c>
      <c r="J40" s="9">
        <f t="shared" si="1"/>
        <v>-0.09835406364045755</v>
      </c>
      <c r="K40" s="9">
        <f t="shared" si="2"/>
        <v>-0.01677428235886968</v>
      </c>
      <c r="L40" s="15"/>
    </row>
    <row r="41" spans="1:12" ht="15">
      <c r="A41" s="15"/>
      <c r="B41" s="27" t="str">
        <f>'Town Data'!A37</f>
        <v>LONDONDERRY</v>
      </c>
      <c r="C41" s="52">
        <f>IF('Town Data'!C37&gt;9,'Town Data'!B37,"*")</f>
        <v>951327.32</v>
      </c>
      <c r="D41" s="44">
        <f>IF('Town Data'!E37&gt;9,'Town Data'!D37,"*")</f>
        <v>330216.85</v>
      </c>
      <c r="E41" s="45" t="str">
        <f>IF('Town Data'!G37&gt;9,'Town Data'!F37,"*")</f>
        <v>*</v>
      </c>
      <c r="F41" s="44">
        <f>IF('Town Data'!I37&gt;9,'Town Data'!H37,"*")</f>
        <v>894022.97</v>
      </c>
      <c r="G41" s="44">
        <f>IF('Town Data'!K37&gt;9,'Town Data'!J37,"*")</f>
        <v>337002.09</v>
      </c>
      <c r="H41" s="45" t="str">
        <f>IF('Town Data'!M37&gt;9,'Town Data'!L37,"*")</f>
        <v>*</v>
      </c>
      <c r="I41" s="22">
        <f t="shared" si="0"/>
        <v>0.06409717862170809</v>
      </c>
      <c r="J41" s="22">
        <f t="shared" si="1"/>
        <v>-0.020134118456060758</v>
      </c>
      <c r="K41" s="22">
        <f t="shared" si="2"/>
      </c>
      <c r="L41" s="15"/>
    </row>
    <row r="42" spans="1:12" ht="15">
      <c r="A42" s="15"/>
      <c r="B42" s="15" t="str">
        <f>'Town Data'!A38</f>
        <v>LUDLOW</v>
      </c>
      <c r="C42" s="51">
        <f>IF('Town Data'!C38&gt;9,'Town Data'!B38,"*")</f>
        <v>7624946.98</v>
      </c>
      <c r="D42" s="47">
        <f>IF('Town Data'!E38&gt;9,'Town Data'!D38,"*")</f>
        <v>9574902.39</v>
      </c>
      <c r="E42" s="48">
        <f>IF('Town Data'!G38&gt;9,'Town Data'!F38,"*")</f>
        <v>2449449.41</v>
      </c>
      <c r="F42" s="46">
        <f>IF('Town Data'!I38&gt;9,'Town Data'!H38,"*")</f>
        <v>7505768.93</v>
      </c>
      <c r="G42" s="47">
        <f>IF('Town Data'!K38&gt;9,'Town Data'!J38,"*")</f>
        <v>9270976.27</v>
      </c>
      <c r="H42" s="48">
        <f>IF('Town Data'!M38&gt;9,'Town Data'!L38,"*")</f>
        <v>2427831.43</v>
      </c>
      <c r="I42" s="9">
        <f t="shared" si="0"/>
        <v>0.015878193308570286</v>
      </c>
      <c r="J42" s="9">
        <f t="shared" si="1"/>
        <v>0.03278253671983577</v>
      </c>
      <c r="K42" s="9">
        <f t="shared" si="2"/>
        <v>0.008904234343815204</v>
      </c>
      <c r="L42" s="15"/>
    </row>
    <row r="43" spans="1:12" ht="15">
      <c r="A43" s="15"/>
      <c r="B43" s="27" t="str">
        <f>'Town Data'!A39</f>
        <v>LYNDON</v>
      </c>
      <c r="C43" s="52">
        <f>IF('Town Data'!C39&gt;9,'Town Data'!B39,"*")</f>
        <v>2770951.26</v>
      </c>
      <c r="D43" s="44" t="str">
        <f>IF('Town Data'!E39&gt;9,'Town Data'!D39,"*")</f>
        <v>*</v>
      </c>
      <c r="E43" s="45">
        <f>IF('Town Data'!G39&gt;9,'Town Data'!F39,"*")</f>
        <v>248725.29</v>
      </c>
      <c r="F43" s="44">
        <f>IF('Town Data'!I39&gt;9,'Town Data'!H39,"*")</f>
        <v>2751836.89</v>
      </c>
      <c r="G43" s="44">
        <f>IF('Town Data'!K39&gt;9,'Town Data'!J39,"*")</f>
        <v>226336.52</v>
      </c>
      <c r="H43" s="45">
        <f>IF('Town Data'!M39&gt;9,'Town Data'!L39,"*")</f>
        <v>274534.13</v>
      </c>
      <c r="I43" s="22">
        <f t="shared" si="0"/>
        <v>0.0069460403229057825</v>
      </c>
      <c r="J43" s="22">
        <f t="shared" si="1"/>
      </c>
      <c r="K43" s="22">
        <f t="shared" si="2"/>
        <v>-0.0940095863490634</v>
      </c>
      <c r="L43" s="15"/>
    </row>
    <row r="44" spans="1:12" ht="15">
      <c r="A44" s="15"/>
      <c r="B44" s="15" t="str">
        <f>'Town Data'!A40</f>
        <v>MANCHESTER</v>
      </c>
      <c r="C44" s="51">
        <f>IF('Town Data'!C40&gt;9,'Town Data'!B40,"*")</f>
        <v>5850605.14</v>
      </c>
      <c r="D44" s="47">
        <f>IF('Town Data'!E40&gt;9,'Town Data'!D40,"*")</f>
        <v>4623647.26</v>
      </c>
      <c r="E44" s="48">
        <f>IF('Town Data'!G40&gt;9,'Town Data'!F40,"*")</f>
        <v>1249377.86</v>
      </c>
      <c r="F44" s="46">
        <f>IF('Town Data'!I40&gt;9,'Town Data'!H40,"*")</f>
        <v>5715690.31</v>
      </c>
      <c r="G44" s="47">
        <f>IF('Town Data'!K40&gt;9,'Town Data'!J40,"*")</f>
        <v>4781886.05</v>
      </c>
      <c r="H44" s="48">
        <f>IF('Town Data'!M40&gt;9,'Town Data'!L40,"*")</f>
        <v>1245371.24</v>
      </c>
      <c r="I44" s="9">
        <f t="shared" si="0"/>
        <v>0.023604293214409666</v>
      </c>
      <c r="J44" s="9">
        <f t="shared" si="1"/>
        <v>-0.033091292503718284</v>
      </c>
      <c r="K44" s="9">
        <f t="shared" si="2"/>
        <v>0.003217209351968102</v>
      </c>
      <c r="L44" s="15"/>
    </row>
    <row r="45" spans="1:12" ht="15">
      <c r="A45" s="15"/>
      <c r="B45" s="27" t="str">
        <f>'Town Data'!A41</f>
        <v>MENDON</v>
      </c>
      <c r="C45" s="52" t="str">
        <f>IF('Town Data'!C41&gt;9,'Town Data'!B41,"*")</f>
        <v>*</v>
      </c>
      <c r="D45" s="44">
        <f>IF('Town Data'!E41&gt;9,'Town Data'!D41,"*")</f>
        <v>668386.09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>
        <f>IF('Town Data'!K41&gt;9,'Town Data'!J41,"*")</f>
        <v>784527.59</v>
      </c>
      <c r="H45" s="45" t="str">
        <f>IF('Town Data'!M41&gt;9,'Town Data'!L41,"*")</f>
        <v>*</v>
      </c>
      <c r="I45" s="22">
        <f t="shared" si="0"/>
      </c>
      <c r="J45" s="22">
        <f t="shared" si="1"/>
        <v>-0.14804004534754475</v>
      </c>
      <c r="K45" s="22">
        <f t="shared" si="2"/>
      </c>
      <c r="L45" s="15"/>
    </row>
    <row r="46" spans="1:12" ht="15">
      <c r="A46" s="15"/>
      <c r="B46" s="15" t="str">
        <f>'Town Data'!A42</f>
        <v>MIDDLEBURY</v>
      </c>
      <c r="C46" s="51">
        <f>IF('Town Data'!C42&gt;9,'Town Data'!B42,"*")</f>
        <v>5187757.36</v>
      </c>
      <c r="D46" s="47" t="str">
        <f>IF('Town Data'!E42&gt;9,'Town Data'!D42,"*")</f>
        <v>*</v>
      </c>
      <c r="E46" s="48">
        <f>IF('Town Data'!G42&gt;9,'Town Data'!F42,"*")</f>
        <v>853119.57</v>
      </c>
      <c r="F46" s="46">
        <f>IF('Town Data'!I42&gt;9,'Town Data'!H42,"*")</f>
        <v>5137522.29</v>
      </c>
      <c r="G46" s="47">
        <f>IF('Town Data'!K42&gt;9,'Town Data'!J42,"*")</f>
        <v>1305071.37</v>
      </c>
      <c r="H46" s="48">
        <f>IF('Town Data'!M42&gt;9,'Town Data'!L42,"*")</f>
        <v>787052.68</v>
      </c>
      <c r="I46" s="9">
        <f t="shared" si="0"/>
        <v>0.009778073391093803</v>
      </c>
      <c r="J46" s="9">
        <f t="shared" si="1"/>
      </c>
      <c r="K46" s="9">
        <f t="shared" si="2"/>
        <v>0.08394214476215225</v>
      </c>
      <c r="L46" s="15"/>
    </row>
    <row r="47" spans="1:12" ht="15">
      <c r="A47" s="15"/>
      <c r="B47" s="27" t="str">
        <f>'Town Data'!A43</f>
        <v>MILTON</v>
      </c>
      <c r="C47" s="52">
        <f>IF('Town Data'!C43&gt;9,'Town Data'!B43,"*")</f>
        <v>2555159.44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2371764.44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0.07732428942226657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MONTGOMERY</v>
      </c>
      <c r="C48" s="51">
        <f>IF('Town Data'!C44&gt;9,'Town Data'!B44,"*")</f>
        <v>486684.83</v>
      </c>
      <c r="D48" s="47">
        <f>IF('Town Data'!E44&gt;9,'Town Data'!D44,"*")</f>
        <v>286778.14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>
        <f>IF('Town Data'!K44&gt;9,'Town Data'!J44,"*")</f>
        <v>255069.87</v>
      </c>
      <c r="H48" s="48" t="str">
        <f>IF('Town Data'!M44&gt;9,'Town Data'!L44,"*")</f>
        <v>*</v>
      </c>
      <c r="I48" s="9">
        <f t="shared" si="0"/>
      </c>
      <c r="J48" s="9">
        <f t="shared" si="1"/>
        <v>0.12431209534861966</v>
      </c>
      <c r="K48" s="9">
        <f t="shared" si="2"/>
      </c>
      <c r="L48" s="15"/>
    </row>
    <row r="49" spans="1:12" ht="15">
      <c r="A49" s="15"/>
      <c r="B49" s="27" t="str">
        <f>'Town Data'!A45</f>
        <v>MONTPELIER</v>
      </c>
      <c r="C49" s="52">
        <f>IF('Town Data'!C45&gt;9,'Town Data'!B45,"*")</f>
        <v>5882946.71</v>
      </c>
      <c r="D49" s="44">
        <f>IF('Town Data'!E45&gt;9,'Town Data'!D45,"*")</f>
        <v>670761.29</v>
      </c>
      <c r="E49" s="45">
        <f>IF('Town Data'!G45&gt;9,'Town Data'!F45,"*")</f>
        <v>1017323.28</v>
      </c>
      <c r="F49" s="44">
        <f>IF('Town Data'!I45&gt;9,'Town Data'!H45,"*")</f>
        <v>5770292.26</v>
      </c>
      <c r="G49" s="44">
        <f>IF('Town Data'!K45&gt;9,'Town Data'!J45,"*")</f>
        <v>746802.85</v>
      </c>
      <c r="H49" s="45">
        <f>IF('Town Data'!M45&gt;9,'Town Data'!L45,"*")</f>
        <v>1058136.23</v>
      </c>
      <c r="I49" s="22">
        <f t="shared" si="0"/>
        <v>0.01952317922974671</v>
      </c>
      <c r="J49" s="22">
        <f t="shared" si="1"/>
        <v>-0.10182280370247641</v>
      </c>
      <c r="K49" s="22">
        <f t="shared" si="2"/>
        <v>-0.038570600687210146</v>
      </c>
      <c r="L49" s="15"/>
    </row>
    <row r="50" spans="1:12" ht="15">
      <c r="A50" s="15"/>
      <c r="B50" s="15" t="str">
        <f>'Town Data'!A46</f>
        <v>MORRISTOWN</v>
      </c>
      <c r="C50" s="51">
        <f>IF('Town Data'!C46&gt;9,'Town Data'!B46,"*")</f>
        <v>3368131.35</v>
      </c>
      <c r="D50" s="47">
        <f>IF('Town Data'!E46&gt;9,'Town Data'!D46,"*")</f>
        <v>329713.1</v>
      </c>
      <c r="E50" s="48">
        <f>IF('Town Data'!G46&gt;9,'Town Data'!F46,"*")</f>
        <v>332142.86</v>
      </c>
      <c r="F50" s="46">
        <f>IF('Town Data'!I46&gt;9,'Town Data'!H46,"*")</f>
        <v>3044671.4</v>
      </c>
      <c r="G50" s="47">
        <f>IF('Town Data'!K46&gt;9,'Town Data'!J46,"*")</f>
        <v>315234.04</v>
      </c>
      <c r="H50" s="48">
        <f>IF('Town Data'!M46&gt;9,'Town Data'!L46,"*")</f>
        <v>286401.36</v>
      </c>
      <c r="I50" s="9">
        <f t="shared" si="0"/>
        <v>0.10623804920294525</v>
      </c>
      <c r="J50" s="9">
        <f t="shared" si="1"/>
        <v>0.045931143730543814</v>
      </c>
      <c r="K50" s="9">
        <f t="shared" si="2"/>
        <v>0.1597111829357235</v>
      </c>
      <c r="L50" s="15"/>
    </row>
    <row r="51" spans="1:12" ht="15">
      <c r="A51" s="15"/>
      <c r="B51" s="27" t="str">
        <f>'Town Data'!A47</f>
        <v>MOUNT HOLLY</v>
      </c>
      <c r="C51" s="52" t="str">
        <f>IF('Town Data'!C47&gt;9,'Town Data'!B47,"*")</f>
        <v>*</v>
      </c>
      <c r="D51" s="44">
        <f>IF('Town Data'!E47&gt;9,'Town Data'!D47,"*")</f>
        <v>108499.41</v>
      </c>
      <c r="E51" s="45" t="str">
        <f>IF('Town Data'!G47&gt;9,'Town Data'!F47,"*")</f>
        <v>*</v>
      </c>
      <c r="F51" s="44" t="str">
        <f>IF('Town Data'!I47&gt;9,'Town Data'!H47,"*")</f>
        <v>*</v>
      </c>
      <c r="G51" s="44">
        <f>IF('Town Data'!K47&gt;9,'Town Data'!J47,"*")</f>
        <v>117468</v>
      </c>
      <c r="H51" s="45" t="str">
        <f>IF('Town Data'!M47&gt;9,'Town Data'!L47,"*")</f>
        <v>*</v>
      </c>
      <c r="I51" s="22">
        <f t="shared" si="0"/>
      </c>
      <c r="J51" s="22">
        <f t="shared" si="1"/>
        <v>-0.07634921851057307</v>
      </c>
      <c r="K51" s="22">
        <f t="shared" si="2"/>
      </c>
      <c r="L51" s="15"/>
    </row>
    <row r="52" spans="1:12" ht="15">
      <c r="A52" s="15"/>
      <c r="B52" s="15" t="str">
        <f>'Town Data'!A48</f>
        <v>NEWPORT</v>
      </c>
      <c r="C52" s="51">
        <f>IF('Town Data'!C48&gt;9,'Town Data'!B48,"*")</f>
        <v>2268893.76</v>
      </c>
      <c r="D52" s="47" t="str">
        <f>IF('Town Data'!E48&gt;9,'Town Data'!D48,"*")</f>
        <v>*</v>
      </c>
      <c r="E52" s="48">
        <f>IF('Town Data'!G48&gt;9,'Town Data'!F48,"*")</f>
        <v>288948.26</v>
      </c>
      <c r="F52" s="46">
        <f>IF('Town Data'!I48&gt;9,'Town Data'!H48,"*")</f>
        <v>2128407.06</v>
      </c>
      <c r="G52" s="47" t="str">
        <f>IF('Town Data'!K48&gt;9,'Town Data'!J48,"*")</f>
        <v>*</v>
      </c>
      <c r="H52" s="48">
        <f>IF('Town Data'!M48&gt;9,'Town Data'!L48,"*")</f>
        <v>293410.19</v>
      </c>
      <c r="I52" s="9">
        <f t="shared" si="0"/>
        <v>0.0660055600454547</v>
      </c>
      <c r="J52" s="9">
        <f t="shared" si="1"/>
      </c>
      <c r="K52" s="9">
        <f t="shared" si="2"/>
        <v>-0.015207140556365793</v>
      </c>
      <c r="L52" s="15"/>
    </row>
    <row r="53" spans="1:12" ht="15">
      <c r="A53" s="15"/>
      <c r="B53" s="27" t="str">
        <f>'Town Data'!A49</f>
        <v>NORTHFIELD</v>
      </c>
      <c r="C53" s="52">
        <f>IF('Town Data'!C49&gt;9,'Town Data'!B49,"*")</f>
        <v>870586.15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830271.56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0.048555908623438775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PITTSFIELD</v>
      </c>
      <c r="C54" s="51" t="str">
        <f>IF('Town Data'!C50&gt;9,'Town Data'!B50,"*")</f>
        <v>*</v>
      </c>
      <c r="D54" s="47">
        <f>IF('Town Data'!E50&gt;9,'Town Data'!D50,"*")</f>
        <v>228234.47</v>
      </c>
      <c r="E54" s="48" t="str">
        <f>IF('Town Data'!G50&gt;9,'Town Data'!F50,"*")</f>
        <v>*</v>
      </c>
      <c r="F54" s="46" t="str">
        <f>IF('Town Data'!I50&gt;9,'Town Data'!H50,"*")</f>
        <v>*</v>
      </c>
      <c r="G54" s="47">
        <f>IF('Town Data'!K50&gt;9,'Town Data'!J50,"*")</f>
        <v>200836.34</v>
      </c>
      <c r="H54" s="48" t="str">
        <f>IF('Town Data'!M50&gt;9,'Town Data'!L50,"*")</f>
        <v>*</v>
      </c>
      <c r="I54" s="9">
        <f t="shared" si="0"/>
      </c>
      <c r="J54" s="9">
        <f t="shared" si="1"/>
        <v>0.1364201817260761</v>
      </c>
      <c r="K54" s="9">
        <f t="shared" si="2"/>
      </c>
      <c r="L54" s="15"/>
    </row>
    <row r="55" spans="1:12" ht="15">
      <c r="A55" s="15"/>
      <c r="B55" s="27" t="str">
        <f>'Town Data'!A51</f>
        <v>PLYMOUTH</v>
      </c>
      <c r="C55" s="52" t="str">
        <f>IF('Town Data'!C51&gt;9,'Town Data'!B51,"*")</f>
        <v>*</v>
      </c>
      <c r="D55" s="44">
        <f>IF('Town Data'!E51&gt;9,'Town Data'!D51,"*")</f>
        <v>167521.49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>
        <f>IF('Town Data'!K51&gt;9,'Town Data'!J51,"*")</f>
        <v>241685.48</v>
      </c>
      <c r="H55" s="45" t="str">
        <f>IF('Town Data'!M51&gt;9,'Town Data'!L51,"*")</f>
        <v>*</v>
      </c>
      <c r="I55" s="22">
        <f t="shared" si="0"/>
      </c>
      <c r="J55" s="22">
        <f t="shared" si="1"/>
        <v>-0.3068615872165759</v>
      </c>
      <c r="K55" s="22">
        <f t="shared" si="2"/>
      </c>
      <c r="L55" s="15"/>
    </row>
    <row r="56" spans="1:12" ht="15">
      <c r="A56" s="15"/>
      <c r="B56" s="15" t="str">
        <f>'Town Data'!A52</f>
        <v>POULTNEY</v>
      </c>
      <c r="C56" s="51">
        <f>IF('Town Data'!C52&gt;9,'Town Data'!B52,"*")</f>
        <v>520716.08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508490.72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0.024042444668410164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RANDOLPH</v>
      </c>
      <c r="C57" s="52">
        <f>IF('Town Data'!C53&gt;9,'Town Data'!B53,"*")</f>
        <v>1467371.1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1510948.37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-0.028841005334947357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RICHMOND</v>
      </c>
      <c r="C58" s="51">
        <f>IF('Town Data'!C54&gt;9,'Town Data'!B54,"*")</f>
        <v>679180.26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776090.76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  <v>-0.12487006030067926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ROCKINGHAM</v>
      </c>
      <c r="C59" s="52">
        <f>IF('Town Data'!C55&gt;9,'Town Data'!B55,"*")</f>
        <v>1165382.41</v>
      </c>
      <c r="D59" s="44" t="str">
        <f>IF('Town Data'!E55&gt;9,'Town Data'!D55,"*")</f>
        <v>*</v>
      </c>
      <c r="E59" s="45">
        <f>IF('Town Data'!G55&gt;9,'Town Data'!F55,"*")</f>
        <v>257698.14</v>
      </c>
      <c r="F59" s="44">
        <f>IF('Town Data'!I55&gt;9,'Town Data'!H55,"*")</f>
        <v>1202312.1</v>
      </c>
      <c r="G59" s="44" t="str">
        <f>IF('Town Data'!K55&gt;9,'Town Data'!J55,"*")</f>
        <v>*</v>
      </c>
      <c r="H59" s="45">
        <f>IF('Town Data'!M55&gt;9,'Town Data'!L55,"*")</f>
        <v>261461.27</v>
      </c>
      <c r="I59" s="22">
        <f t="shared" si="0"/>
        <v>-0.03071556046054945</v>
      </c>
      <c r="J59" s="22">
        <f t="shared" si="1"/>
      </c>
      <c r="K59" s="22">
        <f t="shared" si="2"/>
        <v>-0.014392686151948914</v>
      </c>
      <c r="L59" s="15"/>
    </row>
    <row r="60" spans="1:12" ht="15">
      <c r="A60" s="15"/>
      <c r="B60" s="15" t="str">
        <f>'Town Data'!A56</f>
        <v>ROYALTON</v>
      </c>
      <c r="C60" s="51">
        <f>IF('Town Data'!C56&gt;9,'Town Data'!B56,"*")</f>
        <v>875051.1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861609.2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0.015600924409813664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RUTLAND</v>
      </c>
      <c r="C61" s="52">
        <f>IF('Town Data'!C57&gt;9,'Town Data'!B57,"*")</f>
        <v>10449367.04</v>
      </c>
      <c r="D61" s="44">
        <f>IF('Town Data'!E57&gt;9,'Town Data'!D57,"*")</f>
        <v>859986.91</v>
      </c>
      <c r="E61" s="45">
        <f>IF('Town Data'!G57&gt;9,'Town Data'!F57,"*")</f>
        <v>1345437.97</v>
      </c>
      <c r="F61" s="44">
        <f>IF('Town Data'!I57&gt;9,'Town Data'!H57,"*")</f>
        <v>9964977.06</v>
      </c>
      <c r="G61" s="44">
        <f>IF('Town Data'!K57&gt;9,'Town Data'!J57,"*")</f>
        <v>935363.33</v>
      </c>
      <c r="H61" s="45">
        <f>IF('Town Data'!M57&gt;9,'Town Data'!L57,"*")</f>
        <v>1365140.47</v>
      </c>
      <c r="I61" s="22">
        <f t="shared" si="0"/>
        <v>0.04860924185609701</v>
      </c>
      <c r="J61" s="22">
        <f t="shared" si="1"/>
        <v>-0.0805851775266836</v>
      </c>
      <c r="K61" s="22">
        <f t="shared" si="2"/>
        <v>-0.014432580699918741</v>
      </c>
      <c r="L61" s="15"/>
    </row>
    <row r="62" spans="1:12" ht="15">
      <c r="A62" s="15"/>
      <c r="B62" s="15" t="str">
        <f>'Town Data'!A58</f>
        <v>RUTLAND TOWN</v>
      </c>
      <c r="C62" s="51">
        <f>IF('Town Data'!C58&gt;9,'Town Data'!B58,"*")</f>
        <v>3940612.51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3718898.66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0.059618147809383876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SHELBURNE</v>
      </c>
      <c r="C63" s="52">
        <f>IF('Town Data'!C59&gt;9,'Town Data'!B59,"*")</f>
        <v>2208614.06</v>
      </c>
      <c r="D63" s="44">
        <f>IF('Town Data'!E59&gt;9,'Town Data'!D59,"*")</f>
        <v>417135.98</v>
      </c>
      <c r="E63" s="45">
        <f>IF('Town Data'!G59&gt;9,'Town Data'!F59,"*")</f>
        <v>301848.59</v>
      </c>
      <c r="F63" s="44">
        <f>IF('Town Data'!I59&gt;9,'Town Data'!H59,"*")</f>
        <v>2164690.64</v>
      </c>
      <c r="G63" s="44">
        <f>IF('Town Data'!K59&gt;9,'Town Data'!J59,"*")</f>
        <v>433924.44</v>
      </c>
      <c r="H63" s="45">
        <f>IF('Town Data'!M59&gt;9,'Town Data'!L59,"*")</f>
        <v>294779.63</v>
      </c>
      <c r="I63" s="22">
        <f t="shared" si="0"/>
        <v>0.02029085320015978</v>
      </c>
      <c r="J63" s="22">
        <f t="shared" si="1"/>
        <v>-0.03868982350936495</v>
      </c>
      <c r="K63" s="22">
        <f t="shared" si="2"/>
        <v>0.023980490103742994</v>
      </c>
      <c r="L63" s="15"/>
    </row>
    <row r="64" spans="1:12" ht="15">
      <c r="A64" s="15"/>
      <c r="B64" s="15" t="str">
        <f>'Town Data'!A60</f>
        <v>SOUTH BURLINGTON</v>
      </c>
      <c r="C64" s="51">
        <f>IF('Town Data'!C60&gt;9,'Town Data'!B60,"*")</f>
        <v>19093558.11</v>
      </c>
      <c r="D64" s="47">
        <f>IF('Town Data'!E60&gt;9,'Town Data'!D60,"*")</f>
        <v>5970894.28</v>
      </c>
      <c r="E64" s="48">
        <f>IF('Town Data'!G60&gt;9,'Town Data'!F60,"*")</f>
        <v>2378061.23</v>
      </c>
      <c r="F64" s="46">
        <f>IF('Town Data'!I60&gt;9,'Town Data'!H60,"*")</f>
        <v>19614603.62</v>
      </c>
      <c r="G64" s="47">
        <f>IF('Town Data'!K60&gt;9,'Town Data'!J60,"*")</f>
        <v>7067545.51</v>
      </c>
      <c r="H64" s="48">
        <f>IF('Town Data'!M60&gt;9,'Town Data'!L60,"*")</f>
        <v>2152805.23</v>
      </c>
      <c r="I64" s="9">
        <f t="shared" si="0"/>
        <v>-0.02656416209546638</v>
      </c>
      <c r="J64" s="9">
        <f t="shared" si="1"/>
        <v>-0.1551671975013571</v>
      </c>
      <c r="K64" s="9">
        <f t="shared" si="2"/>
        <v>0.10463371087220928</v>
      </c>
      <c r="L64" s="15"/>
    </row>
    <row r="65" spans="1:12" ht="15">
      <c r="A65" s="15"/>
      <c r="B65" s="27" t="str">
        <f>'Town Data'!A61</f>
        <v>SPRINGFIELD</v>
      </c>
      <c r="C65" s="52">
        <f>IF('Town Data'!C61&gt;9,'Town Data'!B61,"*")</f>
        <v>2537154.66</v>
      </c>
      <c r="D65" s="44" t="str">
        <f>IF('Town Data'!E61&gt;9,'Town Data'!D61,"*")</f>
        <v>*</v>
      </c>
      <c r="E65" s="45">
        <f>IF('Town Data'!G61&gt;9,'Town Data'!F61,"*")</f>
        <v>214602.33</v>
      </c>
      <c r="F65" s="44">
        <f>IF('Town Data'!I61&gt;9,'Town Data'!H61,"*")</f>
        <v>2520413.38</v>
      </c>
      <c r="G65" s="44" t="str">
        <f>IF('Town Data'!K61&gt;9,'Town Data'!J61,"*")</f>
        <v>*</v>
      </c>
      <c r="H65" s="45">
        <f>IF('Town Data'!M61&gt;9,'Town Data'!L61,"*")</f>
        <v>214944.11</v>
      </c>
      <c r="I65" s="22">
        <f t="shared" si="0"/>
        <v>0.006642275482603675</v>
      </c>
      <c r="J65" s="22">
        <f t="shared" si="1"/>
      </c>
      <c r="K65" s="22">
        <f t="shared" si="2"/>
        <v>-0.0015900877674666165</v>
      </c>
      <c r="L65" s="15"/>
    </row>
    <row r="66" spans="1:12" ht="15">
      <c r="A66" s="15"/>
      <c r="B66" s="15" t="str">
        <f>'Town Data'!A62</f>
        <v>ST ALBANS</v>
      </c>
      <c r="C66" s="51">
        <f>IF('Town Data'!C62&gt;9,'Town Data'!B62,"*")</f>
        <v>4786310.29</v>
      </c>
      <c r="D66" s="47" t="str">
        <f>IF('Town Data'!E62&gt;9,'Town Data'!D62,"*")</f>
        <v>*</v>
      </c>
      <c r="E66" s="48">
        <f>IF('Town Data'!G62&gt;9,'Town Data'!F62,"*")</f>
        <v>621066.11</v>
      </c>
      <c r="F66" s="46">
        <f>IF('Town Data'!I62&gt;9,'Town Data'!H62,"*")</f>
        <v>4334980.89</v>
      </c>
      <c r="G66" s="47" t="str">
        <f>IF('Town Data'!K62&gt;9,'Town Data'!J62,"*")</f>
        <v>*</v>
      </c>
      <c r="H66" s="48">
        <f>IF('Town Data'!M62&gt;9,'Town Data'!L62,"*")</f>
        <v>586302.53</v>
      </c>
      <c r="I66" s="9">
        <f t="shared" si="0"/>
        <v>0.10411335400373596</v>
      </c>
      <c r="J66" s="9">
        <f t="shared" si="1"/>
      </c>
      <c r="K66" s="9">
        <f t="shared" si="2"/>
        <v>0.05929290463747437</v>
      </c>
      <c r="L66" s="15"/>
    </row>
    <row r="67" spans="1:12" ht="15">
      <c r="A67" s="15"/>
      <c r="B67" s="27" t="str">
        <f>'Town Data'!A63</f>
        <v>ST ALBANS TOWN</v>
      </c>
      <c r="C67" s="52">
        <f>IF('Town Data'!C63&gt;9,'Town Data'!B63,"*")</f>
        <v>1816216.12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>
        <f>IF('Town Data'!I63&gt;9,'Town Data'!H63,"*")</f>
        <v>1911248.54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  <v>-0.04972269069725486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ST JOHNSBURY</v>
      </c>
      <c r="C68" s="51">
        <f>IF('Town Data'!C64&gt;9,'Town Data'!B64,"*")</f>
        <v>3173673.25</v>
      </c>
      <c r="D68" s="47" t="str">
        <f>IF('Town Data'!E64&gt;9,'Town Data'!D64,"*")</f>
        <v>*</v>
      </c>
      <c r="E68" s="48">
        <f>IF('Town Data'!G64&gt;9,'Town Data'!F64,"*")</f>
        <v>320769.7</v>
      </c>
      <c r="F68" s="46">
        <f>IF('Town Data'!I64&gt;9,'Town Data'!H64,"*")</f>
        <v>2874907.91</v>
      </c>
      <c r="G68" s="47" t="str">
        <f>IF('Town Data'!K64&gt;9,'Town Data'!J64,"*")</f>
        <v>*</v>
      </c>
      <c r="H68" s="48">
        <f>IF('Town Data'!M64&gt;9,'Town Data'!L64,"*")</f>
        <v>303305.08</v>
      </c>
      <c r="I68" s="9">
        <f t="shared" si="0"/>
        <v>0.10392170787828812</v>
      </c>
      <c r="J68" s="9">
        <f t="shared" si="1"/>
      </c>
      <c r="K68" s="9">
        <f t="shared" si="2"/>
        <v>0.057581033591656276</v>
      </c>
      <c r="L68" s="15"/>
    </row>
    <row r="69" spans="1:12" ht="15">
      <c r="A69" s="15"/>
      <c r="B69" s="27" t="str">
        <f>'Town Data'!A65</f>
        <v>STOWE</v>
      </c>
      <c r="C69" s="52">
        <f>IF('Town Data'!C65&gt;9,'Town Data'!B65,"*")</f>
        <v>13740834.88</v>
      </c>
      <c r="D69" s="44">
        <f>IF('Town Data'!E65&gt;9,'Town Data'!D65,"*")</f>
        <v>22368768.62</v>
      </c>
      <c r="E69" s="45">
        <f>IF('Town Data'!G65&gt;9,'Town Data'!F65,"*")</f>
        <v>5029008.58</v>
      </c>
      <c r="F69" s="44">
        <f>IF('Town Data'!I65&gt;9,'Town Data'!H65,"*")</f>
        <v>10255662.92</v>
      </c>
      <c r="G69" s="44">
        <f>IF('Town Data'!K65&gt;9,'Town Data'!J65,"*")</f>
        <v>21238508.84</v>
      </c>
      <c r="H69" s="45">
        <f>IF('Town Data'!M65&gt;9,'Town Data'!L65,"*")</f>
        <v>3994486.95</v>
      </c>
      <c r="I69" s="22">
        <f t="shared" si="0"/>
        <v>0.33982902784406266</v>
      </c>
      <c r="J69" s="22">
        <f t="shared" si="1"/>
        <v>0.05321747343539026</v>
      </c>
      <c r="K69" s="22">
        <f t="shared" si="2"/>
        <v>0.2589873600663534</v>
      </c>
      <c r="L69" s="15"/>
    </row>
    <row r="70" spans="1:12" ht="15">
      <c r="A70" s="15"/>
      <c r="B70" s="15" t="str">
        <f>'Town Data'!A66</f>
        <v>STRATTON</v>
      </c>
      <c r="C70" s="51" t="str">
        <f>IF('Town Data'!C66&gt;9,'Town Data'!B66,"*")</f>
        <v>*</v>
      </c>
      <c r="D70" s="47">
        <f>IF('Town Data'!E66&gt;9,'Town Data'!D66,"*")</f>
        <v>6263943.83</v>
      </c>
      <c r="E70" s="48" t="str">
        <f>IF('Town Data'!G66&gt;9,'Town Data'!F66,"*")</f>
        <v>*</v>
      </c>
      <c r="F70" s="46">
        <f>IF('Town Data'!I66&gt;9,'Town Data'!H66,"*")</f>
        <v>4582596.95</v>
      </c>
      <c r="G70" s="47">
        <f>IF('Town Data'!K66&gt;9,'Town Data'!J66,"*")</f>
        <v>6351298.8</v>
      </c>
      <c r="H70" s="48" t="str">
        <f>IF('Town Data'!M66&gt;9,'Town Data'!L66,"*")</f>
        <v>*</v>
      </c>
      <c r="I70" s="9">
        <f t="shared" si="0"/>
      </c>
      <c r="J70" s="9">
        <f t="shared" si="1"/>
        <v>-0.013753875034189816</v>
      </c>
      <c r="K70" s="9">
        <f t="shared" si="2"/>
      </c>
      <c r="L70" s="15"/>
    </row>
    <row r="71" spans="1:12" ht="15">
      <c r="A71" s="15"/>
      <c r="B71" s="27" t="str">
        <f>'Town Data'!A67</f>
        <v>SWANTON</v>
      </c>
      <c r="C71" s="52">
        <f>IF('Town Data'!C67&gt;9,'Town Data'!B67,"*")</f>
        <v>1275710.56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>
        <f>IF('Town Data'!I67&gt;9,'Town Data'!H67,"*")</f>
        <v>1227848.14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  <v>0.03898073258473166</v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VERGENNES</v>
      </c>
      <c r="C72" s="51">
        <f>IF('Town Data'!C68&gt;9,'Town Data'!B68,"*")</f>
        <v>888228.31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>
        <f>IF('Town Data'!I68&gt;9,'Town Data'!H68,"*")</f>
        <v>921502.73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  <v>-0.03610886752337666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WAITSFIELD</v>
      </c>
      <c r="C73" s="52">
        <f>IF('Town Data'!C69&gt;9,'Town Data'!B69,"*")</f>
        <v>2639528.22</v>
      </c>
      <c r="D73" s="44">
        <f>IF('Town Data'!E69&gt;9,'Town Data'!D69,"*")</f>
        <v>980848.62</v>
      </c>
      <c r="E73" s="45">
        <f>IF('Town Data'!G69&gt;9,'Town Data'!F69,"*")</f>
        <v>837431.53</v>
      </c>
      <c r="F73" s="44">
        <f>IF('Town Data'!I69&gt;9,'Town Data'!H69,"*")</f>
        <v>2397739.53</v>
      </c>
      <c r="G73" s="44">
        <f>IF('Town Data'!K69&gt;9,'Town Data'!J69,"*")</f>
        <v>956669.94</v>
      </c>
      <c r="H73" s="45">
        <f>IF('Town Data'!M69&gt;9,'Town Data'!L69,"*")</f>
        <v>812883.81</v>
      </c>
      <c r="I73" s="22">
        <f t="shared" si="3"/>
        <v>0.10084026516424845</v>
      </c>
      <c r="J73" s="22">
        <f t="shared" si="4"/>
        <v>0.025273795056213487</v>
      </c>
      <c r="K73" s="22">
        <f t="shared" si="5"/>
        <v>0.030198313335825903</v>
      </c>
      <c r="L73" s="15"/>
    </row>
    <row r="74" spans="1:12" ht="15">
      <c r="A74" s="15"/>
      <c r="B74" s="15" t="str">
        <f>'Town Data'!A70</f>
        <v>WARDSBORO</v>
      </c>
      <c r="C74" s="51" t="str">
        <f>IF('Town Data'!C70&gt;9,'Town Data'!B70,"*")</f>
        <v>*</v>
      </c>
      <c r="D74" s="47">
        <f>IF('Town Data'!E70&gt;9,'Town Data'!D70,"*")</f>
        <v>170317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>
        <f>IF('Town Data'!K70&gt;9,'Town Data'!J70,"*")</f>
        <v>143964.93</v>
      </c>
      <c r="H74" s="48" t="str">
        <f>IF('Town Data'!M70&gt;9,'Town Data'!L70,"*")</f>
        <v>*</v>
      </c>
      <c r="I74" s="9">
        <f t="shared" si="3"/>
      </c>
      <c r="J74" s="9">
        <f t="shared" si="4"/>
        <v>0.18304506521136785</v>
      </c>
      <c r="K74" s="9">
        <f t="shared" si="5"/>
      </c>
      <c r="L74" s="15"/>
    </row>
    <row r="75" spans="1:12" ht="15">
      <c r="A75" s="15"/>
      <c r="B75" s="27" t="str">
        <f>'Town Data'!A71</f>
        <v>WARREN</v>
      </c>
      <c r="C75" s="52">
        <f>IF('Town Data'!C71&gt;9,'Town Data'!B71,"*")</f>
        <v>2968168.94</v>
      </c>
      <c r="D75" s="44">
        <f>IF('Town Data'!E71&gt;9,'Town Data'!D71,"*")</f>
        <v>3003785.83</v>
      </c>
      <c r="E75" s="45">
        <f>IF('Town Data'!G71&gt;9,'Town Data'!F71,"*")</f>
        <v>1251696.67</v>
      </c>
      <c r="F75" s="44">
        <f>IF('Town Data'!I71&gt;9,'Town Data'!H71,"*")</f>
        <v>2838980.06</v>
      </c>
      <c r="G75" s="44">
        <f>IF('Town Data'!K71&gt;9,'Town Data'!J71,"*")</f>
        <v>3235194.25</v>
      </c>
      <c r="H75" s="45">
        <f>IF('Town Data'!M71&gt;9,'Town Data'!L71,"*")</f>
        <v>1225365.3</v>
      </c>
      <c r="I75" s="22">
        <f t="shared" si="3"/>
        <v>0.045505384775404126</v>
      </c>
      <c r="J75" s="22">
        <f t="shared" si="4"/>
        <v>-0.0715284468621938</v>
      </c>
      <c r="K75" s="22">
        <f t="shared" si="5"/>
        <v>0.021488587933736886</v>
      </c>
      <c r="L75" s="15"/>
    </row>
    <row r="76" spans="1:12" ht="15">
      <c r="A76" s="15"/>
      <c r="B76" s="15" t="str">
        <f>'Town Data'!A72</f>
        <v>WATERBURY</v>
      </c>
      <c r="C76" s="51">
        <f>IF('Town Data'!C72&gt;9,'Town Data'!B72,"*")</f>
        <v>3737432.06</v>
      </c>
      <c r="D76" s="47">
        <f>IF('Town Data'!E72&gt;9,'Town Data'!D72,"*")</f>
        <v>1768737.19</v>
      </c>
      <c r="E76" s="48">
        <f>IF('Town Data'!G72&gt;9,'Town Data'!F72,"*")</f>
        <v>1063537.97</v>
      </c>
      <c r="F76" s="46">
        <f>IF('Town Data'!I72&gt;9,'Town Data'!H72,"*")</f>
        <v>3617973.29</v>
      </c>
      <c r="G76" s="47">
        <f>IF('Town Data'!K72&gt;9,'Town Data'!J72,"*")</f>
        <v>1535954.93</v>
      </c>
      <c r="H76" s="48">
        <f>IF('Town Data'!M72&gt;9,'Town Data'!L72,"*")</f>
        <v>1118569.96</v>
      </c>
      <c r="I76" s="9">
        <f t="shared" si="3"/>
        <v>0.03301814591339894</v>
      </c>
      <c r="J76" s="9">
        <f t="shared" si="4"/>
        <v>0.15155539752719177</v>
      </c>
      <c r="K76" s="9">
        <f t="shared" si="5"/>
        <v>-0.049198523085672706</v>
      </c>
      <c r="L76" s="15"/>
    </row>
    <row r="77" spans="1:12" ht="15">
      <c r="A77" s="15"/>
      <c r="B77" s="27" t="str">
        <f>'Town Data'!A73</f>
        <v>WILLISTON</v>
      </c>
      <c r="C77" s="52">
        <f>IF('Town Data'!C73&gt;9,'Town Data'!B73,"*")</f>
        <v>8816671.21</v>
      </c>
      <c r="D77" s="44" t="str">
        <f>IF('Town Data'!E73&gt;9,'Town Data'!D73,"*")</f>
        <v>*</v>
      </c>
      <c r="E77" s="45">
        <f>IF('Town Data'!G73&gt;9,'Town Data'!F73,"*")</f>
        <v>1142682.08</v>
      </c>
      <c r="F77" s="44">
        <f>IF('Town Data'!I73&gt;9,'Town Data'!H73,"*")</f>
        <v>8904446.99</v>
      </c>
      <c r="G77" s="44" t="str">
        <f>IF('Town Data'!K73&gt;9,'Town Data'!J73,"*")</f>
        <v>*</v>
      </c>
      <c r="H77" s="45">
        <f>IF('Town Data'!M73&gt;9,'Town Data'!L73,"*")</f>
        <v>1120057.25</v>
      </c>
      <c r="I77" s="22">
        <f t="shared" si="3"/>
        <v>-0.00985752176396519</v>
      </c>
      <c r="J77" s="22">
        <f t="shared" si="4"/>
      </c>
      <c r="K77" s="22">
        <f t="shared" si="5"/>
        <v>0.020199708541683986</v>
      </c>
      <c r="L77" s="15"/>
    </row>
    <row r="78" spans="1:12" ht="15">
      <c r="A78" s="15"/>
      <c r="B78" s="15" t="str">
        <f>'Town Data'!A74</f>
        <v>WILMINGTON</v>
      </c>
      <c r="C78" s="51">
        <f>IF('Town Data'!C74&gt;9,'Town Data'!B74,"*")</f>
        <v>2356033.36</v>
      </c>
      <c r="D78" s="47">
        <f>IF('Town Data'!E74&gt;9,'Town Data'!D74,"*")</f>
        <v>665257.55</v>
      </c>
      <c r="E78" s="48">
        <f>IF('Town Data'!G74&gt;9,'Town Data'!F74,"*")</f>
        <v>667377.34</v>
      </c>
      <c r="F78" s="46">
        <f>IF('Town Data'!I74&gt;9,'Town Data'!H74,"*")</f>
        <v>2601217.76</v>
      </c>
      <c r="G78" s="47">
        <f>IF('Town Data'!K74&gt;9,'Town Data'!J74,"*")</f>
        <v>688374.9</v>
      </c>
      <c r="H78" s="48">
        <f>IF('Town Data'!M74&gt;9,'Town Data'!L74,"*")</f>
        <v>948447.81</v>
      </c>
      <c r="I78" s="9">
        <f t="shared" si="3"/>
        <v>-0.09425754497385867</v>
      </c>
      <c r="J78" s="9">
        <f t="shared" si="4"/>
        <v>-0.033582499884873745</v>
      </c>
      <c r="K78" s="9">
        <f t="shared" si="5"/>
        <v>-0.29634785070567043</v>
      </c>
      <c r="L78" s="15"/>
    </row>
    <row r="79" spans="1:12" ht="15">
      <c r="A79" s="15"/>
      <c r="B79" s="27" t="str">
        <f>'Town Data'!A75</f>
        <v>WINDSOR</v>
      </c>
      <c r="C79" s="52">
        <f>IF('Town Data'!C75&gt;9,'Town Data'!B75,"*")</f>
        <v>848379.06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>
        <f>IF('Town Data'!I75&gt;9,'Town Data'!H75,"*")</f>
        <v>826987.79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  <v>0.02586648830691928</v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WINHALL</v>
      </c>
      <c r="C80" s="51" t="str">
        <f>IF('Town Data'!C76&gt;9,'Town Data'!B76,"*")</f>
        <v>*</v>
      </c>
      <c r="D80" s="47">
        <f>IF('Town Data'!E76&gt;9,'Town Data'!D76,"*")</f>
        <v>793693.61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>
        <f>IF('Town Data'!K76&gt;9,'Town Data'!J76,"*")</f>
        <v>1223979.85</v>
      </c>
      <c r="H80" s="48" t="str">
        <f>IF('Town Data'!M76&gt;9,'Town Data'!L76,"*")</f>
        <v>*</v>
      </c>
      <c r="I80" s="9">
        <f t="shared" si="3"/>
      </c>
      <c r="J80" s="9">
        <f t="shared" si="4"/>
        <v>-0.3515468330626522</v>
      </c>
      <c r="K80" s="9">
        <f t="shared" si="5"/>
      </c>
      <c r="L80" s="15"/>
    </row>
    <row r="81" spans="1:12" ht="15">
      <c r="A81" s="15"/>
      <c r="B81" s="27" t="str">
        <f>'Town Data'!A77</f>
        <v>WINOOSKI</v>
      </c>
      <c r="C81" s="52">
        <f>IF('Town Data'!C77&gt;9,'Town Data'!B77,"*")</f>
        <v>2663289.93</v>
      </c>
      <c r="D81" s="44" t="str">
        <f>IF('Town Data'!E77&gt;9,'Town Data'!D77,"*")</f>
        <v>*</v>
      </c>
      <c r="E81" s="45">
        <f>IF('Town Data'!G77&gt;9,'Town Data'!F77,"*")</f>
        <v>985630.26</v>
      </c>
      <c r="F81" s="44">
        <f>IF('Town Data'!I77&gt;9,'Town Data'!H77,"*")</f>
        <v>2564227.14</v>
      </c>
      <c r="G81" s="44" t="str">
        <f>IF('Town Data'!K77&gt;9,'Town Data'!J77,"*")</f>
        <v>*</v>
      </c>
      <c r="H81" s="45">
        <f>IF('Town Data'!M77&gt;9,'Town Data'!L77,"*")</f>
        <v>942777.12</v>
      </c>
      <c r="I81" s="22">
        <f t="shared" si="3"/>
        <v>0.03863261115004033</v>
      </c>
      <c r="J81" s="22">
        <f t="shared" si="4"/>
      </c>
      <c r="K81" s="22">
        <f t="shared" si="5"/>
        <v>0.04545415781833994</v>
      </c>
      <c r="L81" s="15"/>
    </row>
    <row r="82" spans="1:12" ht="15">
      <c r="A82" s="15"/>
      <c r="B82" s="15" t="str">
        <f>'Town Data'!A78</f>
        <v>WOODSTOCK</v>
      </c>
      <c r="C82" s="51">
        <f>IF('Town Data'!C78&gt;9,'Town Data'!B78,"*")</f>
        <v>2945598.08</v>
      </c>
      <c r="D82" s="47">
        <f>IF('Town Data'!E78&gt;9,'Town Data'!D78,"*")</f>
        <v>3192611.9</v>
      </c>
      <c r="E82" s="48">
        <f>IF('Town Data'!G78&gt;9,'Town Data'!F78,"*")</f>
        <v>922587.24</v>
      </c>
      <c r="F82" s="46">
        <f>IF('Town Data'!I78&gt;9,'Town Data'!H78,"*")</f>
        <v>2818397.65</v>
      </c>
      <c r="G82" s="47">
        <f>IF('Town Data'!K78&gt;9,'Town Data'!J78,"*")</f>
        <v>3214619.52</v>
      </c>
      <c r="H82" s="48">
        <f>IF('Town Data'!M78&gt;9,'Town Data'!L78,"*")</f>
        <v>979677.52</v>
      </c>
      <c r="I82" s="9">
        <f t="shared" si="3"/>
        <v>0.04513217998177091</v>
      </c>
      <c r="J82" s="9">
        <f t="shared" si="4"/>
        <v>-0.00684610413863228</v>
      </c>
      <c r="K82" s="9">
        <f t="shared" si="5"/>
        <v>-0.058274563654374785</v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78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47</v>
      </c>
      <c r="B2" s="40">
        <v>6369731.25</v>
      </c>
      <c r="C2" s="40">
        <v>55</v>
      </c>
      <c r="D2" s="40">
        <v>0</v>
      </c>
      <c r="E2" s="40">
        <v>0</v>
      </c>
      <c r="F2" s="40">
        <v>837124.53</v>
      </c>
      <c r="G2" s="40">
        <v>26</v>
      </c>
      <c r="H2" s="40">
        <v>6385919.45</v>
      </c>
      <c r="I2" s="40">
        <v>53</v>
      </c>
      <c r="J2" s="40">
        <v>0</v>
      </c>
      <c r="K2" s="40">
        <v>0</v>
      </c>
      <c r="L2" s="40">
        <v>823583.97</v>
      </c>
      <c r="M2" s="40">
        <v>25</v>
      </c>
    </row>
    <row r="3" spans="1:13" ht="15">
      <c r="A3" s="39" t="s">
        <v>48</v>
      </c>
      <c r="B3" s="40">
        <v>381979.1</v>
      </c>
      <c r="C3" s="40">
        <v>14</v>
      </c>
      <c r="D3" s="40">
        <v>0</v>
      </c>
      <c r="E3" s="40">
        <v>0</v>
      </c>
      <c r="F3" s="40">
        <v>0</v>
      </c>
      <c r="G3" s="40">
        <v>0</v>
      </c>
      <c r="H3" s="40">
        <v>358612.62</v>
      </c>
      <c r="I3" s="40">
        <v>12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40">
        <v>6672622.23</v>
      </c>
      <c r="C4" s="40">
        <v>74</v>
      </c>
      <c r="D4" s="40">
        <v>1203358.31</v>
      </c>
      <c r="E4" s="40">
        <v>27</v>
      </c>
      <c r="F4" s="40">
        <v>998629.55</v>
      </c>
      <c r="G4" s="40">
        <v>32</v>
      </c>
      <c r="H4" s="40">
        <v>6828461.31</v>
      </c>
      <c r="I4" s="40">
        <v>74</v>
      </c>
      <c r="J4" s="40">
        <v>1135260.01</v>
      </c>
      <c r="K4" s="40">
        <v>27</v>
      </c>
      <c r="L4" s="40">
        <v>926748.72</v>
      </c>
      <c r="M4" s="40">
        <v>32</v>
      </c>
    </row>
    <row r="5" spans="1:13" ht="15">
      <c r="A5" s="39" t="s">
        <v>50</v>
      </c>
      <c r="B5" s="40">
        <v>2229193.54</v>
      </c>
      <c r="C5" s="40">
        <v>10</v>
      </c>
      <c r="D5" s="40">
        <v>0</v>
      </c>
      <c r="E5" s="40">
        <v>0</v>
      </c>
      <c r="F5" s="40">
        <v>0</v>
      </c>
      <c r="G5" s="40">
        <v>0</v>
      </c>
      <c r="H5" s="40">
        <v>2164117.16</v>
      </c>
      <c r="I5" s="40">
        <v>10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335597.03</v>
      </c>
      <c r="I6" s="40">
        <v>11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40">
        <v>1033522.11</v>
      </c>
      <c r="C7" s="40">
        <v>10</v>
      </c>
      <c r="D7" s="40">
        <v>0</v>
      </c>
      <c r="E7" s="40">
        <v>0</v>
      </c>
      <c r="F7" s="40">
        <v>0</v>
      </c>
      <c r="G7" s="40">
        <v>0</v>
      </c>
      <c r="H7" s="40">
        <v>995247.08</v>
      </c>
      <c r="I7" s="40">
        <v>12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53</v>
      </c>
      <c r="B8" s="40">
        <v>851741.05</v>
      </c>
      <c r="C8" s="40">
        <v>19</v>
      </c>
      <c r="D8" s="40">
        <v>0</v>
      </c>
      <c r="E8" s="40">
        <v>0</v>
      </c>
      <c r="F8" s="40">
        <v>0</v>
      </c>
      <c r="G8" s="40">
        <v>0</v>
      </c>
      <c r="H8" s="40">
        <v>820975.7</v>
      </c>
      <c r="I8" s="40">
        <v>21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9447636.52</v>
      </c>
      <c r="C9" s="40">
        <v>93</v>
      </c>
      <c r="D9" s="40">
        <v>1836592.97</v>
      </c>
      <c r="E9" s="40">
        <v>20</v>
      </c>
      <c r="F9" s="40">
        <v>1361923.55</v>
      </c>
      <c r="G9" s="40">
        <v>40</v>
      </c>
      <c r="H9" s="40">
        <v>9118999.02</v>
      </c>
      <c r="I9" s="40">
        <v>97</v>
      </c>
      <c r="J9" s="40">
        <v>1727567.69</v>
      </c>
      <c r="K9" s="40">
        <v>22</v>
      </c>
      <c r="L9" s="40">
        <v>1260347.94</v>
      </c>
      <c r="M9" s="40">
        <v>39</v>
      </c>
    </row>
    <row r="10" spans="1:13" ht="15">
      <c r="A10" s="39" t="s">
        <v>55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139627.77</v>
      </c>
      <c r="K10" s="40">
        <v>10</v>
      </c>
      <c r="L10" s="40">
        <v>0</v>
      </c>
      <c r="M10" s="40">
        <v>0</v>
      </c>
    </row>
    <row r="11" spans="1:13" ht="15">
      <c r="A11" s="39" t="s">
        <v>56</v>
      </c>
      <c r="B11" s="40">
        <v>914457.15</v>
      </c>
      <c r="C11" s="40">
        <v>13</v>
      </c>
      <c r="D11" s="40">
        <v>0</v>
      </c>
      <c r="E11" s="40">
        <v>0</v>
      </c>
      <c r="F11" s="40">
        <v>0</v>
      </c>
      <c r="G11" s="40">
        <v>0</v>
      </c>
      <c r="H11" s="40">
        <v>929124.56</v>
      </c>
      <c r="I11" s="40">
        <v>14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57</v>
      </c>
      <c r="B12" s="40">
        <v>970188.47</v>
      </c>
      <c r="C12" s="40">
        <v>11</v>
      </c>
      <c r="D12" s="40">
        <v>1034416.93</v>
      </c>
      <c r="E12" s="40">
        <v>21</v>
      </c>
      <c r="F12" s="40">
        <v>0</v>
      </c>
      <c r="G12" s="40">
        <v>0</v>
      </c>
      <c r="H12" s="40">
        <v>978381.06</v>
      </c>
      <c r="I12" s="40">
        <v>11</v>
      </c>
      <c r="J12" s="40">
        <v>955520.63</v>
      </c>
      <c r="K12" s="40">
        <v>22</v>
      </c>
      <c r="L12" s="40">
        <v>0</v>
      </c>
      <c r="M12" s="40">
        <v>0</v>
      </c>
    </row>
    <row r="13" spans="1:13" ht="15">
      <c r="A13" s="39" t="s">
        <v>58</v>
      </c>
      <c r="B13" s="40">
        <v>23855655.37</v>
      </c>
      <c r="C13" s="40">
        <v>197</v>
      </c>
      <c r="D13" s="40">
        <v>7877009.93</v>
      </c>
      <c r="E13" s="40">
        <v>26</v>
      </c>
      <c r="F13" s="40">
        <v>8208291.86</v>
      </c>
      <c r="G13" s="40">
        <v>112</v>
      </c>
      <c r="H13" s="40">
        <v>23651059.77</v>
      </c>
      <c r="I13" s="40">
        <v>197</v>
      </c>
      <c r="J13" s="40">
        <v>5499370.97</v>
      </c>
      <c r="K13" s="40">
        <v>31</v>
      </c>
      <c r="L13" s="40">
        <v>8214849.31</v>
      </c>
      <c r="M13" s="40">
        <v>108</v>
      </c>
    </row>
    <row r="14" spans="1:13" ht="15">
      <c r="A14" s="39" t="s">
        <v>59</v>
      </c>
      <c r="B14" s="40">
        <v>2684903.53</v>
      </c>
      <c r="C14" s="40">
        <v>17</v>
      </c>
      <c r="D14" s="40">
        <v>3250419.21</v>
      </c>
      <c r="E14" s="40">
        <v>17</v>
      </c>
      <c r="F14" s="40">
        <v>791699.16</v>
      </c>
      <c r="G14" s="40">
        <v>10</v>
      </c>
      <c r="H14" s="40">
        <v>2476537.42</v>
      </c>
      <c r="I14" s="40">
        <v>18</v>
      </c>
      <c r="J14" s="40">
        <v>2948466.87</v>
      </c>
      <c r="K14" s="40">
        <v>18</v>
      </c>
      <c r="L14" s="40">
        <v>718423.84</v>
      </c>
      <c r="M14" s="40">
        <v>11</v>
      </c>
    </row>
    <row r="15" spans="1:13" ht="15">
      <c r="A15" s="39" t="s">
        <v>60</v>
      </c>
      <c r="B15" s="40">
        <v>969523.42</v>
      </c>
      <c r="C15" s="40">
        <v>16</v>
      </c>
      <c r="D15" s="40">
        <v>0</v>
      </c>
      <c r="E15" s="40">
        <v>0</v>
      </c>
      <c r="F15" s="40">
        <v>0</v>
      </c>
      <c r="G15" s="40">
        <v>0</v>
      </c>
      <c r="H15" s="40">
        <v>901686.47</v>
      </c>
      <c r="I15" s="40">
        <v>16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61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1176749.29</v>
      </c>
      <c r="K16" s="40">
        <v>10</v>
      </c>
      <c r="L16" s="40">
        <v>0</v>
      </c>
      <c r="M16" s="40">
        <v>0</v>
      </c>
    </row>
    <row r="17" spans="1:13" ht="15">
      <c r="A17" s="39" t="s">
        <v>62</v>
      </c>
      <c r="B17" s="40">
        <v>869014.8</v>
      </c>
      <c r="C17" s="40">
        <v>18</v>
      </c>
      <c r="D17" s="40">
        <v>199224.82</v>
      </c>
      <c r="E17" s="40">
        <v>17</v>
      </c>
      <c r="F17" s="40">
        <v>0</v>
      </c>
      <c r="G17" s="40">
        <v>0</v>
      </c>
      <c r="H17" s="40">
        <v>870244.07</v>
      </c>
      <c r="I17" s="40">
        <v>21</v>
      </c>
      <c r="J17" s="40">
        <v>321080.63</v>
      </c>
      <c r="K17" s="40">
        <v>19</v>
      </c>
      <c r="L17" s="40">
        <v>0</v>
      </c>
      <c r="M17" s="40">
        <v>0</v>
      </c>
    </row>
    <row r="18" spans="1:13" ht="15">
      <c r="A18" s="39" t="s">
        <v>63</v>
      </c>
      <c r="B18" s="40">
        <v>6158989.83</v>
      </c>
      <c r="C18" s="40">
        <v>48</v>
      </c>
      <c r="D18" s="40">
        <v>2305887.15</v>
      </c>
      <c r="E18" s="40">
        <v>14</v>
      </c>
      <c r="F18" s="40">
        <v>823761.86</v>
      </c>
      <c r="G18" s="40">
        <v>19</v>
      </c>
      <c r="H18" s="40">
        <v>6021029.27</v>
      </c>
      <c r="I18" s="40">
        <v>50</v>
      </c>
      <c r="J18" s="40">
        <v>2158825.84</v>
      </c>
      <c r="K18" s="40">
        <v>11</v>
      </c>
      <c r="L18" s="40">
        <v>823792.09</v>
      </c>
      <c r="M18" s="40">
        <v>18</v>
      </c>
    </row>
    <row r="19" spans="1:13" ht="15">
      <c r="A19" s="39" t="s">
        <v>64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34702.32</v>
      </c>
      <c r="K19" s="40">
        <v>10</v>
      </c>
      <c r="L19" s="40">
        <v>0</v>
      </c>
      <c r="M19" s="40">
        <v>0</v>
      </c>
    </row>
    <row r="20" spans="1:13" ht="15">
      <c r="A20" s="39" t="s">
        <v>65</v>
      </c>
      <c r="B20" s="40">
        <v>2137534.43</v>
      </c>
      <c r="C20" s="40">
        <v>21</v>
      </c>
      <c r="D20" s="40">
        <v>0</v>
      </c>
      <c r="E20" s="40">
        <v>0</v>
      </c>
      <c r="F20" s="40">
        <v>0</v>
      </c>
      <c r="G20" s="40">
        <v>0</v>
      </c>
      <c r="H20" s="40">
        <v>2162382.25</v>
      </c>
      <c r="I20" s="40">
        <v>23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66</v>
      </c>
      <c r="B21" s="40">
        <v>949984.2</v>
      </c>
      <c r="C21" s="40">
        <v>13</v>
      </c>
      <c r="D21" s="40">
        <v>423676.2</v>
      </c>
      <c r="E21" s="40">
        <v>16</v>
      </c>
      <c r="F21" s="40">
        <v>0</v>
      </c>
      <c r="G21" s="40">
        <v>0</v>
      </c>
      <c r="H21" s="40">
        <v>943343.07</v>
      </c>
      <c r="I21" s="40">
        <v>11</v>
      </c>
      <c r="J21" s="40">
        <v>374384.25</v>
      </c>
      <c r="K21" s="40">
        <v>14</v>
      </c>
      <c r="L21" s="40">
        <v>0</v>
      </c>
      <c r="M21" s="40">
        <v>0</v>
      </c>
    </row>
    <row r="22" spans="1:13" ht="15">
      <c r="A22" s="39" t="s">
        <v>67</v>
      </c>
      <c r="B22" s="40">
        <v>2925324.93</v>
      </c>
      <c r="C22" s="40">
        <v>25</v>
      </c>
      <c r="D22" s="40">
        <v>2076021.72</v>
      </c>
      <c r="E22" s="40">
        <v>67</v>
      </c>
      <c r="F22" s="40">
        <v>961125.66</v>
      </c>
      <c r="G22" s="40">
        <v>13</v>
      </c>
      <c r="H22" s="40">
        <v>2920048.29</v>
      </c>
      <c r="I22" s="40">
        <v>25</v>
      </c>
      <c r="J22" s="40">
        <v>2529125.64</v>
      </c>
      <c r="K22" s="40">
        <v>70</v>
      </c>
      <c r="L22" s="40">
        <v>1003980.28</v>
      </c>
      <c r="M22" s="40">
        <v>16</v>
      </c>
    </row>
    <row r="23" spans="1:13" ht="15">
      <c r="A23" s="39" t="s">
        <v>68</v>
      </c>
      <c r="B23" s="40">
        <v>996492.92</v>
      </c>
      <c r="C23" s="40">
        <v>19</v>
      </c>
      <c r="D23" s="40">
        <v>0</v>
      </c>
      <c r="E23" s="40">
        <v>0</v>
      </c>
      <c r="F23" s="40">
        <v>0</v>
      </c>
      <c r="G23" s="40">
        <v>0</v>
      </c>
      <c r="H23" s="40">
        <v>921337.36</v>
      </c>
      <c r="I23" s="40">
        <v>17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69</v>
      </c>
      <c r="B24" s="40">
        <v>8975744.81</v>
      </c>
      <c r="C24" s="40">
        <v>74</v>
      </c>
      <c r="D24" s="40">
        <v>0</v>
      </c>
      <c r="E24" s="40">
        <v>0</v>
      </c>
      <c r="F24" s="40">
        <v>946039.95</v>
      </c>
      <c r="G24" s="40">
        <v>23</v>
      </c>
      <c r="H24" s="40">
        <v>8440702.51</v>
      </c>
      <c r="I24" s="40">
        <v>77</v>
      </c>
      <c r="J24" s="40">
        <v>0</v>
      </c>
      <c r="K24" s="40">
        <v>0</v>
      </c>
      <c r="L24" s="40">
        <v>884446.96</v>
      </c>
      <c r="M24" s="40">
        <v>22</v>
      </c>
    </row>
    <row r="25" spans="1:13" ht="15">
      <c r="A25" s="39" t="s">
        <v>70</v>
      </c>
      <c r="B25" s="40">
        <v>1194920.68</v>
      </c>
      <c r="C25" s="40">
        <v>15</v>
      </c>
      <c r="D25" s="40">
        <v>0</v>
      </c>
      <c r="E25" s="40">
        <v>0</v>
      </c>
      <c r="F25" s="40">
        <v>0</v>
      </c>
      <c r="G25" s="40">
        <v>0</v>
      </c>
      <c r="H25" s="40">
        <v>1209623.8</v>
      </c>
      <c r="I25" s="40">
        <v>15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71</v>
      </c>
      <c r="B26" s="40">
        <v>450861.63</v>
      </c>
      <c r="C26" s="40">
        <v>10</v>
      </c>
      <c r="D26" s="40">
        <v>0</v>
      </c>
      <c r="E26" s="40">
        <v>0</v>
      </c>
      <c r="F26" s="40">
        <v>0</v>
      </c>
      <c r="G26" s="40">
        <v>0</v>
      </c>
      <c r="H26" s="40">
        <v>429688.88</v>
      </c>
      <c r="I26" s="40">
        <v>11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72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373795.29</v>
      </c>
      <c r="I27" s="40">
        <v>10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73</v>
      </c>
      <c r="B28" s="40">
        <v>0</v>
      </c>
      <c r="C28" s="40">
        <v>0</v>
      </c>
      <c r="D28" s="40">
        <v>67326.86</v>
      </c>
      <c r="E28" s="40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58165.58</v>
      </c>
      <c r="K28" s="40">
        <v>14</v>
      </c>
      <c r="L28" s="40">
        <v>0</v>
      </c>
      <c r="M28" s="40">
        <v>0</v>
      </c>
    </row>
    <row r="29" spans="1:13" ht="15">
      <c r="A29" s="39" t="s">
        <v>74</v>
      </c>
      <c r="B29" s="40">
        <v>684750.74</v>
      </c>
      <c r="C29" s="40">
        <v>16</v>
      </c>
      <c r="D29" s="40">
        <v>0</v>
      </c>
      <c r="E29" s="40">
        <v>0</v>
      </c>
      <c r="F29" s="40">
        <v>0</v>
      </c>
      <c r="G29" s="40">
        <v>0</v>
      </c>
      <c r="H29" s="40">
        <v>711839.55</v>
      </c>
      <c r="I29" s="40">
        <v>17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75</v>
      </c>
      <c r="B30" s="40">
        <v>5491557.74</v>
      </c>
      <c r="C30" s="40">
        <v>44</v>
      </c>
      <c r="D30" s="40">
        <v>2378728.92</v>
      </c>
      <c r="E30" s="40">
        <v>25</v>
      </c>
      <c r="F30" s="40">
        <v>912016.51</v>
      </c>
      <c r="G30" s="40">
        <v>18</v>
      </c>
      <c r="H30" s="40">
        <v>4954245.13</v>
      </c>
      <c r="I30" s="40">
        <v>46</v>
      </c>
      <c r="J30" s="40">
        <v>2496025.08</v>
      </c>
      <c r="K30" s="40">
        <v>27</v>
      </c>
      <c r="L30" s="40">
        <v>720607.07</v>
      </c>
      <c r="M30" s="40">
        <v>16</v>
      </c>
    </row>
    <row r="31" spans="1:13" ht="15">
      <c r="A31" s="39" t="s">
        <v>76</v>
      </c>
      <c r="B31" s="40">
        <v>1069079.97</v>
      </c>
      <c r="C31" s="40">
        <v>10</v>
      </c>
      <c r="D31" s="40">
        <v>0</v>
      </c>
      <c r="E31" s="40">
        <v>0</v>
      </c>
      <c r="F31" s="40">
        <v>0</v>
      </c>
      <c r="G31" s="40">
        <v>0</v>
      </c>
      <c r="H31" s="40">
        <v>1105083.77</v>
      </c>
      <c r="I31" s="40">
        <v>11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77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72349.08</v>
      </c>
      <c r="K32" s="40">
        <v>10</v>
      </c>
      <c r="L32" s="40">
        <v>0</v>
      </c>
      <c r="M32" s="40">
        <v>0</v>
      </c>
    </row>
    <row r="33" spans="1:13" ht="15">
      <c r="A33" s="39" t="s">
        <v>78</v>
      </c>
      <c r="B33" s="40">
        <v>0</v>
      </c>
      <c r="C33" s="40">
        <v>0</v>
      </c>
      <c r="D33" s="40">
        <v>2186321.95</v>
      </c>
      <c r="E33" s="40">
        <v>28</v>
      </c>
      <c r="F33" s="40">
        <v>0</v>
      </c>
      <c r="G33" s="40">
        <v>0</v>
      </c>
      <c r="H33" s="40">
        <v>0</v>
      </c>
      <c r="I33" s="40">
        <v>0</v>
      </c>
      <c r="J33" s="40">
        <v>2157287.89</v>
      </c>
      <c r="K33" s="40">
        <v>29</v>
      </c>
      <c r="L33" s="40">
        <v>0</v>
      </c>
      <c r="M33" s="40">
        <v>0</v>
      </c>
    </row>
    <row r="34" spans="1:13" ht="15">
      <c r="A34" s="39" t="s">
        <v>79</v>
      </c>
      <c r="B34" s="40">
        <v>862749.89</v>
      </c>
      <c r="C34" s="40">
        <v>10</v>
      </c>
      <c r="D34" s="40">
        <v>0</v>
      </c>
      <c r="E34" s="40">
        <v>0</v>
      </c>
      <c r="F34" s="40">
        <v>0</v>
      </c>
      <c r="G34" s="40">
        <v>0</v>
      </c>
      <c r="H34" s="40">
        <v>764056.01</v>
      </c>
      <c r="I34" s="40">
        <v>10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80</v>
      </c>
      <c r="B35" s="40">
        <v>510349.47</v>
      </c>
      <c r="C35" s="40">
        <v>13</v>
      </c>
      <c r="D35" s="40">
        <v>0</v>
      </c>
      <c r="E35" s="40">
        <v>0</v>
      </c>
      <c r="F35" s="40">
        <v>0</v>
      </c>
      <c r="G35" s="40">
        <v>0</v>
      </c>
      <c r="H35" s="40">
        <v>668303.59</v>
      </c>
      <c r="I35" s="40">
        <v>12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81</v>
      </c>
      <c r="B36" s="40">
        <v>9905925.85</v>
      </c>
      <c r="C36" s="40">
        <v>38</v>
      </c>
      <c r="D36" s="40">
        <v>12403054.34</v>
      </c>
      <c r="E36" s="40">
        <v>119</v>
      </c>
      <c r="F36" s="40">
        <v>5265107.95</v>
      </c>
      <c r="G36" s="40">
        <v>32</v>
      </c>
      <c r="H36" s="40">
        <v>10793473.36</v>
      </c>
      <c r="I36" s="40">
        <v>42</v>
      </c>
      <c r="J36" s="40">
        <v>13756014.24</v>
      </c>
      <c r="K36" s="40">
        <v>115</v>
      </c>
      <c r="L36" s="40">
        <v>5354933.11</v>
      </c>
      <c r="M36" s="40">
        <v>32</v>
      </c>
    </row>
    <row r="37" spans="1:13" ht="15">
      <c r="A37" s="39" t="s">
        <v>82</v>
      </c>
      <c r="B37" s="40">
        <v>951327.32</v>
      </c>
      <c r="C37" s="40">
        <v>16</v>
      </c>
      <c r="D37" s="40">
        <v>330216.85</v>
      </c>
      <c r="E37" s="40">
        <v>16</v>
      </c>
      <c r="F37" s="40">
        <v>0</v>
      </c>
      <c r="G37" s="40">
        <v>0</v>
      </c>
      <c r="H37" s="40">
        <v>894022.97</v>
      </c>
      <c r="I37" s="40">
        <v>17</v>
      </c>
      <c r="J37" s="40">
        <v>337002.09</v>
      </c>
      <c r="K37" s="40">
        <v>19</v>
      </c>
      <c r="L37" s="40">
        <v>0</v>
      </c>
      <c r="M37" s="40">
        <v>0</v>
      </c>
    </row>
    <row r="38" spans="1:13" ht="15">
      <c r="A38" s="39" t="s">
        <v>83</v>
      </c>
      <c r="B38" s="40">
        <v>7624946.98</v>
      </c>
      <c r="C38" s="40">
        <v>41</v>
      </c>
      <c r="D38" s="40">
        <v>9574902.39</v>
      </c>
      <c r="E38" s="40">
        <v>92</v>
      </c>
      <c r="F38" s="40">
        <v>2449449.41</v>
      </c>
      <c r="G38" s="40">
        <v>21</v>
      </c>
      <c r="H38" s="40">
        <v>7505768.93</v>
      </c>
      <c r="I38" s="40">
        <v>39</v>
      </c>
      <c r="J38" s="40">
        <v>9270976.27</v>
      </c>
      <c r="K38" s="40">
        <v>95</v>
      </c>
      <c r="L38" s="40">
        <v>2427831.43</v>
      </c>
      <c r="M38" s="40">
        <v>22</v>
      </c>
    </row>
    <row r="39" spans="1:13" ht="15">
      <c r="A39" s="39" t="s">
        <v>84</v>
      </c>
      <c r="B39" s="40">
        <v>2770951.26</v>
      </c>
      <c r="C39" s="40">
        <v>25</v>
      </c>
      <c r="D39" s="40">
        <v>0</v>
      </c>
      <c r="E39" s="40">
        <v>0</v>
      </c>
      <c r="F39" s="40">
        <v>248725.29</v>
      </c>
      <c r="G39" s="40">
        <v>12</v>
      </c>
      <c r="H39" s="40">
        <v>2751836.89</v>
      </c>
      <c r="I39" s="40">
        <v>30</v>
      </c>
      <c r="J39" s="40">
        <v>226336.52</v>
      </c>
      <c r="K39" s="40">
        <v>10</v>
      </c>
      <c r="L39" s="40">
        <v>274534.13</v>
      </c>
      <c r="M39" s="40">
        <v>13</v>
      </c>
    </row>
    <row r="40" spans="1:13" ht="15">
      <c r="A40" s="39" t="s">
        <v>85</v>
      </c>
      <c r="B40" s="40">
        <v>5850605.14</v>
      </c>
      <c r="C40" s="40">
        <v>53</v>
      </c>
      <c r="D40" s="40">
        <v>4623647.26</v>
      </c>
      <c r="E40" s="40">
        <v>46</v>
      </c>
      <c r="F40" s="40">
        <v>1249377.86</v>
      </c>
      <c r="G40" s="40">
        <v>32</v>
      </c>
      <c r="H40" s="40">
        <v>5715690.31</v>
      </c>
      <c r="I40" s="40">
        <v>53</v>
      </c>
      <c r="J40" s="40">
        <v>4781886.05</v>
      </c>
      <c r="K40" s="40">
        <v>48</v>
      </c>
      <c r="L40" s="40">
        <v>1245371.24</v>
      </c>
      <c r="M40" s="40">
        <v>30</v>
      </c>
    </row>
    <row r="41" spans="1:13" ht="15">
      <c r="A41" s="39" t="s">
        <v>86</v>
      </c>
      <c r="B41" s="40">
        <v>0</v>
      </c>
      <c r="C41" s="40">
        <v>0</v>
      </c>
      <c r="D41" s="40">
        <v>668386.09</v>
      </c>
      <c r="E41" s="40">
        <v>10</v>
      </c>
      <c r="F41" s="40">
        <v>0</v>
      </c>
      <c r="G41" s="40">
        <v>0</v>
      </c>
      <c r="H41" s="40">
        <v>0</v>
      </c>
      <c r="I41" s="40">
        <v>0</v>
      </c>
      <c r="J41" s="40">
        <v>784527.59</v>
      </c>
      <c r="K41" s="40">
        <v>10</v>
      </c>
      <c r="L41" s="40">
        <v>0</v>
      </c>
      <c r="M41" s="40">
        <v>0</v>
      </c>
    </row>
    <row r="42" spans="1:13" ht="15">
      <c r="A42" s="39" t="s">
        <v>87</v>
      </c>
      <c r="B42" s="40">
        <v>5187757.36</v>
      </c>
      <c r="C42" s="40">
        <v>53</v>
      </c>
      <c r="D42" s="40">
        <v>0</v>
      </c>
      <c r="E42" s="40">
        <v>0</v>
      </c>
      <c r="F42" s="40">
        <v>853119.57</v>
      </c>
      <c r="G42" s="40">
        <v>26</v>
      </c>
      <c r="H42" s="40">
        <v>5137522.29</v>
      </c>
      <c r="I42" s="40">
        <v>55</v>
      </c>
      <c r="J42" s="40">
        <v>1305071.37</v>
      </c>
      <c r="K42" s="40">
        <v>11</v>
      </c>
      <c r="L42" s="40">
        <v>787052.68</v>
      </c>
      <c r="M42" s="40">
        <v>26</v>
      </c>
    </row>
    <row r="43" spans="1:13" ht="15">
      <c r="A43" s="39" t="s">
        <v>88</v>
      </c>
      <c r="B43" s="40">
        <v>2555159.44</v>
      </c>
      <c r="C43" s="40">
        <v>23</v>
      </c>
      <c r="D43" s="40">
        <v>0</v>
      </c>
      <c r="E43" s="40">
        <v>0</v>
      </c>
      <c r="F43" s="40">
        <v>0</v>
      </c>
      <c r="G43" s="40">
        <v>0</v>
      </c>
      <c r="H43" s="40">
        <v>2371764.44</v>
      </c>
      <c r="I43" s="40">
        <v>21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89</v>
      </c>
      <c r="B44" s="40">
        <v>486684.83</v>
      </c>
      <c r="C44" s="40">
        <v>10</v>
      </c>
      <c r="D44" s="40">
        <v>286778.14</v>
      </c>
      <c r="E44" s="40">
        <v>19</v>
      </c>
      <c r="F44" s="40">
        <v>0</v>
      </c>
      <c r="G44" s="40">
        <v>0</v>
      </c>
      <c r="H44" s="40">
        <v>0</v>
      </c>
      <c r="I44" s="40">
        <v>0</v>
      </c>
      <c r="J44" s="40">
        <v>255069.87</v>
      </c>
      <c r="K44" s="40">
        <v>18</v>
      </c>
      <c r="L44" s="40">
        <v>0</v>
      </c>
      <c r="M44" s="40">
        <v>0</v>
      </c>
    </row>
    <row r="45" spans="1:13" ht="15">
      <c r="A45" s="39" t="s">
        <v>90</v>
      </c>
      <c r="B45" s="40">
        <v>5882946.71</v>
      </c>
      <c r="C45" s="40">
        <v>65</v>
      </c>
      <c r="D45" s="40">
        <v>670761.29</v>
      </c>
      <c r="E45" s="40">
        <v>10</v>
      </c>
      <c r="F45" s="40">
        <v>1017323.28</v>
      </c>
      <c r="G45" s="40">
        <v>28</v>
      </c>
      <c r="H45" s="40">
        <v>5770292.26</v>
      </c>
      <c r="I45" s="40">
        <v>65</v>
      </c>
      <c r="J45" s="40">
        <v>746802.85</v>
      </c>
      <c r="K45" s="40">
        <v>14</v>
      </c>
      <c r="L45" s="40">
        <v>1058136.23</v>
      </c>
      <c r="M45" s="40">
        <v>28</v>
      </c>
    </row>
    <row r="46" spans="1:13" ht="15">
      <c r="A46" s="39" t="s">
        <v>91</v>
      </c>
      <c r="B46" s="40">
        <v>3368131.35</v>
      </c>
      <c r="C46" s="40">
        <v>30</v>
      </c>
      <c r="D46" s="40">
        <v>329713.1</v>
      </c>
      <c r="E46" s="40">
        <v>16</v>
      </c>
      <c r="F46" s="40">
        <v>332142.86</v>
      </c>
      <c r="G46" s="40">
        <v>11</v>
      </c>
      <c r="H46" s="40">
        <v>3044671.4</v>
      </c>
      <c r="I46" s="40">
        <v>30</v>
      </c>
      <c r="J46" s="40">
        <v>315234.04</v>
      </c>
      <c r="K46" s="40">
        <v>17</v>
      </c>
      <c r="L46" s="40">
        <v>286401.36</v>
      </c>
      <c r="M46" s="40">
        <v>12</v>
      </c>
    </row>
    <row r="47" spans="1:13" ht="15">
      <c r="A47" s="39" t="s">
        <v>92</v>
      </c>
      <c r="B47" s="40">
        <v>0</v>
      </c>
      <c r="C47" s="40">
        <v>0</v>
      </c>
      <c r="D47" s="40">
        <v>108499.41</v>
      </c>
      <c r="E47" s="40">
        <v>14</v>
      </c>
      <c r="F47" s="40">
        <v>0</v>
      </c>
      <c r="G47" s="40">
        <v>0</v>
      </c>
      <c r="H47" s="40">
        <v>0</v>
      </c>
      <c r="I47" s="40">
        <v>0</v>
      </c>
      <c r="J47" s="40">
        <v>117468</v>
      </c>
      <c r="K47" s="40">
        <v>15</v>
      </c>
      <c r="L47" s="40">
        <v>0</v>
      </c>
      <c r="M47" s="40">
        <v>0</v>
      </c>
    </row>
    <row r="48" spans="1:13" ht="15">
      <c r="A48" s="39" t="s">
        <v>93</v>
      </c>
      <c r="B48" s="40">
        <v>2268893.76</v>
      </c>
      <c r="C48" s="40">
        <v>30</v>
      </c>
      <c r="D48" s="40">
        <v>0</v>
      </c>
      <c r="E48" s="40">
        <v>0</v>
      </c>
      <c r="F48" s="40">
        <v>288948.26</v>
      </c>
      <c r="G48" s="40">
        <v>14</v>
      </c>
      <c r="H48" s="40">
        <v>2128407.06</v>
      </c>
      <c r="I48" s="40">
        <v>32</v>
      </c>
      <c r="J48" s="40">
        <v>0</v>
      </c>
      <c r="K48" s="40">
        <v>0</v>
      </c>
      <c r="L48" s="40">
        <v>293410.19</v>
      </c>
      <c r="M48" s="40">
        <v>13</v>
      </c>
    </row>
    <row r="49" spans="1:13" ht="15">
      <c r="A49" s="39" t="s">
        <v>94</v>
      </c>
      <c r="B49" s="40">
        <v>870586.15</v>
      </c>
      <c r="C49" s="40">
        <v>24</v>
      </c>
      <c r="D49" s="40">
        <v>0</v>
      </c>
      <c r="E49" s="40">
        <v>0</v>
      </c>
      <c r="F49" s="40">
        <v>0</v>
      </c>
      <c r="G49" s="40">
        <v>0</v>
      </c>
      <c r="H49" s="40">
        <v>830271.56</v>
      </c>
      <c r="I49" s="40">
        <v>20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95</v>
      </c>
      <c r="B50" s="40">
        <v>0</v>
      </c>
      <c r="C50" s="40">
        <v>0</v>
      </c>
      <c r="D50" s="40">
        <v>228234.47</v>
      </c>
      <c r="E50" s="40">
        <v>13</v>
      </c>
      <c r="F50" s="40">
        <v>0</v>
      </c>
      <c r="G50" s="40">
        <v>0</v>
      </c>
      <c r="H50" s="40">
        <v>0</v>
      </c>
      <c r="I50" s="40">
        <v>0</v>
      </c>
      <c r="J50" s="40">
        <v>200836.34</v>
      </c>
      <c r="K50" s="40">
        <v>13</v>
      </c>
      <c r="L50" s="40">
        <v>0</v>
      </c>
      <c r="M50" s="40">
        <v>0</v>
      </c>
    </row>
    <row r="51" spans="1:13" ht="15">
      <c r="A51" s="39" t="s">
        <v>96</v>
      </c>
      <c r="B51" s="40">
        <v>0</v>
      </c>
      <c r="C51" s="40">
        <v>0</v>
      </c>
      <c r="D51" s="40">
        <v>167521.49</v>
      </c>
      <c r="E51" s="40">
        <v>15</v>
      </c>
      <c r="F51" s="40">
        <v>0</v>
      </c>
      <c r="G51" s="40">
        <v>0</v>
      </c>
      <c r="H51" s="40">
        <v>0</v>
      </c>
      <c r="I51" s="40">
        <v>0</v>
      </c>
      <c r="J51" s="40">
        <v>241685.48</v>
      </c>
      <c r="K51" s="40">
        <v>18</v>
      </c>
      <c r="L51" s="40">
        <v>0</v>
      </c>
      <c r="M51" s="40">
        <v>0</v>
      </c>
    </row>
    <row r="52" spans="1:13" ht="15">
      <c r="A52" s="39" t="s">
        <v>97</v>
      </c>
      <c r="B52" s="40">
        <v>520716.08</v>
      </c>
      <c r="C52" s="40">
        <v>13</v>
      </c>
      <c r="D52" s="40">
        <v>0</v>
      </c>
      <c r="E52" s="40">
        <v>0</v>
      </c>
      <c r="F52" s="40">
        <v>0</v>
      </c>
      <c r="G52" s="40">
        <v>0</v>
      </c>
      <c r="H52" s="40">
        <v>508490.72</v>
      </c>
      <c r="I52" s="40">
        <v>14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98</v>
      </c>
      <c r="B53" s="40">
        <v>1467371.1</v>
      </c>
      <c r="C53" s="40">
        <v>19</v>
      </c>
      <c r="D53" s="40">
        <v>0</v>
      </c>
      <c r="E53" s="40">
        <v>0</v>
      </c>
      <c r="F53" s="40">
        <v>0</v>
      </c>
      <c r="G53" s="40">
        <v>0</v>
      </c>
      <c r="H53" s="40">
        <v>1510948.37</v>
      </c>
      <c r="I53" s="40">
        <v>24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99</v>
      </c>
      <c r="B54" s="40">
        <v>679180.26</v>
      </c>
      <c r="C54" s="40">
        <v>12</v>
      </c>
      <c r="D54" s="40">
        <v>0</v>
      </c>
      <c r="E54" s="40">
        <v>0</v>
      </c>
      <c r="F54" s="40">
        <v>0</v>
      </c>
      <c r="G54" s="40">
        <v>0</v>
      </c>
      <c r="H54" s="40">
        <v>776090.76</v>
      </c>
      <c r="I54" s="40">
        <v>12</v>
      </c>
      <c r="J54" s="40">
        <v>0</v>
      </c>
      <c r="K54" s="40">
        <v>0</v>
      </c>
      <c r="L54" s="40">
        <v>0</v>
      </c>
      <c r="M54" s="40">
        <v>0</v>
      </c>
    </row>
    <row r="55" spans="1:13" ht="15">
      <c r="A55" s="39" t="s">
        <v>100</v>
      </c>
      <c r="B55" s="40">
        <v>1165382.41</v>
      </c>
      <c r="C55" s="40">
        <v>31</v>
      </c>
      <c r="D55" s="40">
        <v>0</v>
      </c>
      <c r="E55" s="40">
        <v>0</v>
      </c>
      <c r="F55" s="40">
        <v>257698.14</v>
      </c>
      <c r="G55" s="40">
        <v>11</v>
      </c>
      <c r="H55" s="40">
        <v>1202312.1</v>
      </c>
      <c r="I55" s="40">
        <v>34</v>
      </c>
      <c r="J55" s="40">
        <v>0</v>
      </c>
      <c r="K55" s="40">
        <v>0</v>
      </c>
      <c r="L55" s="40">
        <v>261461.27</v>
      </c>
      <c r="M55" s="40">
        <v>13</v>
      </c>
    </row>
    <row r="56" spans="1:13" ht="15">
      <c r="A56" s="39" t="s">
        <v>101</v>
      </c>
      <c r="B56" s="40">
        <v>875051.1</v>
      </c>
      <c r="C56" s="40">
        <v>12</v>
      </c>
      <c r="D56" s="40">
        <v>0</v>
      </c>
      <c r="E56" s="40">
        <v>0</v>
      </c>
      <c r="F56" s="40">
        <v>0</v>
      </c>
      <c r="G56" s="40">
        <v>0</v>
      </c>
      <c r="H56" s="40">
        <v>861609.2</v>
      </c>
      <c r="I56" s="40">
        <v>11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102</v>
      </c>
      <c r="B57" s="40">
        <v>10449367.04</v>
      </c>
      <c r="C57" s="40">
        <v>96</v>
      </c>
      <c r="D57" s="40">
        <v>859986.91</v>
      </c>
      <c r="E57" s="40">
        <v>13</v>
      </c>
      <c r="F57" s="40">
        <v>1345437.97</v>
      </c>
      <c r="G57" s="40">
        <v>39</v>
      </c>
      <c r="H57" s="40">
        <v>9964977.06</v>
      </c>
      <c r="I57" s="40">
        <v>100</v>
      </c>
      <c r="J57" s="40">
        <v>935363.33</v>
      </c>
      <c r="K57" s="40">
        <v>12</v>
      </c>
      <c r="L57" s="40">
        <v>1365140.47</v>
      </c>
      <c r="M57" s="40">
        <v>42</v>
      </c>
    </row>
    <row r="58" spans="1:13" ht="15">
      <c r="A58" s="39" t="s">
        <v>103</v>
      </c>
      <c r="B58" s="40">
        <v>3940612.51</v>
      </c>
      <c r="C58" s="40">
        <v>12</v>
      </c>
      <c r="D58" s="40">
        <v>0</v>
      </c>
      <c r="E58" s="40">
        <v>0</v>
      </c>
      <c r="F58" s="40">
        <v>0</v>
      </c>
      <c r="G58" s="40">
        <v>0</v>
      </c>
      <c r="H58" s="40">
        <v>3718898.66</v>
      </c>
      <c r="I58" s="40">
        <v>14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104</v>
      </c>
      <c r="B59" s="40">
        <v>2208614.06</v>
      </c>
      <c r="C59" s="40">
        <v>29</v>
      </c>
      <c r="D59" s="40">
        <v>417135.98</v>
      </c>
      <c r="E59" s="40">
        <v>13</v>
      </c>
      <c r="F59" s="40">
        <v>301848.59</v>
      </c>
      <c r="G59" s="40">
        <v>13</v>
      </c>
      <c r="H59" s="40">
        <v>2164690.64</v>
      </c>
      <c r="I59" s="40">
        <v>30</v>
      </c>
      <c r="J59" s="40">
        <v>433924.44</v>
      </c>
      <c r="K59" s="40">
        <v>12</v>
      </c>
      <c r="L59" s="40">
        <v>294779.63</v>
      </c>
      <c r="M59" s="40">
        <v>16</v>
      </c>
    </row>
    <row r="60" spans="1:13" ht="15">
      <c r="A60" s="39" t="s">
        <v>105</v>
      </c>
      <c r="B60" s="40">
        <v>19093558.11</v>
      </c>
      <c r="C60" s="40">
        <v>101</v>
      </c>
      <c r="D60" s="40">
        <v>5970894.28</v>
      </c>
      <c r="E60" s="40">
        <v>23</v>
      </c>
      <c r="F60" s="40">
        <v>2378061.23</v>
      </c>
      <c r="G60" s="40">
        <v>39</v>
      </c>
      <c r="H60" s="40">
        <v>19614603.62</v>
      </c>
      <c r="I60" s="40">
        <v>98</v>
      </c>
      <c r="J60" s="40">
        <v>7067545.51</v>
      </c>
      <c r="K60" s="40">
        <v>24</v>
      </c>
      <c r="L60" s="40">
        <v>2152805.23</v>
      </c>
      <c r="M60" s="40">
        <v>38</v>
      </c>
    </row>
    <row r="61" spans="1:13" ht="15">
      <c r="A61" s="39" t="s">
        <v>106</v>
      </c>
      <c r="B61" s="40">
        <v>2537154.66</v>
      </c>
      <c r="C61" s="40">
        <v>32</v>
      </c>
      <c r="D61" s="40">
        <v>0</v>
      </c>
      <c r="E61" s="40">
        <v>0</v>
      </c>
      <c r="F61" s="40">
        <v>214602.33</v>
      </c>
      <c r="G61" s="40">
        <v>14</v>
      </c>
      <c r="H61" s="40">
        <v>2520413.38</v>
      </c>
      <c r="I61" s="40">
        <v>32</v>
      </c>
      <c r="J61" s="40">
        <v>0</v>
      </c>
      <c r="K61" s="40">
        <v>0</v>
      </c>
      <c r="L61" s="40">
        <v>214944.11</v>
      </c>
      <c r="M61" s="40">
        <v>14</v>
      </c>
    </row>
    <row r="62" spans="1:13" ht="15">
      <c r="A62" s="39" t="s">
        <v>107</v>
      </c>
      <c r="B62" s="40">
        <v>4786310.29</v>
      </c>
      <c r="C62" s="40">
        <v>52</v>
      </c>
      <c r="D62" s="40">
        <v>0</v>
      </c>
      <c r="E62" s="40">
        <v>0</v>
      </c>
      <c r="F62" s="40">
        <v>621066.11</v>
      </c>
      <c r="G62" s="40">
        <v>23</v>
      </c>
      <c r="H62" s="40">
        <v>4334980.89</v>
      </c>
      <c r="I62" s="40">
        <v>49</v>
      </c>
      <c r="J62" s="40">
        <v>0</v>
      </c>
      <c r="K62" s="40">
        <v>0</v>
      </c>
      <c r="L62" s="40">
        <v>586302.53</v>
      </c>
      <c r="M62" s="40">
        <v>19</v>
      </c>
    </row>
    <row r="63" spans="1:13" ht="15">
      <c r="A63" s="39" t="s">
        <v>108</v>
      </c>
      <c r="B63" s="40">
        <v>1816216.12</v>
      </c>
      <c r="C63" s="40">
        <v>12</v>
      </c>
      <c r="D63" s="40">
        <v>0</v>
      </c>
      <c r="E63" s="40">
        <v>0</v>
      </c>
      <c r="F63" s="40">
        <v>0</v>
      </c>
      <c r="G63" s="40">
        <v>0</v>
      </c>
      <c r="H63" s="40">
        <v>1911248.54</v>
      </c>
      <c r="I63" s="40">
        <v>15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109</v>
      </c>
      <c r="B64" s="40">
        <v>3173673.25</v>
      </c>
      <c r="C64" s="40">
        <v>41</v>
      </c>
      <c r="D64" s="40">
        <v>0</v>
      </c>
      <c r="E64" s="40">
        <v>0</v>
      </c>
      <c r="F64" s="40">
        <v>320769.7</v>
      </c>
      <c r="G64" s="40">
        <v>19</v>
      </c>
      <c r="H64" s="40">
        <v>2874907.91</v>
      </c>
      <c r="I64" s="40">
        <v>44</v>
      </c>
      <c r="J64" s="40">
        <v>0</v>
      </c>
      <c r="K64" s="40">
        <v>0</v>
      </c>
      <c r="L64" s="40">
        <v>303305.08</v>
      </c>
      <c r="M64" s="40">
        <v>20</v>
      </c>
    </row>
    <row r="65" spans="1:13" ht="15">
      <c r="A65" s="39" t="s">
        <v>110</v>
      </c>
      <c r="B65" s="40">
        <v>13740834.88</v>
      </c>
      <c r="C65" s="40">
        <v>73</v>
      </c>
      <c r="D65" s="40">
        <v>22368768.62</v>
      </c>
      <c r="E65" s="40">
        <v>120</v>
      </c>
      <c r="F65" s="40">
        <v>5029008.58</v>
      </c>
      <c r="G65" s="40">
        <v>49</v>
      </c>
      <c r="H65" s="40">
        <v>10255662.92</v>
      </c>
      <c r="I65" s="40">
        <v>72</v>
      </c>
      <c r="J65" s="40">
        <v>21238508.84</v>
      </c>
      <c r="K65" s="40">
        <v>129</v>
      </c>
      <c r="L65" s="40">
        <v>3994486.95</v>
      </c>
      <c r="M65" s="40">
        <v>49</v>
      </c>
    </row>
    <row r="66" spans="1:13" ht="15">
      <c r="A66" s="39" t="s">
        <v>111</v>
      </c>
      <c r="B66" s="40">
        <v>0</v>
      </c>
      <c r="C66" s="40">
        <v>0</v>
      </c>
      <c r="D66" s="40">
        <v>6263943.83</v>
      </c>
      <c r="E66" s="40">
        <v>18</v>
      </c>
      <c r="F66" s="40">
        <v>0</v>
      </c>
      <c r="G66" s="40">
        <v>0</v>
      </c>
      <c r="H66" s="40">
        <v>4582596.95</v>
      </c>
      <c r="I66" s="40">
        <v>10</v>
      </c>
      <c r="J66" s="40">
        <v>6351298.8</v>
      </c>
      <c r="K66" s="40">
        <v>17</v>
      </c>
      <c r="L66" s="40">
        <v>0</v>
      </c>
      <c r="M66" s="40">
        <v>0</v>
      </c>
    </row>
    <row r="67" spans="1:13" ht="15">
      <c r="A67" s="39" t="s">
        <v>112</v>
      </c>
      <c r="B67" s="40">
        <v>1275710.56</v>
      </c>
      <c r="C67" s="40">
        <v>16</v>
      </c>
      <c r="D67" s="40">
        <v>0</v>
      </c>
      <c r="E67" s="40">
        <v>0</v>
      </c>
      <c r="F67" s="40">
        <v>0</v>
      </c>
      <c r="G67" s="40">
        <v>0</v>
      </c>
      <c r="H67" s="40">
        <v>1227848.14</v>
      </c>
      <c r="I67" s="40">
        <v>16</v>
      </c>
      <c r="J67" s="40">
        <v>0</v>
      </c>
      <c r="K67" s="40">
        <v>0</v>
      </c>
      <c r="L67" s="40">
        <v>0</v>
      </c>
      <c r="M67" s="40">
        <v>0</v>
      </c>
    </row>
    <row r="68" spans="1:13" ht="15">
      <c r="A68" s="39" t="s">
        <v>113</v>
      </c>
      <c r="B68" s="40">
        <v>888228.31</v>
      </c>
      <c r="C68" s="40">
        <v>15</v>
      </c>
      <c r="D68" s="40">
        <v>0</v>
      </c>
      <c r="E68" s="40">
        <v>0</v>
      </c>
      <c r="F68" s="40">
        <v>0</v>
      </c>
      <c r="G68" s="40">
        <v>0</v>
      </c>
      <c r="H68" s="40">
        <v>921502.73</v>
      </c>
      <c r="I68" s="40">
        <v>16</v>
      </c>
      <c r="J68" s="40">
        <v>0</v>
      </c>
      <c r="K68" s="40">
        <v>0</v>
      </c>
      <c r="L68" s="40">
        <v>0</v>
      </c>
      <c r="M68" s="40">
        <v>0</v>
      </c>
    </row>
    <row r="69" spans="1:13" ht="15">
      <c r="A69" s="39" t="s">
        <v>114</v>
      </c>
      <c r="B69" s="40">
        <v>2639528.22</v>
      </c>
      <c r="C69" s="40">
        <v>31</v>
      </c>
      <c r="D69" s="40">
        <v>980848.62</v>
      </c>
      <c r="E69" s="40">
        <v>29</v>
      </c>
      <c r="F69" s="40">
        <v>837431.53</v>
      </c>
      <c r="G69" s="40">
        <v>21</v>
      </c>
      <c r="H69" s="40">
        <v>2397739.53</v>
      </c>
      <c r="I69" s="40">
        <v>31</v>
      </c>
      <c r="J69" s="40">
        <v>956669.94</v>
      </c>
      <c r="K69" s="40">
        <v>32</v>
      </c>
      <c r="L69" s="40">
        <v>812883.81</v>
      </c>
      <c r="M69" s="40">
        <v>20</v>
      </c>
    </row>
    <row r="70" spans="1:13" ht="15">
      <c r="A70" s="39" t="s">
        <v>115</v>
      </c>
      <c r="B70" s="40">
        <v>0</v>
      </c>
      <c r="C70" s="40">
        <v>0</v>
      </c>
      <c r="D70" s="40">
        <v>170317</v>
      </c>
      <c r="E70" s="40">
        <v>10</v>
      </c>
      <c r="F70" s="40">
        <v>0</v>
      </c>
      <c r="G70" s="40">
        <v>0</v>
      </c>
      <c r="H70" s="40">
        <v>0</v>
      </c>
      <c r="I70" s="40">
        <v>0</v>
      </c>
      <c r="J70" s="40">
        <v>143964.93</v>
      </c>
      <c r="K70" s="40">
        <v>14</v>
      </c>
      <c r="L70" s="40">
        <v>0</v>
      </c>
      <c r="M70" s="40">
        <v>0</v>
      </c>
    </row>
    <row r="71" spans="1:13" ht="15">
      <c r="A71" s="39" t="s">
        <v>116</v>
      </c>
      <c r="B71" s="40">
        <v>2968168.94</v>
      </c>
      <c r="C71" s="40">
        <v>17</v>
      </c>
      <c r="D71" s="40">
        <v>3003785.83</v>
      </c>
      <c r="E71" s="40">
        <v>37</v>
      </c>
      <c r="F71" s="40">
        <v>1251696.67</v>
      </c>
      <c r="G71" s="40">
        <v>13</v>
      </c>
      <c r="H71" s="40">
        <v>2838980.06</v>
      </c>
      <c r="I71" s="40">
        <v>19</v>
      </c>
      <c r="J71" s="40">
        <v>3235194.25</v>
      </c>
      <c r="K71" s="40">
        <v>42</v>
      </c>
      <c r="L71" s="40">
        <v>1225365.3</v>
      </c>
      <c r="M71" s="40">
        <v>15</v>
      </c>
    </row>
    <row r="72" spans="1:13" ht="15">
      <c r="A72" s="39" t="s">
        <v>117</v>
      </c>
      <c r="B72" s="40">
        <v>3737432.06</v>
      </c>
      <c r="C72" s="40">
        <v>42</v>
      </c>
      <c r="D72" s="40">
        <v>1768737.19</v>
      </c>
      <c r="E72" s="40">
        <v>16</v>
      </c>
      <c r="F72" s="40">
        <v>1063537.97</v>
      </c>
      <c r="G72" s="40">
        <v>18</v>
      </c>
      <c r="H72" s="40">
        <v>3617973.29</v>
      </c>
      <c r="I72" s="40">
        <v>41</v>
      </c>
      <c r="J72" s="40">
        <v>1535954.93</v>
      </c>
      <c r="K72" s="40">
        <v>17</v>
      </c>
      <c r="L72" s="40">
        <v>1118569.96</v>
      </c>
      <c r="M72" s="40">
        <v>18</v>
      </c>
    </row>
    <row r="73" spans="1:13" ht="15">
      <c r="A73" s="39" t="s">
        <v>118</v>
      </c>
      <c r="B73" s="40">
        <v>8816671.21</v>
      </c>
      <c r="C73" s="40">
        <v>48</v>
      </c>
      <c r="D73" s="40">
        <v>0</v>
      </c>
      <c r="E73" s="40">
        <v>0</v>
      </c>
      <c r="F73" s="40">
        <v>1142682.08</v>
      </c>
      <c r="G73" s="40">
        <v>19</v>
      </c>
      <c r="H73" s="40">
        <v>8904446.99</v>
      </c>
      <c r="I73" s="40">
        <v>49</v>
      </c>
      <c r="J73" s="40">
        <v>0</v>
      </c>
      <c r="K73" s="40">
        <v>0</v>
      </c>
      <c r="L73" s="40">
        <v>1120057.25</v>
      </c>
      <c r="M73" s="40">
        <v>19</v>
      </c>
    </row>
    <row r="74" spans="1:13" ht="15">
      <c r="A74" s="39" t="s">
        <v>119</v>
      </c>
      <c r="B74" s="40">
        <v>2356033.36</v>
      </c>
      <c r="C74" s="40">
        <v>21</v>
      </c>
      <c r="D74" s="40">
        <v>665257.55</v>
      </c>
      <c r="E74" s="40">
        <v>41</v>
      </c>
      <c r="F74" s="40">
        <v>667377.34</v>
      </c>
      <c r="G74" s="40">
        <v>15</v>
      </c>
      <c r="H74" s="40">
        <v>2601217.76</v>
      </c>
      <c r="I74" s="40">
        <v>22</v>
      </c>
      <c r="J74" s="40">
        <v>688374.9</v>
      </c>
      <c r="K74" s="40">
        <v>36</v>
      </c>
      <c r="L74" s="40">
        <v>948447.81</v>
      </c>
      <c r="M74" s="40">
        <v>16</v>
      </c>
    </row>
    <row r="75" spans="1:13" ht="15">
      <c r="A75" s="39" t="s">
        <v>120</v>
      </c>
      <c r="B75" s="40">
        <v>848379.06</v>
      </c>
      <c r="C75" s="40">
        <v>13</v>
      </c>
      <c r="D75" s="40">
        <v>0</v>
      </c>
      <c r="E75" s="40">
        <v>0</v>
      </c>
      <c r="F75" s="40">
        <v>0</v>
      </c>
      <c r="G75" s="40">
        <v>0</v>
      </c>
      <c r="H75" s="40">
        <v>826987.79</v>
      </c>
      <c r="I75" s="40">
        <v>13</v>
      </c>
      <c r="J75" s="40">
        <v>0</v>
      </c>
      <c r="K75" s="40">
        <v>0</v>
      </c>
      <c r="L75" s="40">
        <v>0</v>
      </c>
      <c r="M75" s="40">
        <v>0</v>
      </c>
    </row>
    <row r="76" spans="1:13" ht="15">
      <c r="A76" s="39" t="s">
        <v>121</v>
      </c>
      <c r="B76" s="40">
        <v>0</v>
      </c>
      <c r="C76" s="40">
        <v>0</v>
      </c>
      <c r="D76" s="40">
        <v>793693.61</v>
      </c>
      <c r="E76" s="40">
        <v>30</v>
      </c>
      <c r="F76" s="40">
        <v>0</v>
      </c>
      <c r="G76" s="40">
        <v>0</v>
      </c>
      <c r="H76" s="40">
        <v>0</v>
      </c>
      <c r="I76" s="40">
        <v>0</v>
      </c>
      <c r="J76" s="40">
        <v>1223979.85</v>
      </c>
      <c r="K76" s="40">
        <v>32</v>
      </c>
      <c r="L76" s="40">
        <v>0</v>
      </c>
      <c r="M76" s="40">
        <v>0</v>
      </c>
    </row>
    <row r="77" spans="1:13" ht="15">
      <c r="A77" s="36" t="s">
        <v>122</v>
      </c>
      <c r="B77" s="36">
        <v>2663289.93</v>
      </c>
      <c r="C77" s="36">
        <v>30</v>
      </c>
      <c r="D77" s="36">
        <v>0</v>
      </c>
      <c r="E77" s="36">
        <v>0</v>
      </c>
      <c r="F77" s="36">
        <v>985630.26</v>
      </c>
      <c r="G77" s="36">
        <v>13</v>
      </c>
      <c r="H77" s="36">
        <v>2564227.14</v>
      </c>
      <c r="I77" s="36">
        <v>33</v>
      </c>
      <c r="J77" s="36">
        <v>0</v>
      </c>
      <c r="K77" s="36">
        <v>0</v>
      </c>
      <c r="L77" s="36">
        <v>942777.12</v>
      </c>
      <c r="M77" s="36">
        <v>13</v>
      </c>
    </row>
    <row r="78" spans="1:13" ht="15">
      <c r="A78" s="36" t="s">
        <v>123</v>
      </c>
      <c r="B78" s="36">
        <v>2945598.08</v>
      </c>
      <c r="C78" s="36">
        <v>21</v>
      </c>
      <c r="D78" s="36">
        <v>3192611.9</v>
      </c>
      <c r="E78" s="36">
        <v>29</v>
      </c>
      <c r="F78" s="36">
        <v>922587.24</v>
      </c>
      <c r="G78" s="36">
        <v>14</v>
      </c>
      <c r="H78" s="36">
        <v>2818397.65</v>
      </c>
      <c r="I78" s="36">
        <v>26</v>
      </c>
      <c r="J78" s="36">
        <v>3214619.52</v>
      </c>
      <c r="K78" s="36">
        <v>31</v>
      </c>
      <c r="L78" s="36">
        <v>979677.52</v>
      </c>
      <c r="M78" s="36">
        <v>16</v>
      </c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124</v>
      </c>
      <c r="B2" s="36">
        <v>8597750.19</v>
      </c>
      <c r="C2" s="37">
        <v>124</v>
      </c>
      <c r="D2" s="36">
        <v>1638845.42</v>
      </c>
      <c r="E2" s="37">
        <v>54</v>
      </c>
      <c r="F2" s="36">
        <v>1417670.58</v>
      </c>
      <c r="G2" s="37">
        <v>57</v>
      </c>
      <c r="H2" s="36">
        <v>8529981.43</v>
      </c>
      <c r="I2" s="37">
        <v>129</v>
      </c>
      <c r="J2" s="36">
        <v>1726793.21</v>
      </c>
      <c r="K2" s="37">
        <v>67</v>
      </c>
      <c r="L2" s="36">
        <v>1396367.04</v>
      </c>
      <c r="M2" s="38">
        <v>57</v>
      </c>
      <c r="N2" s="36"/>
      <c r="O2" s="36"/>
      <c r="P2" s="36"/>
      <c r="Q2" s="36"/>
      <c r="R2" s="36"/>
    </row>
    <row r="3" spans="1:18" ht="15">
      <c r="A3" s="36" t="s">
        <v>125</v>
      </c>
      <c r="B3" s="36">
        <v>15297207.25</v>
      </c>
      <c r="C3" s="37">
        <v>174</v>
      </c>
      <c r="D3" s="36">
        <v>7772247.72</v>
      </c>
      <c r="E3" s="37">
        <v>153</v>
      </c>
      <c r="F3" s="36">
        <v>2948000.05</v>
      </c>
      <c r="G3" s="37">
        <v>88</v>
      </c>
      <c r="H3" s="36">
        <v>15241571.44</v>
      </c>
      <c r="I3" s="37">
        <v>175</v>
      </c>
      <c r="J3" s="36">
        <v>8203454.26</v>
      </c>
      <c r="K3" s="37">
        <v>157</v>
      </c>
      <c r="L3" s="36">
        <v>2883281.68</v>
      </c>
      <c r="M3" s="38">
        <v>82</v>
      </c>
      <c r="N3" s="36"/>
      <c r="O3" s="36"/>
      <c r="P3" s="36"/>
      <c r="Q3" s="36"/>
      <c r="R3" s="36"/>
    </row>
    <row r="4" spans="1:18" ht="15">
      <c r="A4" s="36" t="s">
        <v>126</v>
      </c>
      <c r="B4" s="36">
        <v>8209650.58</v>
      </c>
      <c r="C4" s="37">
        <v>113</v>
      </c>
      <c r="D4" s="36">
        <v>2078320.24</v>
      </c>
      <c r="E4" s="37">
        <v>54</v>
      </c>
      <c r="F4" s="36">
        <v>1222055.71</v>
      </c>
      <c r="G4" s="37">
        <v>46</v>
      </c>
      <c r="H4" s="36">
        <v>7903421.5</v>
      </c>
      <c r="I4" s="37">
        <v>119</v>
      </c>
      <c r="J4" s="36">
        <v>2060834.15</v>
      </c>
      <c r="K4" s="37">
        <v>56</v>
      </c>
      <c r="L4" s="36">
        <v>1181877.43</v>
      </c>
      <c r="M4" s="38">
        <v>47</v>
      </c>
      <c r="N4" s="36"/>
      <c r="O4" s="36"/>
      <c r="P4" s="36"/>
      <c r="Q4" s="36"/>
      <c r="R4" s="36"/>
    </row>
    <row r="5" spans="1:18" ht="15">
      <c r="A5" s="36" t="s">
        <v>127</v>
      </c>
      <c r="B5" s="36">
        <v>77627777.1</v>
      </c>
      <c r="C5" s="37">
        <v>595</v>
      </c>
      <c r="D5" s="36">
        <v>19903289.31</v>
      </c>
      <c r="E5" s="37">
        <v>115</v>
      </c>
      <c r="F5" s="36">
        <v>15591408.95</v>
      </c>
      <c r="G5" s="37">
        <v>260</v>
      </c>
      <c r="H5" s="36">
        <v>77063775.99</v>
      </c>
      <c r="I5" s="37">
        <v>604</v>
      </c>
      <c r="J5" s="36">
        <v>18232532.61</v>
      </c>
      <c r="K5" s="37">
        <v>117</v>
      </c>
      <c r="L5" s="36">
        <v>15221721.52</v>
      </c>
      <c r="M5" s="38">
        <v>258</v>
      </c>
      <c r="N5" s="36"/>
      <c r="O5" s="36"/>
      <c r="P5" s="36"/>
      <c r="Q5" s="36"/>
      <c r="R5" s="36"/>
    </row>
    <row r="6" spans="1:18" ht="15">
      <c r="A6" s="36" t="s">
        <v>128</v>
      </c>
      <c r="B6" s="36">
        <v>424384.41</v>
      </c>
      <c r="C6" s="37">
        <v>16</v>
      </c>
      <c r="D6" s="36">
        <v>0</v>
      </c>
      <c r="E6" s="37">
        <v>0</v>
      </c>
      <c r="F6" s="36">
        <v>0</v>
      </c>
      <c r="G6" s="37">
        <v>0</v>
      </c>
      <c r="H6" s="36">
        <v>372156.01</v>
      </c>
      <c r="I6" s="37">
        <v>14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129</v>
      </c>
      <c r="B7" s="36">
        <v>10725016.15</v>
      </c>
      <c r="C7" s="37">
        <v>146</v>
      </c>
      <c r="D7" s="36">
        <v>1141473.16</v>
      </c>
      <c r="E7" s="37">
        <v>36</v>
      </c>
      <c r="F7" s="36">
        <v>1110290.46</v>
      </c>
      <c r="G7" s="37">
        <v>49</v>
      </c>
      <c r="H7" s="36">
        <v>10235830.08</v>
      </c>
      <c r="I7" s="37">
        <v>150</v>
      </c>
      <c r="J7" s="36">
        <v>718904.85</v>
      </c>
      <c r="K7" s="37">
        <v>35</v>
      </c>
      <c r="L7" s="36">
        <v>1018735.14</v>
      </c>
      <c r="M7" s="38">
        <v>46</v>
      </c>
      <c r="N7" s="36"/>
      <c r="O7" s="36"/>
      <c r="P7" s="36"/>
      <c r="Q7" s="36"/>
      <c r="R7" s="36"/>
    </row>
    <row r="8" spans="1:18" ht="15">
      <c r="A8" s="36" t="s">
        <v>130</v>
      </c>
      <c r="B8" s="36">
        <v>669625.51</v>
      </c>
      <c r="C8" s="37">
        <v>22</v>
      </c>
      <c r="D8" s="36">
        <v>102090.5</v>
      </c>
      <c r="E8" s="37">
        <v>12</v>
      </c>
      <c r="F8" s="36">
        <v>0</v>
      </c>
      <c r="G8" s="37">
        <v>0</v>
      </c>
      <c r="H8" s="36">
        <v>679703.57</v>
      </c>
      <c r="I8" s="37">
        <v>23</v>
      </c>
      <c r="J8" s="36">
        <v>100132.27</v>
      </c>
      <c r="K8" s="37">
        <v>12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131</v>
      </c>
      <c r="B9" s="36">
        <v>20545122.67</v>
      </c>
      <c r="C9" s="37">
        <v>149</v>
      </c>
      <c r="D9" s="36">
        <v>26043929.78</v>
      </c>
      <c r="E9" s="37">
        <v>174</v>
      </c>
      <c r="F9" s="36">
        <v>6279030.51</v>
      </c>
      <c r="G9" s="37">
        <v>78</v>
      </c>
      <c r="H9" s="36">
        <v>16663567.88</v>
      </c>
      <c r="I9" s="37">
        <v>148</v>
      </c>
      <c r="J9" s="36">
        <v>24569850.05</v>
      </c>
      <c r="K9" s="37">
        <v>182</v>
      </c>
      <c r="L9" s="36">
        <v>5142361.53</v>
      </c>
      <c r="M9" s="38">
        <v>79</v>
      </c>
      <c r="N9" s="36"/>
      <c r="O9" s="36"/>
      <c r="P9" s="36"/>
      <c r="Q9" s="36"/>
      <c r="R9" s="36"/>
    </row>
    <row r="10" spans="1:18" ht="15">
      <c r="A10" s="36" t="s">
        <v>132</v>
      </c>
      <c r="B10" s="36">
        <v>4040656.3</v>
      </c>
      <c r="C10" s="37">
        <v>64</v>
      </c>
      <c r="D10" s="36">
        <v>651181.89</v>
      </c>
      <c r="E10" s="37">
        <v>20</v>
      </c>
      <c r="F10" s="36">
        <v>374491.08</v>
      </c>
      <c r="G10" s="37">
        <v>18</v>
      </c>
      <c r="H10" s="36">
        <v>4034463.38</v>
      </c>
      <c r="I10" s="37">
        <v>77</v>
      </c>
      <c r="J10" s="36">
        <v>680031.82</v>
      </c>
      <c r="K10" s="37">
        <v>24</v>
      </c>
      <c r="L10" s="36">
        <v>410749.43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133</v>
      </c>
      <c r="B11" s="36">
        <v>6989549.52</v>
      </c>
      <c r="C11" s="37">
        <v>110</v>
      </c>
      <c r="D11" s="36">
        <v>2901921.54</v>
      </c>
      <c r="E11" s="37">
        <v>77</v>
      </c>
      <c r="F11" s="36">
        <v>996471.26</v>
      </c>
      <c r="G11" s="37">
        <v>38</v>
      </c>
      <c r="H11" s="36">
        <v>6540898.4</v>
      </c>
      <c r="I11" s="37">
        <v>113</v>
      </c>
      <c r="J11" s="36">
        <v>2877465.3</v>
      </c>
      <c r="K11" s="37">
        <v>85</v>
      </c>
      <c r="L11" s="36">
        <v>957582.11</v>
      </c>
      <c r="M11" s="38">
        <v>36</v>
      </c>
      <c r="N11" s="36"/>
      <c r="O11" s="36"/>
      <c r="P11" s="36"/>
      <c r="Q11" s="36"/>
      <c r="R11" s="36"/>
    </row>
    <row r="12" spans="1:18" ht="15">
      <c r="A12" s="36" t="s">
        <v>134</v>
      </c>
      <c r="B12" s="36">
        <v>9588007.76</v>
      </c>
      <c r="C12" s="37">
        <v>33</v>
      </c>
      <c r="D12" s="36">
        <v>33917350.49</v>
      </c>
      <c r="E12" s="37">
        <v>69</v>
      </c>
      <c r="F12" s="36">
        <v>3448944.83</v>
      </c>
      <c r="G12" s="37">
        <v>12</v>
      </c>
      <c r="H12" s="36">
        <v>11052653.34</v>
      </c>
      <c r="I12" s="37">
        <v>31</v>
      </c>
      <c r="J12" s="36">
        <v>29000326.57</v>
      </c>
      <c r="K12" s="37">
        <v>65</v>
      </c>
      <c r="L12" s="36">
        <v>3591848.92</v>
      </c>
      <c r="M12" s="38">
        <v>10</v>
      </c>
      <c r="N12" s="36"/>
      <c r="O12" s="36"/>
      <c r="P12" s="36"/>
      <c r="Q12" s="36"/>
      <c r="R12" s="36"/>
    </row>
    <row r="13" spans="1:18" ht="15">
      <c r="A13" s="36" t="s">
        <v>135</v>
      </c>
      <c r="B13" s="36">
        <v>30772245.61</v>
      </c>
      <c r="C13" s="37">
        <v>276</v>
      </c>
      <c r="D13" s="36">
        <v>17941021.95</v>
      </c>
      <c r="E13" s="37">
        <v>216</v>
      </c>
      <c r="F13" s="36">
        <v>8028997.77</v>
      </c>
      <c r="G13" s="37">
        <v>120</v>
      </c>
      <c r="H13" s="36">
        <v>30812183.73</v>
      </c>
      <c r="I13" s="37">
        <v>290</v>
      </c>
      <c r="J13" s="36">
        <v>19365569.5</v>
      </c>
      <c r="K13" s="37">
        <v>216</v>
      </c>
      <c r="L13" s="36">
        <v>8041672.98</v>
      </c>
      <c r="M13" s="38">
        <v>124</v>
      </c>
      <c r="N13" s="36"/>
      <c r="O13" s="36"/>
      <c r="P13" s="36"/>
      <c r="Q13" s="36"/>
      <c r="R13" s="36"/>
    </row>
    <row r="14" spans="1:18" ht="15">
      <c r="A14" s="36" t="s">
        <v>136</v>
      </c>
      <c r="B14" s="36">
        <v>26674656.46</v>
      </c>
      <c r="C14" s="37">
        <v>280</v>
      </c>
      <c r="D14" s="36">
        <v>7640441.58</v>
      </c>
      <c r="E14" s="37">
        <v>145</v>
      </c>
      <c r="F14" s="36">
        <v>5793981.36</v>
      </c>
      <c r="G14" s="37">
        <v>122</v>
      </c>
      <c r="H14" s="36">
        <v>25827500.27</v>
      </c>
      <c r="I14" s="37">
        <v>281</v>
      </c>
      <c r="J14" s="36">
        <v>7734009.22</v>
      </c>
      <c r="K14" s="37">
        <v>157</v>
      </c>
      <c r="L14" s="36">
        <v>5732906.05</v>
      </c>
      <c r="M14" s="38">
        <v>122</v>
      </c>
      <c r="N14" s="36"/>
      <c r="O14" s="36"/>
      <c r="P14" s="36"/>
      <c r="Q14" s="36"/>
      <c r="R14" s="36"/>
    </row>
    <row r="15" spans="1:18" ht="15">
      <c r="A15" s="36" t="s">
        <v>137</v>
      </c>
      <c r="B15" s="36">
        <v>23168648.36</v>
      </c>
      <c r="C15" s="37">
        <v>243</v>
      </c>
      <c r="D15" s="36">
        <v>12130820.09</v>
      </c>
      <c r="E15" s="37">
        <v>230</v>
      </c>
      <c r="F15" s="36">
        <v>6109186.74</v>
      </c>
      <c r="G15" s="37">
        <v>116</v>
      </c>
      <c r="H15" s="36">
        <v>23203425.32</v>
      </c>
      <c r="I15" s="37">
        <v>257</v>
      </c>
      <c r="J15" s="36">
        <v>12690491.63</v>
      </c>
      <c r="K15" s="37">
        <v>235</v>
      </c>
      <c r="L15" s="36">
        <v>6361708.26</v>
      </c>
      <c r="M15" s="38">
        <v>119</v>
      </c>
      <c r="N15" s="36"/>
      <c r="O15" s="36"/>
      <c r="P15" s="36"/>
      <c r="Q15" s="36"/>
      <c r="R15" s="36"/>
    </row>
    <row r="16" spans="1:18" ht="15">
      <c r="A16" s="36" t="s">
        <v>138</v>
      </c>
      <c r="B16" s="36">
        <v>24607198.06</v>
      </c>
      <c r="C16" s="37">
        <v>252</v>
      </c>
      <c r="D16" s="36">
        <v>19873866.32</v>
      </c>
      <c r="E16" s="37">
        <v>247</v>
      </c>
      <c r="F16" s="36">
        <v>6151064.3</v>
      </c>
      <c r="G16" s="37">
        <v>119</v>
      </c>
      <c r="H16" s="36">
        <v>23802958.14</v>
      </c>
      <c r="I16" s="37">
        <v>266</v>
      </c>
      <c r="J16" s="36">
        <v>19832511.2</v>
      </c>
      <c r="K16" s="37">
        <v>271</v>
      </c>
      <c r="L16" s="36">
        <v>5968747.83</v>
      </c>
      <c r="M16" s="38">
        <v>121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2018-06-18T14:42:03Z</dcterms:modified>
  <cp:category/>
  <cp:version/>
  <cp:contentType/>
  <cp:contentStatus/>
</cp:coreProperties>
</file>