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<sst xmlns="http://schemas.openxmlformats.org/spreadsheetml/2006/main" count="186" uniqueCount="150">
  <si>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</si>
  <si>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</si>
  <si>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</si>
  <si>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</si>
  <si>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</si>
  <si>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</si>
  <si>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</si>
  <si>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</si>
  <si>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</si>
  <si>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</si>
  <si>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</si>
  <si>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</si>
  <si>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</si>
  <si>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</si>
  <si>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</si>
  <si>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</si>
  <si>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</si>
  <si>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</si>
  <si>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</si>
  <si>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</si>
  <si>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</si>
  <si>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</si>
  <si>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</si>
  <si>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</si>
  <si>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</si>
  <si>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</si>
  <si>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</si>
  <si>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</si>
  <si>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</si>
  <si>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</si>
  <si>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</si>
  <si>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</si>
  <si>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</si>
  <si>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</si>
  <si>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</si>
  <si>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</si>
  <si>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</si>
  <si>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</si>
  <si>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</si>
  <si>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</si>
  <si>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</si>
  <si>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</si>
  <si>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</si>
  <si>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</si>
  <si>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</si>
  <si>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</si>
  <si>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</si>
  <si>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</si>
  <si>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</si>
  <si>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</si>
  <si>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</si>
  <si>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</si>
  <si>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</si>
  <si>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</si>
  <si>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</si>
  <si>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</si>
  <si>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</si>
  <si>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</si>
  <si>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</si>
  <si>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</si>
  <si>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</si>
  <si>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</si>
  <si>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ALBURGH</t>
  </si>
  <si>
    <t>ARLINGTON</t>
  </si>
  <si>
    <t>BARRE</t>
  </si>
  <si>
    <t>BARTON</t>
  </si>
  <si>
    <t>BENNINGTON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</si>
  <si>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</si>
  <si>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</si>
  <si>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</si>
  <si>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</si>
  <si>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</si>
  <si>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</si>
  <si>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</si>
  <si>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</si>
  <si>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</si>
  <si>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CAVENDISH</t>
  </si>
  <si>
    <t>CHESTER</t>
  </si>
  <si>
    <t>COLCHESTER</t>
  </si>
  <si>
    <t>CRAFTSBURY</t>
  </si>
  <si>
    <t>DERBY</t>
  </si>
  <si>
    <t>DORSET</t>
  </si>
  <si>
    <t>DOVER</t>
  </si>
  <si>
    <t>ELMORE</t>
  </si>
  <si>
    <t>ENOSBURG</t>
  </si>
  <si>
    <t>ESSEX</t>
  </si>
  <si>
    <t>FAIR HAVEN</t>
  </si>
  <si>
    <t>FAIRFAX</t>
  </si>
  <si>
    <t>FAIRLEE</t>
  </si>
  <si>
    <t>FAYSTON</t>
  </si>
  <si>
    <t>FERRISBURGH</t>
  </si>
  <si>
    <t>GLOVER</t>
  </si>
  <si>
    <t>GRAND ISLE</t>
  </si>
  <si>
    <t>HARDWICK</t>
  </si>
  <si>
    <t>HARTFORD</t>
  </si>
  <si>
    <t>HINESBURG</t>
  </si>
  <si>
    <t>JAMAICA</t>
  </si>
  <si>
    <t>JAY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</si>
  <si>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</si>
  <si>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</si>
  <si>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</si>
  <si>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</si>
  <si>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</si>
  <si>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</si>
  <si>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</si>
  <si>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</si>
  <si>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</si>
  <si>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</si>
  <si>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MONTGOMERY</t>
  </si>
  <si>
    <t>MONTPELIER</t>
  </si>
  <si>
    <t>MORRISTOWN</t>
  </si>
  <si>
    <t>MOUNT HOLLY</t>
  </si>
  <si>
    <t>NEWFANE</t>
  </si>
  <si>
    <t>NEWPORT</t>
  </si>
  <si>
    <t>NORTH HERO</t>
  </si>
  <si>
    <t>NORTHFIELD</t>
  </si>
  <si>
    <t>PITTSFIELD</t>
  </si>
  <si>
    <t>PLYMOUTH</t>
  </si>
  <si>
    <t>POULTNEY</t>
  </si>
  <si>
    <t>PUTNEY</t>
  </si>
  <si>
    <t>RANDOLPH</t>
  </si>
  <si>
    <t>RICHMOND</t>
  </si>
  <si>
    <t>ROCHESTER</t>
  </si>
  <si>
    <t>ROCKINGHAM</t>
  </si>
  <si>
    <t>ROYALTON</t>
  </si>
  <si>
    <t>RUTLAND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</si>
  <si>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</si>
  <si>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</si>
  <si>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</si>
  <si>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</si>
  <si>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</si>
  <si>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</si>
  <si>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</si>
  <si>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STOCKBRIDGE</t>
  </si>
  <si>
    <t>STOWE</t>
  </si>
  <si>
    <t>STRATTON</t>
  </si>
  <si>
    <t>SWANTON</t>
  </si>
  <si>
    <t>VERGENNES</t>
  </si>
  <si>
    <t>WAITSFIELD</t>
  </si>
  <si>
    <t>WARDSBORO</t>
  </si>
  <si>
    <t>WARREN</t>
  </si>
  <si>
    <t>WATERBURY</t>
  </si>
  <si>
    <t>WEST RUTLAND</t>
  </si>
  <si>
    <t>WESTON</t>
  </si>
  <si>
    <t>WILLISTON</t>
  </si>
  <si>
    <t>WILMINGTON</t>
  </si>
  <si>
    <t>WINDSOR</t>
  </si>
  <si>
    <t>WINHALL</t>
  </si>
  <si>
    <t>WINOOSKI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</si>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</sst>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14" fontId="40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3" fillId="0" borderId="11" xfId="0" applyNumberFormat="1" applyFont="1" applyBorder="1" applyAlignment="1">
      <alignment horizontal="center" vertical="center"/>
    </xf>
    <xf numFmtId="44" fontId="43" fillId="0" borderId="12" xfId="0" applyNumberFormat="1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3" fillId="0" borderId="0" xfId="0" applyNumberFormat="1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0" xfId="0" applyNumberFormat="1" applyFont="1" applyBorder="1" applyAlignment="1">
      <alignment horizontal="center" vertical="center"/>
    </xf>
    <xf numFmtId="44" fontId="43" fillId="0" borderId="10" xfId="0" applyNumberFormat="1" applyFont="1" applyBorder="1" applyAlignment="1">
      <alignment horizontal="center" vertical="center"/>
    </xf>
    <xf numFmtId="44" fontId="42" fillId="0" borderId="11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4" fontId="43" fillId="0" borderId="28" xfId="0" applyNumberFormat="1" applyFont="1" applyBorder="1" applyAlignment="1">
      <alignment horizontal="center" vertical="center"/>
    </xf>
    <xf numFmtId="44" fontId="43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36</v>
      </c>
      <c r="R5" s="1" t="s">
        <v>14</v>
      </c>
    </row>
    <row r="6" spans="5:18" ht="15">
      <c r="E6" s="58"/>
      <c r="F6" s="58"/>
      <c r="G6" s="58"/>
      <c r="H6" s="58"/>
      <c r="O6" s="1" t="s">
        <v>37</v>
      </c>
      <c r="R6" s="1" t="s">
        <v>35</v>
      </c>
    </row>
    <row r="7" spans="4:15" ht="33.75">
      <c r="D7" s="3" t="s">
        <v>2</v>
      </c>
      <c r="E7" s="5">
        <v>42644</v>
      </c>
      <c r="F7" s="3" t="s">
        <v>3</v>
      </c>
      <c r="G7" s="5">
        <v>42735</v>
      </c>
      <c r="O7" s="1" t="s">
        <v>38</v>
      </c>
    </row>
    <row r="8" ht="15">
      <c r="O8" s="1" t="s">
        <v>39</v>
      </c>
    </row>
    <row r="12" spans="3:8" ht="18.75">
      <c r="C12" s="60" t="s">
        <v>41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45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46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44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43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42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37</v>
      </c>
    </row>
    <row r="23" ht="11.25" customHeight="1">
      <c r="B23" s="2"/>
    </row>
    <row r="24" ht="18.75">
      <c r="E24" s="6" t="s">
        <v>35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D1" sqref="D1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Quarterly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10/01/2016 - 12/31/2016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10/01/2015 - 12/31/2015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>SUM(C7:C51)</f>
        <v>258078249.27</v>
      </c>
      <c r="D6" s="42">
        <f>SUM(D7:D51)</f>
        <v>122853785.66</v>
      </c>
      <c r="E6" s="43">
        <f>SUM(E7:E51)</f>
        <v>49489978.760000005</v>
      </c>
      <c r="F6" s="41">
        <f>SUM(F7:F51)</f>
        <v>246097352.13</v>
      </c>
      <c r="G6" s="42">
        <f>SUM(G7:G51)</f>
        <v>102324031.80000001</v>
      </c>
      <c r="H6" s="43">
        <f>SUM(H7:H51)</f>
        <v>45556482.58</v>
      </c>
      <c r="I6" s="20">
        <f>_xlfn.IFERROR((C6-F6)/F6,"")</f>
        <v>0.04868356784948727</v>
      </c>
      <c r="J6" s="20">
        <f>_xlfn.IFERROR((D6-G6)/G6,"")</f>
        <v>0.2006347238166585</v>
      </c>
      <c r="K6" s="20">
        <f>_xlfn.IFERROR((E6-H6)/H6,"")</f>
        <v>0.08634328107075749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9921331.06</v>
      </c>
      <c r="D7" s="44">
        <f>IF('County Data'!E2&gt;9,'County Data'!D2,"*")</f>
        <v>2678781.41</v>
      </c>
      <c r="E7" s="45">
        <f>IF('County Data'!G2&gt;9,'County Data'!F2,"*")</f>
        <v>1710418.13</v>
      </c>
      <c r="F7" s="44">
        <f>IF('County Data'!I2&gt;9,'County Data'!H2,"*")</f>
        <v>9655315.99</v>
      </c>
      <c r="G7" s="44">
        <f>IF('County Data'!K2&gt;9,'County Data'!J2,"*")</f>
        <v>2561703.44</v>
      </c>
      <c r="H7" s="45">
        <f>IF('County Data'!M2&gt;9,'County Data'!L2,"*")</f>
        <v>1668770.08</v>
      </c>
      <c r="I7" s="22">
        <f aca="true" t="shared" si="0" ref="I7:I50">_xlfn.IFERROR((C7-F7)/F7,"")</f>
        <v>0.027551151124987707</v>
      </c>
      <c r="J7" s="22">
        <f aca="true" t="shared" si="1" ref="J7:J50">_xlfn.IFERROR((D7-G7)/G7,"")</f>
        <v>0.045703170855717866</v>
      </c>
      <c r="K7" s="22">
        <f aca="true" t="shared" si="2" ref="K7:K50">_xlfn.IFERROR((E7-H7)/H7,"")</f>
        <v>0.024957332648245834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16737895.28</v>
      </c>
      <c r="D8" s="44">
        <f>IF('County Data'!E3&gt;9,'County Data'!D3,"*")</f>
        <v>10527789.25</v>
      </c>
      <c r="E8" s="45">
        <f>IF('County Data'!G3&gt;9,'County Data'!F3,"*")</f>
        <v>3251356.94</v>
      </c>
      <c r="F8" s="44">
        <f>IF('County Data'!I3&gt;9,'County Data'!H3,"*")</f>
        <v>15779521.02</v>
      </c>
      <c r="G8" s="44">
        <f>IF('County Data'!K3&gt;9,'County Data'!J3,"*")</f>
        <v>8953475.78</v>
      </c>
      <c r="H8" s="45">
        <f>IF('County Data'!M3&gt;9,'County Data'!L3,"*")</f>
        <v>3013846.24</v>
      </c>
      <c r="I8" s="22">
        <f t="shared" si="0"/>
        <v>0.06073532008894905</v>
      </c>
      <c r="J8" s="22">
        <f t="shared" si="1"/>
        <v>0.17583266082169496</v>
      </c>
      <c r="K8" s="22">
        <f t="shared" si="2"/>
        <v>0.07880650872222324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7791871.36</v>
      </c>
      <c r="D9" s="47">
        <f>IF('County Data'!E4&gt;9,'County Data'!D4,"*")</f>
        <v>1808608.18</v>
      </c>
      <c r="E9" s="48">
        <f>IF('County Data'!G4&gt;9,'County Data'!F4,"*")</f>
        <v>994452.05</v>
      </c>
      <c r="F9" s="46">
        <f>IF('County Data'!I4&gt;9,'County Data'!H4,"*")</f>
        <v>7364936.38</v>
      </c>
      <c r="G9" s="47">
        <f>IF('County Data'!K4&gt;9,'County Data'!J4,"*")</f>
        <v>1662513.2</v>
      </c>
      <c r="H9" s="48">
        <f>IF('County Data'!M4&gt;9,'County Data'!L4,"*")</f>
        <v>916800.87</v>
      </c>
      <c r="I9" s="9">
        <f t="shared" si="0"/>
        <v>0.057968590354612194</v>
      </c>
      <c r="J9" s="9">
        <f t="shared" si="1"/>
        <v>0.08787598197716565</v>
      </c>
      <c r="K9" s="9">
        <f t="shared" si="2"/>
        <v>0.08469797808983325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84059731.45</v>
      </c>
      <c r="D10" s="44">
        <f>IF('County Data'!E5&gt;9,'County Data'!D5,"*")</f>
        <v>28424483.19</v>
      </c>
      <c r="E10" s="45">
        <f>IF('County Data'!G5&gt;9,'County Data'!F5,"*")</f>
        <v>16897325.95</v>
      </c>
      <c r="F10" s="44">
        <f>IF('County Data'!I5&gt;9,'County Data'!H5,"*")</f>
        <v>82054996.35</v>
      </c>
      <c r="G10" s="44">
        <f>IF('County Data'!K5&gt;9,'County Data'!J5,"*")</f>
        <v>26532953.97</v>
      </c>
      <c r="H10" s="45">
        <f>IF('County Data'!M5&gt;9,'County Data'!L5,"*")</f>
        <v>16335630.28</v>
      </c>
      <c r="I10" s="22">
        <f t="shared" si="0"/>
        <v>0.024431603061061</v>
      </c>
      <c r="J10" s="22">
        <f t="shared" si="1"/>
        <v>0.07128980897259675</v>
      </c>
      <c r="K10" s="22">
        <f t="shared" si="2"/>
        <v>0.03438469531767586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301317.46</v>
      </c>
      <c r="D11" s="47">
        <f>IF('County Data'!E6&gt;9,'County Data'!D6,"*")</f>
        <v>81890.29</v>
      </c>
      <c r="E11" s="48" t="str">
        <f>IF('County Data'!G6&gt;9,'County Data'!F6,"*")</f>
        <v>*</v>
      </c>
      <c r="F11" s="46">
        <f>IF('County Data'!I6&gt;9,'County Data'!H6,"*")</f>
        <v>291774.14</v>
      </c>
      <c r="G11" s="47">
        <f>IF('County Data'!K6&gt;9,'County Data'!J6,"*")</f>
        <v>76518.02</v>
      </c>
      <c r="H11" s="48" t="str">
        <f>IF('County Data'!M6&gt;9,'County Data'!L6,"*")</f>
        <v>*</v>
      </c>
      <c r="I11" s="9">
        <f t="shared" si="0"/>
        <v>0.032707902077956624</v>
      </c>
      <c r="J11" s="9">
        <f t="shared" si="1"/>
        <v>0.07020921346370422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10845504.09</v>
      </c>
      <c r="D12" s="44">
        <f>IF('County Data'!E7&gt;9,'County Data'!D7,"*")</f>
        <v>985691.51</v>
      </c>
      <c r="E12" s="45">
        <f>IF('County Data'!G7&gt;9,'County Data'!F7,"*")</f>
        <v>971604.62</v>
      </c>
      <c r="F12" s="44">
        <f>IF('County Data'!I7&gt;9,'County Data'!H7,"*")</f>
        <v>10481392.32</v>
      </c>
      <c r="G12" s="44">
        <f>IF('County Data'!K7&gt;9,'County Data'!J7,"*")</f>
        <v>851147.11</v>
      </c>
      <c r="H12" s="45">
        <f>IF('County Data'!M7&gt;9,'County Data'!L7,"*")</f>
        <v>917581.28</v>
      </c>
      <c r="I12" s="22">
        <f t="shared" si="0"/>
        <v>0.03473887427200126</v>
      </c>
      <c r="J12" s="22">
        <f t="shared" si="1"/>
        <v>0.15807420176754172</v>
      </c>
      <c r="K12" s="22">
        <f t="shared" si="2"/>
        <v>0.05887580880028412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996598.71</v>
      </c>
      <c r="D13" s="47">
        <f>IF('County Data'!E8&gt;9,'County Data'!D8,"*")</f>
        <v>301417.87</v>
      </c>
      <c r="E13" s="48">
        <f>IF('County Data'!G8&gt;9,'County Data'!F8,"*")</f>
        <v>182002.28</v>
      </c>
      <c r="F13" s="46">
        <f>IF('County Data'!I8&gt;9,'County Data'!H8,"*")</f>
        <v>1028914.94</v>
      </c>
      <c r="G13" s="47">
        <f>IF('County Data'!K8&gt;9,'County Data'!J8,"*")</f>
        <v>231579.12</v>
      </c>
      <c r="H13" s="48">
        <f>IF('County Data'!M8&gt;9,'County Data'!L8,"*")</f>
        <v>179817.83</v>
      </c>
      <c r="I13" s="9">
        <f t="shared" si="0"/>
        <v>-0.031408067609553794</v>
      </c>
      <c r="J13" s="9">
        <f t="shared" si="1"/>
        <v>0.3015761956431996</v>
      </c>
      <c r="K13" s="9">
        <f t="shared" si="2"/>
        <v>0.012148127913678036</v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15404739.31</v>
      </c>
      <c r="D14" s="44">
        <f>IF('County Data'!E9&gt;9,'County Data'!D9,"*")</f>
        <v>18487719.35</v>
      </c>
      <c r="E14" s="45">
        <f>IF('County Data'!G9&gt;9,'County Data'!F9,"*")</f>
        <v>4250250.6</v>
      </c>
      <c r="F14" s="44">
        <f>IF('County Data'!I9&gt;9,'County Data'!H9,"*")</f>
        <v>14213787.18</v>
      </c>
      <c r="G14" s="44">
        <f>IF('County Data'!K9&gt;9,'County Data'!J9,"*")</f>
        <v>16580244.32</v>
      </c>
      <c r="H14" s="45">
        <f>IF('County Data'!M9&gt;9,'County Data'!L9,"*")</f>
        <v>3539166.16</v>
      </c>
      <c r="I14" s="22">
        <f t="shared" si="0"/>
        <v>0.08378851567974586</v>
      </c>
      <c r="J14" s="22">
        <f t="shared" si="1"/>
        <v>0.1150450495894744</v>
      </c>
      <c r="K14" s="22">
        <f t="shared" si="2"/>
        <v>0.20091863672204627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4392264.82</v>
      </c>
      <c r="D15" s="49">
        <f>IF('County Data'!E10&gt;9,'County Data'!D10,"*")</f>
        <v>873692.38</v>
      </c>
      <c r="E15" s="50">
        <f>IF('County Data'!G10&gt;9,'County Data'!F10,"*")</f>
        <v>516399.81</v>
      </c>
      <c r="F15" s="49">
        <f>IF('County Data'!I10&gt;9,'County Data'!H10,"*")</f>
        <v>4517722.72</v>
      </c>
      <c r="G15" s="49">
        <f>IF('County Data'!K10&gt;9,'County Data'!J10,"*")</f>
        <v>747651.24</v>
      </c>
      <c r="H15" s="50">
        <f>IF('County Data'!M10&gt;9,'County Data'!L10,"*")</f>
        <v>469487.57</v>
      </c>
      <c r="I15" s="23">
        <f t="shared" si="0"/>
        <v>-0.027770163813860504</v>
      </c>
      <c r="J15" s="23">
        <f t="shared" si="1"/>
        <v>0.16858280071868806</v>
      </c>
      <c r="K15" s="23">
        <f t="shared" si="2"/>
        <v>0.09992221945300914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6134871.11</v>
      </c>
      <c r="D16" s="44">
        <f>IF('County Data'!E11&gt;9,'County Data'!D11,"*")</f>
        <v>1762945.86</v>
      </c>
      <c r="E16" s="45">
        <f>IF('County Data'!G11&gt;9,'County Data'!F11,"*")</f>
        <v>956504.01</v>
      </c>
      <c r="F16" s="44">
        <f>IF('County Data'!I11&gt;9,'County Data'!H11,"*")</f>
        <v>5887079.94</v>
      </c>
      <c r="G16" s="44">
        <f>IF('County Data'!K11&gt;9,'County Data'!J11,"*")</f>
        <v>1596246.35</v>
      </c>
      <c r="H16" s="45">
        <f>IF('County Data'!M11&gt;9,'County Data'!L11,"*")</f>
        <v>967234.5</v>
      </c>
      <c r="I16" s="22">
        <f t="shared" si="0"/>
        <v>0.04209067526268378</v>
      </c>
      <c r="J16" s="22">
        <f t="shared" si="1"/>
        <v>0.104432194942842</v>
      </c>
      <c r="K16" s="22">
        <f t="shared" si="2"/>
        <v>-0.01109399013372661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9334425.86</v>
      </c>
      <c r="D17" s="47">
        <f>IF('County Data'!E12&gt;9,'County Data'!D12,"*")</f>
        <v>13793229.72</v>
      </c>
      <c r="E17" s="48" t="str">
        <f>IF('County Data'!G12&gt;9,'County Data'!F12,"*")</f>
        <v>*</v>
      </c>
      <c r="F17" s="46">
        <f>IF('County Data'!I12&gt;9,'County Data'!H12,"*")</f>
        <v>8280970.61</v>
      </c>
      <c r="G17" s="47">
        <f>IF('County Data'!K12&gt;9,'County Data'!J12,"*")</f>
        <v>5020998.2</v>
      </c>
      <c r="H17" s="48" t="str">
        <f>IF('County Data'!M12&gt;9,'County Data'!L12,"*")</f>
        <v>*</v>
      </c>
      <c r="I17" s="9">
        <f t="shared" si="0"/>
        <v>0.1272139824681734</v>
      </c>
      <c r="J17" s="9">
        <f t="shared" si="1"/>
        <v>1.747109074844918</v>
      </c>
      <c r="K17" s="9">
        <f t="shared" si="2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24523116.44</v>
      </c>
      <c r="D18" s="44">
        <f>IF('County Data'!E13&gt;9,'County Data'!D13,"*")</f>
        <v>10942448.09</v>
      </c>
      <c r="E18" s="45">
        <f>IF('County Data'!G13&gt;9,'County Data'!F13,"*")</f>
        <v>5116035.91</v>
      </c>
      <c r="F18" s="44">
        <f>IF('County Data'!I13&gt;9,'County Data'!H13,"*")</f>
        <v>22889388.32</v>
      </c>
      <c r="G18" s="44">
        <f>IF('County Data'!K13&gt;9,'County Data'!J13,"*")</f>
        <v>9012904.84</v>
      </c>
      <c r="H18" s="45">
        <f>IF('County Data'!M13&gt;9,'County Data'!L13,"*")</f>
        <v>4344738.23</v>
      </c>
      <c r="I18" s="22">
        <f t="shared" si="0"/>
        <v>0.07137491387537441</v>
      </c>
      <c r="J18" s="22">
        <f t="shared" si="1"/>
        <v>0.2140867216789565</v>
      </c>
      <c r="K18" s="22">
        <f t="shared" si="2"/>
        <v>0.1775245455927041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24457216.21</v>
      </c>
      <c r="D19" s="47">
        <f>IF('County Data'!E14&gt;9,'County Data'!D14,"*")</f>
        <v>6727800.94</v>
      </c>
      <c r="E19" s="48">
        <f>IF('County Data'!G14&gt;9,'County Data'!F14,"*")</f>
        <v>4863279.73</v>
      </c>
      <c r="F19" s="46">
        <f>IF('County Data'!I14&gt;9,'County Data'!H14,"*")</f>
        <v>23303902.15</v>
      </c>
      <c r="G19" s="47">
        <f>IF('County Data'!K14&gt;9,'County Data'!J14,"*")</f>
        <v>5574232.36</v>
      </c>
      <c r="H19" s="48">
        <f>IF('County Data'!M14&gt;9,'County Data'!L14,"*")</f>
        <v>4515782.32</v>
      </c>
      <c r="I19" s="9">
        <f t="shared" si="0"/>
        <v>0.04949016918181672</v>
      </c>
      <c r="J19" s="9">
        <f t="shared" si="1"/>
        <v>0.20694662610010037</v>
      </c>
      <c r="K19" s="9">
        <f t="shared" si="2"/>
        <v>0.07695176281216322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20040643.55</v>
      </c>
      <c r="D20" s="44">
        <f>IF('County Data'!E15&gt;9,'County Data'!D15,"*")</f>
        <v>8205370.96</v>
      </c>
      <c r="E20" s="45">
        <f>IF('County Data'!G15&gt;9,'County Data'!F15,"*")</f>
        <v>4359839.23</v>
      </c>
      <c r="F20" s="44">
        <f>IF('County Data'!I15&gt;9,'County Data'!H15,"*")</f>
        <v>18531719.79</v>
      </c>
      <c r="G20" s="44">
        <f>IF('County Data'!K15&gt;9,'County Data'!J15,"*")</f>
        <v>7091038.29</v>
      </c>
      <c r="H20" s="45">
        <f>IF('County Data'!M15&gt;9,'County Data'!L15,"*")</f>
        <v>3773447</v>
      </c>
      <c r="I20" s="22">
        <f t="shared" si="0"/>
        <v>0.08142383853732993</v>
      </c>
      <c r="J20" s="22">
        <f t="shared" si="1"/>
        <v>0.15714661583078265</v>
      </c>
      <c r="K20" s="22">
        <f t="shared" si="2"/>
        <v>0.1553996200291141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23136722.56</v>
      </c>
      <c r="D21" s="47">
        <f>IF('County Data'!E16&gt;9,'County Data'!D16,"*")</f>
        <v>17251916.66</v>
      </c>
      <c r="E21" s="48">
        <f>IF('County Data'!G16&gt;9,'County Data'!F16,"*")</f>
        <v>5420509.5</v>
      </c>
      <c r="F21" s="46">
        <f>IF('County Data'!I16&gt;9,'County Data'!H16,"*")</f>
        <v>21815930.28</v>
      </c>
      <c r="G21" s="47">
        <f>IF('County Data'!K16&gt;9,'County Data'!J16,"*")</f>
        <v>15830825.56</v>
      </c>
      <c r="H21" s="48">
        <f>IF('County Data'!M16&gt;9,'County Data'!L16,"*")</f>
        <v>4914180.22</v>
      </c>
      <c r="I21" s="9">
        <f t="shared" si="0"/>
        <v>0.06054256055314078</v>
      </c>
      <c r="J21" s="9">
        <f t="shared" si="1"/>
        <v>0.08976733996682354</v>
      </c>
      <c r="K21" s="9">
        <f t="shared" si="2"/>
        <v>0.10303433275387697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9" ref="I179:I227">_xlfn.IFERROR((C179-F179)/F179,"")</f>
      </c>
      <c r="J179" s="22">
        <f aca="true" t="shared" si="10" ref="J179:J227">_xlfn.IFERROR((D179-G179)/G179,"")</f>
      </c>
      <c r="K179" s="22">
        <f aca="true" t="shared" si="11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Quarterly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10/01/2016 - 12/31/2016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10/01/2015 - 12/31/2015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ALBURGH</v>
      </c>
      <c r="C6" s="41" t="str">
        <f>IF('Town Data'!C2&gt;9,'Town Data'!B2,"*")</f>
        <v>*</v>
      </c>
      <c r="D6" s="42" t="str">
        <f>IF('Town Data'!E2&gt;9,'Town Data'!D2,"*")</f>
        <v>*</v>
      </c>
      <c r="E6" s="43" t="str">
        <f>IF('Town Data'!G2&gt;9,'Town Data'!F2,"*")</f>
        <v>*</v>
      </c>
      <c r="F6" s="42">
        <f>IF('Town Data'!I2&gt;9,'Town Data'!H2,"*")</f>
        <v>251152.33</v>
      </c>
      <c r="G6" s="42" t="str">
        <f>IF('Town Data'!K2&gt;9,'Town Data'!J2,"*")</f>
        <v>*</v>
      </c>
      <c r="H6" s="43" t="str">
        <f>IF('Town Data'!M2&gt;9,'Town Data'!L2,"*")</f>
        <v>*</v>
      </c>
      <c r="I6" s="20">
        <f>_xlfn.IFERROR((C6-F6)/F6,"")</f>
      </c>
      <c r="J6" s="20">
        <f>_xlfn.IFERROR((D6-G6)/G6,"")</f>
      </c>
      <c r="K6" s="20">
        <f>_xlfn.IFERROR((E6-H6)/H6,"")</f>
      </c>
    </row>
    <row r="7" spans="1:12" ht="15">
      <c r="A7" s="15"/>
      <c r="B7" t="str">
        <f>'Town Data'!A3</f>
        <v>ARLINGTON</v>
      </c>
      <c r="C7" s="51">
        <f>IF('Town Data'!C3&gt;9,'Town Data'!B3,"*")</f>
        <v>447757.79</v>
      </c>
      <c r="D7" s="47">
        <f>IF('Town Data'!E3&gt;9,'Town Data'!D3,"*")</f>
        <v>271219</v>
      </c>
      <c r="E7" s="48" t="str">
        <f>IF('Town Data'!G3&gt;9,'Town Data'!F3,"*")</f>
        <v>*</v>
      </c>
      <c r="F7" s="46">
        <f>IF('Town Data'!I3&gt;9,'Town Data'!H3,"*")</f>
        <v>443253.66</v>
      </c>
      <c r="G7" s="47">
        <f>IF('Town Data'!K3&gt;9,'Town Data'!J3,"*")</f>
        <v>271289.25</v>
      </c>
      <c r="H7" s="48" t="str">
        <f>IF('Town Data'!M3&gt;9,'Town Data'!L3,"*")</f>
        <v>*</v>
      </c>
      <c r="I7" s="9">
        <f aca="true" t="shared" si="0" ref="I7:I70">_xlfn.IFERROR((C7-F7)/F7,"")</f>
        <v>0.010161517899254357</v>
      </c>
      <c r="J7" s="9">
        <f aca="true" t="shared" si="1" ref="J7:J70">_xlfn.IFERROR((D7-G7)/G7,"")</f>
        <v>-0.0002589487051182456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BARRE</v>
      </c>
      <c r="C8" s="52">
        <f>IF('Town Data'!C4&gt;9,'Town Data'!B4,"*")</f>
        <v>6531455.1</v>
      </c>
      <c r="D8" s="44">
        <f>IF('Town Data'!E4&gt;9,'Town Data'!D4,"*")</f>
        <v>420775.92</v>
      </c>
      <c r="E8" s="45">
        <f>IF('Town Data'!G4&gt;9,'Town Data'!F4,"*")</f>
        <v>868832.49</v>
      </c>
      <c r="F8" s="44">
        <f>IF('Town Data'!I4&gt;9,'Town Data'!H4,"*")</f>
        <v>6620631.53</v>
      </c>
      <c r="G8" s="44" t="str">
        <f>IF('Town Data'!K4&gt;9,'Town Data'!J4,"*")</f>
        <v>*</v>
      </c>
      <c r="H8" s="45">
        <f>IF('Town Data'!M4&gt;9,'Town Data'!L4,"*")</f>
        <v>920269.44</v>
      </c>
      <c r="I8" s="22">
        <f t="shared" si="0"/>
        <v>-0.013469474867452808</v>
      </c>
      <c r="J8" s="22">
        <f t="shared" si="1"/>
      </c>
      <c r="K8" s="22">
        <f t="shared" si="2"/>
        <v>-0.05589335879718005</v>
      </c>
      <c r="L8" s="15"/>
    </row>
    <row r="9" spans="1:12" ht="15">
      <c r="A9" s="15"/>
      <c r="B9" s="15" t="str">
        <f>'Town Data'!A5</f>
        <v>BARTON</v>
      </c>
      <c r="C9" s="51">
        <f>IF('Town Data'!C5&gt;9,'Town Data'!B5,"*")</f>
        <v>378879.89</v>
      </c>
      <c r="D9" s="47" t="str">
        <f>IF('Town Data'!E5&gt;9,'Town Data'!D5,"*")</f>
        <v>*</v>
      </c>
      <c r="E9" s="48" t="str">
        <f>IF('Town Data'!G5&gt;9,'Town Data'!F5,"*")</f>
        <v>*</v>
      </c>
      <c r="F9" s="46">
        <f>IF('Town Data'!I5&gt;9,'Town Data'!H5,"*")</f>
        <v>388718.44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  <v>-0.025310221969402812</v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BENNINGTON</v>
      </c>
      <c r="C10" s="52">
        <f>IF('Town Data'!C6&gt;9,'Town Data'!B6,"*")</f>
        <v>7225513.87</v>
      </c>
      <c r="D10" s="44">
        <f>IF('Town Data'!E6&gt;9,'Town Data'!D6,"*")</f>
        <v>1878641.34</v>
      </c>
      <c r="E10" s="45">
        <f>IF('Town Data'!G6&gt;9,'Town Data'!F6,"*")</f>
        <v>1043880.7</v>
      </c>
      <c r="F10" s="44">
        <f>IF('Town Data'!I6&gt;9,'Town Data'!H6,"*")</f>
        <v>6959753.14</v>
      </c>
      <c r="G10" s="44">
        <f>IF('Town Data'!K6&gt;9,'Town Data'!J6,"*")</f>
        <v>1654465.94</v>
      </c>
      <c r="H10" s="45">
        <f>IF('Town Data'!M6&gt;9,'Town Data'!L6,"*")</f>
        <v>949064.1</v>
      </c>
      <c r="I10" s="22">
        <f t="shared" si="0"/>
        <v>0.03818536730456512</v>
      </c>
      <c r="J10" s="22">
        <f t="shared" si="1"/>
        <v>0.13549713812784817</v>
      </c>
      <c r="K10" s="22">
        <f t="shared" si="2"/>
        <v>0.09990536993233648</v>
      </c>
      <c r="L10" s="15"/>
    </row>
    <row r="11" spans="1:12" ht="15">
      <c r="A11" s="15"/>
      <c r="B11" s="15" t="str">
        <f>'Town Data'!A7</f>
        <v>BETHEL</v>
      </c>
      <c r="C11" s="51">
        <f>IF('Town Data'!C7&gt;9,'Town Data'!B7,"*")</f>
        <v>489737.78</v>
      </c>
      <c r="D11" s="47" t="str">
        <f>IF('Town Data'!E7&gt;9,'Town Data'!D7,"*")</f>
        <v>*</v>
      </c>
      <c r="E11" s="48" t="str">
        <f>IF('Town Data'!G7&gt;9,'Town Data'!F7,"*")</f>
        <v>*</v>
      </c>
      <c r="F11" s="46">
        <f>IF('Town Data'!I7&gt;9,'Town Data'!H7,"*")</f>
        <v>469871.44</v>
      </c>
      <c r="G11" s="47" t="str">
        <f>IF('Town Data'!K7&gt;9,'Town Data'!J7,"*")</f>
        <v>*</v>
      </c>
      <c r="H11" s="48" t="str">
        <f>IF('Town Data'!M7&gt;9,'Town Data'!L7,"*")</f>
        <v>*</v>
      </c>
      <c r="I11" s="9">
        <f t="shared" si="0"/>
        <v>0.04228037354217576</v>
      </c>
      <c r="J11" s="9">
        <f t="shared" si="1"/>
      </c>
      <c r="K11" s="9">
        <f t="shared" si="2"/>
      </c>
      <c r="L11" s="15"/>
    </row>
    <row r="12" spans="1:12" ht="15">
      <c r="A12" s="15"/>
      <c r="B12" s="27" t="str">
        <f>'Town Data'!A8</f>
        <v>BRADFORD</v>
      </c>
      <c r="C12" s="52">
        <f>IF('Town Data'!C8&gt;9,'Town Data'!B8,"*")</f>
        <v>1149823.8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1145389.14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  <v>0.003871749648333622</v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BRANDON</v>
      </c>
      <c r="C13" s="51">
        <f>IF('Town Data'!C9&gt;9,'Town Data'!B9,"*")</f>
        <v>922638.32</v>
      </c>
      <c r="D13" s="47">
        <f>IF('Town Data'!E9&gt;9,'Town Data'!D9,"*")</f>
        <v>252591.86</v>
      </c>
      <c r="E13" s="48" t="str">
        <f>IF('Town Data'!G9&gt;9,'Town Data'!F9,"*")</f>
        <v>*</v>
      </c>
      <c r="F13" s="46">
        <f>IF('Town Data'!I9&gt;9,'Town Data'!H9,"*")</f>
        <v>1207019.78</v>
      </c>
      <c r="G13" s="47" t="str">
        <f>IF('Town Data'!K9&gt;9,'Town Data'!J9,"*")</f>
        <v>*</v>
      </c>
      <c r="H13" s="48" t="str">
        <f>IF('Town Data'!M9&gt;9,'Town Data'!L9,"*")</f>
        <v>*</v>
      </c>
      <c r="I13" s="9">
        <f t="shared" si="0"/>
        <v>-0.23560629636077718</v>
      </c>
      <c r="J13" s="9">
        <f t="shared" si="1"/>
      </c>
      <c r="K13" s="9">
        <f t="shared" si="2"/>
      </c>
      <c r="L13" s="15"/>
    </row>
    <row r="14" spans="1:12" ht="15">
      <c r="A14" s="15"/>
      <c r="B14" s="27" t="str">
        <f>'Town Data'!A10</f>
        <v>BRATTLEBORO</v>
      </c>
      <c r="C14" s="52">
        <f>IF('Town Data'!C10&gt;9,'Town Data'!B10,"*")</f>
        <v>10156846.69</v>
      </c>
      <c r="D14" s="44">
        <f>IF('Town Data'!E10&gt;9,'Town Data'!D10,"*")</f>
        <v>2252193.74</v>
      </c>
      <c r="E14" s="45">
        <f>IF('Town Data'!G10&gt;9,'Town Data'!F10,"*")</f>
        <v>1381146.39</v>
      </c>
      <c r="F14" s="44">
        <f>IF('Town Data'!I10&gt;9,'Town Data'!H10,"*")</f>
        <v>9809855.88</v>
      </c>
      <c r="G14" s="44">
        <f>IF('Town Data'!K10&gt;9,'Town Data'!J10,"*")</f>
        <v>2072292.34</v>
      </c>
      <c r="H14" s="45">
        <f>IF('Town Data'!M10&gt;9,'Town Data'!L10,"*")</f>
        <v>1403756.78</v>
      </c>
      <c r="I14" s="22">
        <f t="shared" si="0"/>
        <v>0.03537165216743211</v>
      </c>
      <c r="J14" s="22">
        <f t="shared" si="1"/>
        <v>0.08681275152520235</v>
      </c>
      <c r="K14" s="22">
        <f t="shared" si="2"/>
        <v>-0.016107056665471728</v>
      </c>
      <c r="L14" s="15"/>
    </row>
    <row r="15" spans="1:12" ht="15">
      <c r="A15" s="15"/>
      <c r="B15" s="15" t="str">
        <f>'Town Data'!A11</f>
        <v>BRISTOL</v>
      </c>
      <c r="C15" s="51">
        <f>IF('Town Data'!C11&gt;9,'Town Data'!B11,"*")</f>
        <v>1088656.12</v>
      </c>
      <c r="D15" s="47" t="str">
        <f>IF('Town Data'!E11&gt;9,'Town Data'!D11,"*")</f>
        <v>*</v>
      </c>
      <c r="E15" s="48" t="str">
        <f>IF('Town Data'!G11&gt;9,'Town Data'!F11,"*")</f>
        <v>*</v>
      </c>
      <c r="F15" s="46">
        <f>IF('Town Data'!I11&gt;9,'Town Data'!H11,"*")</f>
        <v>1079386.68</v>
      </c>
      <c r="G15" s="47" t="str">
        <f>IF('Town Data'!K11&gt;9,'Town Data'!J11,"*")</f>
        <v>*</v>
      </c>
      <c r="H15" s="48" t="str">
        <f>IF('Town Data'!M11&gt;9,'Town Data'!L11,"*")</f>
        <v>*</v>
      </c>
      <c r="I15" s="9">
        <f t="shared" si="0"/>
        <v>0.008587691669495289</v>
      </c>
      <c r="J15" s="9">
        <f t="shared" si="1"/>
      </c>
      <c r="K15" s="9">
        <f t="shared" si="2"/>
      </c>
      <c r="L15" s="15"/>
    </row>
    <row r="16" spans="1:12" ht="15">
      <c r="A16" s="15"/>
      <c r="B16" s="28" t="str">
        <f>'Town Data'!A12</f>
        <v>BURKE</v>
      </c>
      <c r="C16" s="53">
        <f>IF('Town Data'!C12&gt;9,'Town Data'!B12,"*")</f>
        <v>574796.02</v>
      </c>
      <c r="D16" s="54">
        <f>IF('Town Data'!E12&gt;9,'Town Data'!D12,"*")</f>
        <v>292962.8</v>
      </c>
      <c r="E16" s="55" t="str">
        <f>IF('Town Data'!G12&gt;9,'Town Data'!F12,"*")</f>
        <v>*</v>
      </c>
      <c r="F16" s="54">
        <f>IF('Town Data'!I12&gt;9,'Town Data'!H12,"*")</f>
        <v>374258.39</v>
      </c>
      <c r="G16" s="54">
        <f>IF('Town Data'!K12&gt;9,'Town Data'!J12,"*")</f>
        <v>100486.03</v>
      </c>
      <c r="H16" s="55" t="str">
        <f>IF('Town Data'!M12&gt;9,'Town Data'!L12,"*")</f>
        <v>*</v>
      </c>
      <c r="I16" s="26">
        <f t="shared" si="0"/>
        <v>0.53582667846137</v>
      </c>
      <c r="J16" s="26">
        <f t="shared" si="1"/>
        <v>1.9154579994851024</v>
      </c>
      <c r="K16" s="26">
        <f t="shared" si="2"/>
      </c>
      <c r="L16" s="15"/>
    </row>
    <row r="17" spans="1:12" ht="15">
      <c r="A17" s="15"/>
      <c r="B17" s="27" t="str">
        <f>'Town Data'!A13</f>
        <v>BURLINGTON</v>
      </c>
      <c r="C17" s="52">
        <f>IF('Town Data'!C13&gt;9,'Town Data'!B13,"*")</f>
        <v>26635762.56</v>
      </c>
      <c r="D17" s="44">
        <f>IF('Town Data'!E13&gt;9,'Town Data'!D13,"*")</f>
        <v>8833177.12</v>
      </c>
      <c r="E17" s="45">
        <f>IF('Town Data'!G13&gt;9,'Town Data'!F13,"*")</f>
        <v>9022390.83</v>
      </c>
      <c r="F17" s="44">
        <f>IF('Town Data'!I13&gt;9,'Town Data'!H13,"*")</f>
        <v>25748276.63</v>
      </c>
      <c r="G17" s="44">
        <f>IF('Town Data'!K13&gt;9,'Town Data'!J13,"*")</f>
        <v>9086766.79</v>
      </c>
      <c r="H17" s="45">
        <f>IF('Town Data'!M13&gt;9,'Town Data'!L13,"*")</f>
        <v>8717252.93</v>
      </c>
      <c r="I17" s="22">
        <f t="shared" si="0"/>
        <v>0.03446777983447507</v>
      </c>
      <c r="J17" s="22">
        <f t="shared" si="1"/>
        <v>-0.027907579875283667</v>
      </c>
      <c r="K17" s="22">
        <f t="shared" si="2"/>
        <v>0.03500390575451622</v>
      </c>
      <c r="L17" s="15"/>
    </row>
    <row r="18" spans="1:12" ht="15">
      <c r="A18" s="15"/>
      <c r="B18" s="15" t="str">
        <f>'Town Data'!A14</f>
        <v>CAMBRIDGE</v>
      </c>
      <c r="C18" s="51">
        <f>IF('Town Data'!C14&gt;9,'Town Data'!B14,"*")</f>
        <v>1688298.05</v>
      </c>
      <c r="D18" s="47">
        <f>IF('Town Data'!E14&gt;9,'Town Data'!D14,"*")</f>
        <v>1505337.42</v>
      </c>
      <c r="E18" s="48">
        <f>IF('Town Data'!G14&gt;9,'Town Data'!F14,"*")</f>
        <v>435658.6</v>
      </c>
      <c r="F18" s="46">
        <f>IF('Town Data'!I14&gt;9,'Town Data'!H14,"*")</f>
        <v>1369439.24</v>
      </c>
      <c r="G18" s="47">
        <f>IF('Town Data'!K14&gt;9,'Town Data'!J14,"*")</f>
        <v>1049192.18</v>
      </c>
      <c r="H18" s="48">
        <f>IF('Town Data'!M14&gt;9,'Town Data'!L14,"*")</f>
        <v>334374.95</v>
      </c>
      <c r="I18" s="9">
        <f t="shared" si="0"/>
        <v>0.2328389611502589</v>
      </c>
      <c r="J18" s="9">
        <f t="shared" si="1"/>
        <v>0.4347585205981997</v>
      </c>
      <c r="K18" s="9">
        <f t="shared" si="2"/>
        <v>0.30290441912589433</v>
      </c>
      <c r="L18" s="15"/>
    </row>
    <row r="19" spans="1:12" ht="15">
      <c r="A19" s="15"/>
      <c r="B19" s="27" t="str">
        <f>'Town Data'!A15</f>
        <v>CASTLETON</v>
      </c>
      <c r="C19" s="52">
        <f>IF('Town Data'!C15&gt;9,'Town Data'!B15,"*")</f>
        <v>1003996.51</v>
      </c>
      <c r="D19" s="44" t="str">
        <f>IF('Town Data'!E15&gt;9,'Town Data'!D15,"*")</f>
        <v>*</v>
      </c>
      <c r="E19" s="45" t="str">
        <f>IF('Town Data'!G15&gt;9,'Town Data'!F15,"*")</f>
        <v>*</v>
      </c>
      <c r="F19" s="44">
        <f>IF('Town Data'!I15&gt;9,'Town Data'!H15,"*")</f>
        <v>1022625.29</v>
      </c>
      <c r="G19" s="44" t="str">
        <f>IF('Town Data'!K15&gt;9,'Town Data'!J15,"*")</f>
        <v>*</v>
      </c>
      <c r="H19" s="45" t="str">
        <f>IF('Town Data'!M15&gt;9,'Town Data'!L15,"*")</f>
        <v>*</v>
      </c>
      <c r="I19" s="22">
        <f t="shared" si="0"/>
        <v>-0.018216623608047114</v>
      </c>
      <c r="J19" s="22">
        <f t="shared" si="1"/>
      </c>
      <c r="K19" s="22">
        <f t="shared" si="2"/>
      </c>
      <c r="L19" s="15"/>
    </row>
    <row r="20" spans="1:12" ht="15">
      <c r="A20" s="15"/>
      <c r="B20" s="15" t="str">
        <f>'Town Data'!A16</f>
        <v>CAVENDISH</v>
      </c>
      <c r="C20" s="51" t="str">
        <f>IF('Town Data'!C16&gt;9,'Town Data'!B16,"*")</f>
        <v>*</v>
      </c>
      <c r="D20" s="47">
        <f>IF('Town Data'!E16&gt;9,'Town Data'!D16,"*")</f>
        <v>778824.64</v>
      </c>
      <c r="E20" s="48" t="str">
        <f>IF('Town Data'!G16&gt;9,'Town Data'!F16,"*")</f>
        <v>*</v>
      </c>
      <c r="F20" s="46" t="str">
        <f>IF('Town Data'!I16&gt;9,'Town Data'!H16,"*")</f>
        <v>*</v>
      </c>
      <c r="G20" s="47">
        <f>IF('Town Data'!K16&gt;9,'Town Data'!J16,"*")</f>
        <v>689544.2</v>
      </c>
      <c r="H20" s="48" t="str">
        <f>IF('Town Data'!M16&gt;9,'Town Data'!L16,"*")</f>
        <v>*</v>
      </c>
      <c r="I20" s="9">
        <f t="shared" si="0"/>
      </c>
      <c r="J20" s="9">
        <f t="shared" si="1"/>
        <v>0.129477472220055</v>
      </c>
      <c r="K20" s="9">
        <f t="shared" si="2"/>
      </c>
      <c r="L20" s="15"/>
    </row>
    <row r="21" spans="1:12" ht="15">
      <c r="A21" s="15"/>
      <c r="B21" s="27" t="str">
        <f>'Town Data'!A17</f>
        <v>CHESTER</v>
      </c>
      <c r="C21" s="52">
        <f>IF('Town Data'!C17&gt;9,'Town Data'!B17,"*")</f>
        <v>948372.29</v>
      </c>
      <c r="D21" s="44">
        <f>IF('Town Data'!E17&gt;9,'Town Data'!D17,"*")</f>
        <v>212646.97</v>
      </c>
      <c r="E21" s="45" t="str">
        <f>IF('Town Data'!G17&gt;9,'Town Data'!F17,"*")</f>
        <v>*</v>
      </c>
      <c r="F21" s="44">
        <f>IF('Town Data'!I17&gt;9,'Town Data'!H17,"*")</f>
        <v>811733.31</v>
      </c>
      <c r="G21" s="44">
        <f>IF('Town Data'!K17&gt;9,'Town Data'!J17,"*")</f>
        <v>304648.48</v>
      </c>
      <c r="H21" s="45" t="str">
        <f>IF('Town Data'!M17&gt;9,'Town Data'!L17,"*")</f>
        <v>*</v>
      </c>
      <c r="I21" s="22">
        <f t="shared" si="0"/>
        <v>0.16832989150094133</v>
      </c>
      <c r="J21" s="22">
        <f t="shared" si="1"/>
        <v>-0.3019923486898736</v>
      </c>
      <c r="K21" s="22">
        <f t="shared" si="2"/>
      </c>
      <c r="L21" s="15"/>
    </row>
    <row r="22" spans="1:12" ht="15">
      <c r="A22" s="15"/>
      <c r="B22" s="15" t="str">
        <f>'Town Data'!A18</f>
        <v>COLCHESTER</v>
      </c>
      <c r="C22" s="51">
        <f>IF('Town Data'!C18&gt;9,'Town Data'!B18,"*")</f>
        <v>5858936.99</v>
      </c>
      <c r="D22" s="47">
        <f>IF('Town Data'!E18&gt;9,'Town Data'!D18,"*")</f>
        <v>3291924.23</v>
      </c>
      <c r="E22" s="48">
        <f>IF('Town Data'!G18&gt;9,'Town Data'!F18,"*")</f>
        <v>792617.5</v>
      </c>
      <c r="F22" s="46">
        <f>IF('Town Data'!I18&gt;9,'Town Data'!H18,"*")</f>
        <v>5863331.84</v>
      </c>
      <c r="G22" s="47">
        <f>IF('Town Data'!K18&gt;9,'Town Data'!J18,"*")</f>
        <v>2741820.6</v>
      </c>
      <c r="H22" s="48">
        <f>IF('Town Data'!M18&gt;9,'Town Data'!L18,"*")</f>
        <v>738220.49</v>
      </c>
      <c r="I22" s="9">
        <f t="shared" si="0"/>
        <v>-0.0007495482295608272</v>
      </c>
      <c r="J22" s="9">
        <f t="shared" si="1"/>
        <v>0.2006344361115384</v>
      </c>
      <c r="K22" s="9">
        <f t="shared" si="2"/>
        <v>0.07368667049596525</v>
      </c>
      <c r="L22" s="15"/>
    </row>
    <row r="23" spans="1:12" ht="15">
      <c r="A23" s="15"/>
      <c r="B23" s="27" t="str">
        <f>'Town Data'!A19</f>
        <v>CRAFTSBURY</v>
      </c>
      <c r="C23" s="52" t="str">
        <f>IF('Town Data'!C19&gt;9,'Town Data'!B19,"*")</f>
        <v>*</v>
      </c>
      <c r="D23" s="44">
        <f>IF('Town Data'!E19&gt;9,'Town Data'!D19,"*")</f>
        <v>28195.9</v>
      </c>
      <c r="E23" s="45" t="str">
        <f>IF('Town Data'!G19&gt;9,'Town Data'!F19,"*")</f>
        <v>*</v>
      </c>
      <c r="F23" s="44" t="str">
        <f>IF('Town Data'!I19&gt;9,'Town Data'!H19,"*")</f>
        <v>*</v>
      </c>
      <c r="G23" s="44">
        <f>IF('Town Data'!K19&gt;9,'Town Data'!J19,"*")</f>
        <v>30099.55</v>
      </c>
      <c r="H23" s="45" t="str">
        <f>IF('Town Data'!M19&gt;9,'Town Data'!L19,"*")</f>
        <v>*</v>
      </c>
      <c r="I23" s="22">
        <f t="shared" si="0"/>
      </c>
      <c r="J23" s="22">
        <f t="shared" si="1"/>
        <v>-0.06324513157173439</v>
      </c>
      <c r="K23" s="22">
        <f t="shared" si="2"/>
      </c>
      <c r="L23" s="15"/>
    </row>
    <row r="24" spans="1:12" ht="15">
      <c r="A24" s="15"/>
      <c r="B24" s="15" t="str">
        <f>'Town Data'!A20</f>
        <v>DERBY</v>
      </c>
      <c r="C24" s="51">
        <f>IF('Town Data'!C20&gt;9,'Town Data'!B20,"*")</f>
        <v>2246707.94</v>
      </c>
      <c r="D24" s="47">
        <f>IF('Town Data'!E20&gt;9,'Town Data'!D20,"*")</f>
        <v>211205.05</v>
      </c>
      <c r="E24" s="48" t="str">
        <f>IF('Town Data'!G20&gt;9,'Town Data'!F20,"*")</f>
        <v>*</v>
      </c>
      <c r="F24" s="46">
        <f>IF('Town Data'!I20&gt;9,'Town Data'!H20,"*")</f>
        <v>2020034.08</v>
      </c>
      <c r="G24" s="47">
        <f>IF('Town Data'!K20&gt;9,'Town Data'!J20,"*")</f>
        <v>216276.18</v>
      </c>
      <c r="H24" s="48" t="str">
        <f>IF('Town Data'!M20&gt;9,'Town Data'!L20,"*")</f>
        <v>*</v>
      </c>
      <c r="I24" s="9">
        <f t="shared" si="0"/>
        <v>0.11221288900234785</v>
      </c>
      <c r="J24" s="9">
        <f t="shared" si="1"/>
        <v>-0.023447473503554597</v>
      </c>
      <c r="K24" s="9">
        <f t="shared" si="2"/>
      </c>
      <c r="L24" s="15"/>
    </row>
    <row r="25" spans="1:12" ht="15">
      <c r="A25" s="15"/>
      <c r="B25" s="27" t="str">
        <f>'Town Data'!A21</f>
        <v>DORSET</v>
      </c>
      <c r="C25" s="52">
        <f>IF('Town Data'!C21&gt;9,'Town Data'!B21,"*")</f>
        <v>1179464.05</v>
      </c>
      <c r="D25" s="44">
        <f>IF('Town Data'!E21&gt;9,'Town Data'!D21,"*")</f>
        <v>578599.52</v>
      </c>
      <c r="E25" s="45" t="str">
        <f>IF('Town Data'!G21&gt;9,'Town Data'!F21,"*")</f>
        <v>*</v>
      </c>
      <c r="F25" s="44">
        <f>IF('Town Data'!I21&gt;9,'Town Data'!H21,"*")</f>
        <v>1138310.05</v>
      </c>
      <c r="G25" s="44">
        <f>IF('Town Data'!K21&gt;9,'Town Data'!J21,"*")</f>
        <v>549911.45</v>
      </c>
      <c r="H25" s="45" t="str">
        <f>IF('Town Data'!M21&gt;9,'Town Data'!L21,"*")</f>
        <v>*</v>
      </c>
      <c r="I25" s="22">
        <f t="shared" si="0"/>
        <v>0.03615359453252653</v>
      </c>
      <c r="J25" s="22">
        <f t="shared" si="1"/>
        <v>0.05216852640547868</v>
      </c>
      <c r="K25" s="22">
        <f t="shared" si="2"/>
      </c>
      <c r="L25" s="15"/>
    </row>
    <row r="26" spans="1:12" ht="15">
      <c r="A26" s="15"/>
      <c r="B26" s="15" t="str">
        <f>'Town Data'!A22</f>
        <v>DOVER</v>
      </c>
      <c r="C26" s="51">
        <f>IF('Town Data'!C22&gt;9,'Town Data'!B22,"*")</f>
        <v>1660040.59</v>
      </c>
      <c r="D26" s="47">
        <f>IF('Town Data'!E22&gt;9,'Town Data'!D22,"*")</f>
        <v>1104706.24</v>
      </c>
      <c r="E26" s="48">
        <f>IF('Town Data'!G22&gt;9,'Town Data'!F22,"*")</f>
        <v>580160.9</v>
      </c>
      <c r="F26" s="46">
        <f>IF('Town Data'!I22&gt;9,'Town Data'!H22,"*")</f>
        <v>1382858.98</v>
      </c>
      <c r="G26" s="47">
        <f>IF('Town Data'!K22&gt;9,'Town Data'!J22,"*")</f>
        <v>1218509.94</v>
      </c>
      <c r="H26" s="48">
        <f>IF('Town Data'!M22&gt;9,'Town Data'!L22,"*")</f>
        <v>485733.01</v>
      </c>
      <c r="I26" s="9">
        <f t="shared" si="0"/>
        <v>0.200440980612499</v>
      </c>
      <c r="J26" s="9">
        <f t="shared" si="1"/>
        <v>-0.09339579125632734</v>
      </c>
      <c r="K26" s="9">
        <f t="shared" si="2"/>
        <v>0.19440286753416247</v>
      </c>
      <c r="L26" s="15"/>
    </row>
    <row r="27" spans="1:12" ht="15">
      <c r="A27" s="15"/>
      <c r="B27" s="27" t="str">
        <f>'Town Data'!A23</f>
        <v>ELMORE</v>
      </c>
      <c r="C27" s="52" t="str">
        <f>IF('Town Data'!C23&gt;9,'Town Data'!B23,"*")</f>
        <v>*</v>
      </c>
      <c r="D27" s="44">
        <f>IF('Town Data'!E23&gt;9,'Town Data'!D23,"*")</f>
        <v>32078.11</v>
      </c>
      <c r="E27" s="45" t="str">
        <f>IF('Town Data'!G23&gt;9,'Town Data'!F23,"*")</f>
        <v>*</v>
      </c>
      <c r="F27" s="44" t="str">
        <f>IF('Town Data'!I23&gt;9,'Town Data'!H23,"*")</f>
        <v>*</v>
      </c>
      <c r="G27" s="44" t="str">
        <f>IF('Town Data'!K23&gt;9,'Town Data'!J23,"*")</f>
        <v>*</v>
      </c>
      <c r="H27" s="45" t="str">
        <f>IF('Town Data'!M23&gt;9,'Town Data'!L23,"*")</f>
        <v>*</v>
      </c>
      <c r="I27" s="22">
        <f t="shared" si="0"/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ENOSBURG</v>
      </c>
      <c r="C28" s="51">
        <f>IF('Town Data'!C24&gt;9,'Town Data'!B24,"*")</f>
        <v>958570.86</v>
      </c>
      <c r="D28" s="47" t="str">
        <f>IF('Town Data'!E24&gt;9,'Town Data'!D24,"*")</f>
        <v>*</v>
      </c>
      <c r="E28" s="48" t="str">
        <f>IF('Town Data'!G24&gt;9,'Town Data'!F24,"*")</f>
        <v>*</v>
      </c>
      <c r="F28" s="46">
        <f>IF('Town Data'!I24&gt;9,'Town Data'!H24,"*")</f>
        <v>981514.55</v>
      </c>
      <c r="G28" s="47" t="str">
        <f>IF('Town Data'!K24&gt;9,'Town Data'!J24,"*")</f>
        <v>*</v>
      </c>
      <c r="H28" s="48" t="str">
        <f>IF('Town Data'!M24&gt;9,'Town Data'!L24,"*")</f>
        <v>*</v>
      </c>
      <c r="I28" s="9">
        <f t="shared" si="0"/>
        <v>-0.02337580222320704</v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ESSEX</v>
      </c>
      <c r="C29" s="52">
        <f>IF('Town Data'!C25&gt;9,'Town Data'!B25,"*")</f>
        <v>8899109.85</v>
      </c>
      <c r="D29" s="44" t="str">
        <f>IF('Town Data'!E25&gt;9,'Town Data'!D25,"*")</f>
        <v>*</v>
      </c>
      <c r="E29" s="45">
        <f>IF('Town Data'!G25&gt;9,'Town Data'!F25,"*")</f>
        <v>932702.33</v>
      </c>
      <c r="F29" s="44">
        <f>IF('Town Data'!I25&gt;9,'Town Data'!H25,"*")</f>
        <v>8346063.72</v>
      </c>
      <c r="G29" s="44" t="str">
        <f>IF('Town Data'!K25&gt;9,'Town Data'!J25,"*")</f>
        <v>*</v>
      </c>
      <c r="H29" s="45">
        <f>IF('Town Data'!M25&gt;9,'Town Data'!L25,"*")</f>
        <v>945690.44</v>
      </c>
      <c r="I29" s="22">
        <f t="shared" si="0"/>
        <v>0.06626430716970369</v>
      </c>
      <c r="J29" s="22">
        <f t="shared" si="1"/>
      </c>
      <c r="K29" s="22">
        <f t="shared" si="2"/>
        <v>-0.01373399735329881</v>
      </c>
      <c r="L29" s="15"/>
    </row>
    <row r="30" spans="1:12" ht="15">
      <c r="A30" s="15"/>
      <c r="B30" s="15" t="str">
        <f>'Town Data'!A26</f>
        <v>FAIR HAVEN</v>
      </c>
      <c r="C30" s="51">
        <f>IF('Town Data'!C26&gt;9,'Town Data'!B26,"*")</f>
        <v>1194488.65</v>
      </c>
      <c r="D30" s="47" t="str">
        <f>IF('Town Data'!E26&gt;9,'Town Data'!D26,"*")</f>
        <v>*</v>
      </c>
      <c r="E30" s="48" t="str">
        <f>IF('Town Data'!G26&gt;9,'Town Data'!F26,"*")</f>
        <v>*</v>
      </c>
      <c r="F30" s="46">
        <f>IF('Town Data'!I26&gt;9,'Town Data'!H26,"*")</f>
        <v>1200068.44</v>
      </c>
      <c r="G30" s="47" t="str">
        <f>IF('Town Data'!K26&gt;9,'Town Data'!J26,"*")</f>
        <v>*</v>
      </c>
      <c r="H30" s="48" t="str">
        <f>IF('Town Data'!M26&gt;9,'Town Data'!L26,"*")</f>
        <v>*</v>
      </c>
      <c r="I30" s="9">
        <f t="shared" si="0"/>
        <v>-0.004649559820104958</v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FAIRFAX</v>
      </c>
      <c r="C31" s="52">
        <f>IF('Town Data'!C27&gt;9,'Town Data'!B27,"*")</f>
        <v>476527.37</v>
      </c>
      <c r="D31" s="44" t="str">
        <f>IF('Town Data'!E27&gt;9,'Town Data'!D27,"*")</f>
        <v>*</v>
      </c>
      <c r="E31" s="45" t="str">
        <f>IF('Town Data'!G27&gt;9,'Town Data'!F27,"*")</f>
        <v>*</v>
      </c>
      <c r="F31" s="44" t="str">
        <f>IF('Town Data'!I27&gt;9,'Town Data'!H27,"*")</f>
        <v>*</v>
      </c>
      <c r="G31" s="44" t="str">
        <f>IF('Town Data'!K27&gt;9,'Town Data'!J27,"*")</f>
        <v>*</v>
      </c>
      <c r="H31" s="45" t="str">
        <f>IF('Town Data'!M27&gt;9,'Town Data'!L27,"*")</f>
        <v>*</v>
      </c>
      <c r="I31" s="22">
        <f t="shared" si="0"/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FAIRLEE</v>
      </c>
      <c r="C32" s="51">
        <f>IF('Town Data'!C28&gt;9,'Town Data'!B28,"*")</f>
        <v>390572.62</v>
      </c>
      <c r="D32" s="47" t="str">
        <f>IF('Town Data'!E28&gt;9,'Town Data'!D28,"*")</f>
        <v>*</v>
      </c>
      <c r="E32" s="48" t="str">
        <f>IF('Town Data'!G28&gt;9,'Town Data'!F28,"*")</f>
        <v>*</v>
      </c>
      <c r="F32" s="46" t="str">
        <f>IF('Town Data'!I28&gt;9,'Town Data'!H28,"*")</f>
        <v>*</v>
      </c>
      <c r="G32" s="47" t="str">
        <f>IF('Town Data'!K28&gt;9,'Town Data'!J28,"*")</f>
        <v>*</v>
      </c>
      <c r="H32" s="48" t="str">
        <f>IF('Town Data'!M28&gt;9,'Town Data'!L28,"*")</f>
        <v>*</v>
      </c>
      <c r="I32" s="9">
        <f t="shared" si="0"/>
      </c>
      <c r="J32" s="9">
        <f t="shared" si="1"/>
      </c>
      <c r="K32" s="9">
        <f t="shared" si="2"/>
      </c>
      <c r="L32" s="15"/>
    </row>
    <row r="33" spans="1:12" ht="15">
      <c r="A33" s="15"/>
      <c r="B33" s="27" t="str">
        <f>'Town Data'!A29</f>
        <v>FAYSTON</v>
      </c>
      <c r="C33" s="52" t="str">
        <f>IF('Town Data'!C29&gt;9,'Town Data'!B29,"*")</f>
        <v>*</v>
      </c>
      <c r="D33" s="44">
        <f>IF('Town Data'!E29&gt;9,'Town Data'!D29,"*")</f>
        <v>52715.5</v>
      </c>
      <c r="E33" s="45" t="str">
        <f>IF('Town Data'!G29&gt;9,'Town Data'!F29,"*")</f>
        <v>*</v>
      </c>
      <c r="F33" s="44" t="str">
        <f>IF('Town Data'!I29&gt;9,'Town Data'!H29,"*")</f>
        <v>*</v>
      </c>
      <c r="G33" s="44">
        <f>IF('Town Data'!K29&gt;9,'Town Data'!J29,"*")</f>
        <v>87000.08</v>
      </c>
      <c r="H33" s="45" t="str">
        <f>IF('Town Data'!M29&gt;9,'Town Data'!L29,"*")</f>
        <v>*</v>
      </c>
      <c r="I33" s="22">
        <f t="shared" si="0"/>
      </c>
      <c r="J33" s="22">
        <f t="shared" si="1"/>
        <v>-0.39407526981584384</v>
      </c>
      <c r="K33" s="22">
        <f t="shared" si="2"/>
      </c>
      <c r="L33" s="15"/>
    </row>
    <row r="34" spans="1:12" ht="15">
      <c r="A34" s="15"/>
      <c r="B34" s="15" t="str">
        <f>'Town Data'!A30</f>
        <v>FERRISBURGH</v>
      </c>
      <c r="C34" s="51">
        <f>IF('Town Data'!C30&gt;9,'Town Data'!B30,"*")</f>
        <v>1039466.41</v>
      </c>
      <c r="D34" s="47" t="str">
        <f>IF('Town Data'!E30&gt;9,'Town Data'!D30,"*")</f>
        <v>*</v>
      </c>
      <c r="E34" s="48" t="str">
        <f>IF('Town Data'!G30&gt;9,'Town Data'!F30,"*")</f>
        <v>*</v>
      </c>
      <c r="F34" s="46">
        <f>IF('Town Data'!I30&gt;9,'Town Data'!H30,"*")</f>
        <v>1063287.13</v>
      </c>
      <c r="G34" s="47" t="str">
        <f>IF('Town Data'!K30&gt;9,'Town Data'!J30,"*")</f>
        <v>*</v>
      </c>
      <c r="H34" s="48" t="str">
        <f>IF('Town Data'!M30&gt;9,'Town Data'!L30,"*")</f>
        <v>*</v>
      </c>
      <c r="I34" s="9">
        <f t="shared" si="0"/>
        <v>-0.02240290447228479</v>
      </c>
      <c r="J34" s="9">
        <f t="shared" si="1"/>
      </c>
      <c r="K34" s="9">
        <f t="shared" si="2"/>
      </c>
      <c r="L34" s="15"/>
    </row>
    <row r="35" spans="1:12" ht="15">
      <c r="A35" s="15"/>
      <c r="B35" s="27" t="str">
        <f>'Town Data'!A31</f>
        <v>GLOVER</v>
      </c>
      <c r="C35" s="52" t="str">
        <f>IF('Town Data'!C31&gt;9,'Town Data'!B31,"*")</f>
        <v>*</v>
      </c>
      <c r="D35" s="44" t="str">
        <f>IF('Town Data'!E31&gt;9,'Town Data'!D31,"*")</f>
        <v>*</v>
      </c>
      <c r="E35" s="45" t="str">
        <f>IF('Town Data'!G31&gt;9,'Town Data'!F31,"*")</f>
        <v>*</v>
      </c>
      <c r="F35" s="44" t="str">
        <f>IF('Town Data'!I31&gt;9,'Town Data'!H31,"*")</f>
        <v>*</v>
      </c>
      <c r="G35" s="44">
        <f>IF('Town Data'!K31&gt;9,'Town Data'!J31,"*")</f>
        <v>21366.95</v>
      </c>
      <c r="H35" s="45" t="str">
        <f>IF('Town Data'!M31&gt;9,'Town Data'!L31,"*")</f>
        <v>*</v>
      </c>
      <c r="I35" s="22">
        <f t="shared" si="0"/>
      </c>
      <c r="J35" s="22">
        <f t="shared" si="1"/>
      </c>
      <c r="K35" s="22">
        <f t="shared" si="2"/>
      </c>
      <c r="L35" s="15"/>
    </row>
    <row r="36" spans="1:12" ht="15">
      <c r="A36" s="15"/>
      <c r="B36" s="15" t="str">
        <f>'Town Data'!A32</f>
        <v>GRAND ISLE</v>
      </c>
      <c r="C36" s="51" t="str">
        <f>IF('Town Data'!C32&gt;9,'Town Data'!B32,"*")</f>
        <v>*</v>
      </c>
      <c r="D36" s="47" t="str">
        <f>IF('Town Data'!E32&gt;9,'Town Data'!D32,"*")</f>
        <v>*</v>
      </c>
      <c r="E36" s="48" t="str">
        <f>IF('Town Data'!G32&gt;9,'Town Data'!F32,"*")</f>
        <v>*</v>
      </c>
      <c r="F36" s="46" t="str">
        <f>IF('Town Data'!I32&gt;9,'Town Data'!H32,"*")</f>
        <v>*</v>
      </c>
      <c r="G36" s="47">
        <f>IF('Town Data'!K32&gt;9,'Town Data'!J32,"*")</f>
        <v>44194.27</v>
      </c>
      <c r="H36" s="48" t="str">
        <f>IF('Town Data'!M32&gt;9,'Town Data'!L32,"*")</f>
        <v>*</v>
      </c>
      <c r="I36" s="9">
        <f t="shared" si="0"/>
      </c>
      <c r="J36" s="9">
        <f t="shared" si="1"/>
      </c>
      <c r="K36" s="9">
        <f t="shared" si="2"/>
      </c>
      <c r="L36" s="15"/>
    </row>
    <row r="37" spans="1:12" ht="15">
      <c r="A37" s="15"/>
      <c r="B37" s="27" t="str">
        <f>'Town Data'!A33</f>
        <v>HARDWICK</v>
      </c>
      <c r="C37" s="52">
        <f>IF('Town Data'!C33&gt;9,'Town Data'!B33,"*")</f>
        <v>816929.84</v>
      </c>
      <c r="D37" s="44" t="str">
        <f>IF('Town Data'!E33&gt;9,'Town Data'!D33,"*")</f>
        <v>*</v>
      </c>
      <c r="E37" s="45" t="str">
        <f>IF('Town Data'!G33&gt;9,'Town Data'!F33,"*")</f>
        <v>*</v>
      </c>
      <c r="F37" s="44">
        <f>IF('Town Data'!I33&gt;9,'Town Data'!H33,"*")</f>
        <v>646627.93</v>
      </c>
      <c r="G37" s="44" t="str">
        <f>IF('Town Data'!K33&gt;9,'Town Data'!J33,"*")</f>
        <v>*</v>
      </c>
      <c r="H37" s="45" t="str">
        <f>IF('Town Data'!M33&gt;9,'Town Data'!L33,"*")</f>
        <v>*</v>
      </c>
      <c r="I37" s="22">
        <f t="shared" si="0"/>
        <v>0.2633692454329956</v>
      </c>
      <c r="J37" s="22">
        <f t="shared" si="1"/>
      </c>
      <c r="K37" s="22">
        <f>_xlfn.IFERROR((E37-H37)/H37,"")</f>
      </c>
      <c r="L37" s="15"/>
    </row>
    <row r="38" spans="1:12" ht="15">
      <c r="A38" s="15"/>
      <c r="B38" s="15" t="str">
        <f>'Town Data'!A34</f>
        <v>HARTFORD</v>
      </c>
      <c r="C38" s="51">
        <f>IF('Town Data'!C34&gt;9,'Town Data'!B34,"*")</f>
        <v>5339520.94</v>
      </c>
      <c r="D38" s="47">
        <f>IF('Town Data'!E34&gt;9,'Town Data'!D34,"*")</f>
        <v>3529257.03</v>
      </c>
      <c r="E38" s="48">
        <f>IF('Town Data'!G34&gt;9,'Town Data'!F34,"*")</f>
        <v>939508.11</v>
      </c>
      <c r="F38" s="46">
        <f>IF('Town Data'!I34&gt;9,'Town Data'!H34,"*")</f>
        <v>5314760.23</v>
      </c>
      <c r="G38" s="47">
        <f>IF('Town Data'!K34&gt;9,'Town Data'!J34,"*")</f>
        <v>3360951.07</v>
      </c>
      <c r="H38" s="48">
        <f>IF('Town Data'!M34&gt;9,'Town Data'!L34,"*")</f>
        <v>893027.96</v>
      </c>
      <c r="I38" s="9">
        <f t="shared" si="0"/>
        <v>0.0046588573949647325</v>
      </c>
      <c r="J38" s="9">
        <f t="shared" si="1"/>
        <v>0.050076884933644684</v>
      </c>
      <c r="K38" s="9">
        <f t="shared" si="2"/>
        <v>0.05204781046273179</v>
      </c>
      <c r="L38" s="15"/>
    </row>
    <row r="39" spans="1:12" ht="15">
      <c r="A39" s="15"/>
      <c r="B39" s="27" t="str">
        <f>'Town Data'!A35</f>
        <v>HINESBURG</v>
      </c>
      <c r="C39" s="52">
        <f>IF('Town Data'!C35&gt;9,'Town Data'!B35,"*")</f>
        <v>1293019.88</v>
      </c>
      <c r="D39" s="44" t="str">
        <f>IF('Town Data'!E35&gt;9,'Town Data'!D35,"*")</f>
        <v>*</v>
      </c>
      <c r="E39" s="45" t="str">
        <f>IF('Town Data'!G35&gt;9,'Town Data'!F35,"*")</f>
        <v>*</v>
      </c>
      <c r="F39" s="44">
        <f>IF('Town Data'!I35&gt;9,'Town Data'!H35,"*")</f>
        <v>1253376.62</v>
      </c>
      <c r="G39" s="44" t="str">
        <f>IF('Town Data'!K35&gt;9,'Town Data'!J35,"*")</f>
        <v>*</v>
      </c>
      <c r="H39" s="45" t="str">
        <f>IF('Town Data'!M35&gt;9,'Town Data'!L35,"*")</f>
        <v>*</v>
      </c>
      <c r="I39" s="22">
        <f t="shared" si="0"/>
        <v>0.03162916825431112</v>
      </c>
      <c r="J39" s="22">
        <f t="shared" si="1"/>
      </c>
      <c r="K39" s="22">
        <f t="shared" si="2"/>
      </c>
      <c r="L39" s="15"/>
    </row>
    <row r="40" spans="1:12" ht="15">
      <c r="A40" s="15"/>
      <c r="B40" s="15" t="str">
        <f>'Town Data'!A36</f>
        <v>JAMAICA</v>
      </c>
      <c r="C40" s="51" t="str">
        <f>IF('Town Data'!C36&gt;9,'Town Data'!B36,"*")</f>
        <v>*</v>
      </c>
      <c r="D40" s="47">
        <f>IF('Town Data'!E36&gt;9,'Town Data'!D36,"*")</f>
        <v>81489.86</v>
      </c>
      <c r="E40" s="48" t="str">
        <f>IF('Town Data'!G36&gt;9,'Town Data'!F36,"*")</f>
        <v>*</v>
      </c>
      <c r="F40" s="46" t="str">
        <f>IF('Town Data'!I36&gt;9,'Town Data'!H36,"*")</f>
        <v>*</v>
      </c>
      <c r="G40" s="47">
        <f>IF('Town Data'!K36&gt;9,'Town Data'!J36,"*")</f>
        <v>78365.17</v>
      </c>
      <c r="H40" s="48" t="str">
        <f>IF('Town Data'!M36&gt;9,'Town Data'!L36,"*")</f>
        <v>*</v>
      </c>
      <c r="I40" s="9">
        <f t="shared" si="0"/>
      </c>
      <c r="J40" s="9">
        <f t="shared" si="1"/>
        <v>0.03987345398472309</v>
      </c>
      <c r="K40" s="9">
        <f t="shared" si="2"/>
      </c>
      <c r="L40" s="15"/>
    </row>
    <row r="41" spans="1:12" ht="15">
      <c r="A41" s="15"/>
      <c r="B41" s="27" t="str">
        <f>'Town Data'!A37</f>
        <v>JAY</v>
      </c>
      <c r="C41" s="52" t="str">
        <f>IF('Town Data'!C37&gt;9,'Town Data'!B37,"*")</f>
        <v>*</v>
      </c>
      <c r="D41" s="44">
        <f>IF('Town Data'!E37&gt;9,'Town Data'!D37,"*")</f>
        <v>941970.83</v>
      </c>
      <c r="E41" s="45" t="str">
        <f>IF('Town Data'!G37&gt;9,'Town Data'!F37,"*")</f>
        <v>*</v>
      </c>
      <c r="F41" s="44" t="str">
        <f>IF('Town Data'!I37&gt;9,'Town Data'!H37,"*")</f>
        <v>*</v>
      </c>
      <c r="G41" s="44">
        <f>IF('Town Data'!K37&gt;9,'Town Data'!J37,"*")</f>
        <v>881097.33</v>
      </c>
      <c r="H41" s="45" t="str">
        <f>IF('Town Data'!M37&gt;9,'Town Data'!L37,"*")</f>
        <v>*</v>
      </c>
      <c r="I41" s="22">
        <f t="shared" si="0"/>
      </c>
      <c r="J41" s="22">
        <f t="shared" si="1"/>
        <v>0.0690882810869487</v>
      </c>
      <c r="K41" s="22">
        <f t="shared" si="2"/>
      </c>
      <c r="L41" s="15"/>
    </row>
    <row r="42" spans="1:12" ht="15">
      <c r="A42" s="15"/>
      <c r="B42" s="15" t="str">
        <f>'Town Data'!A38</f>
        <v>JERICHO</v>
      </c>
      <c r="C42" s="51">
        <f>IF('Town Data'!C38&gt;9,'Town Data'!B38,"*")</f>
        <v>866595.16</v>
      </c>
      <c r="D42" s="47" t="str">
        <f>IF('Town Data'!E38&gt;9,'Town Data'!D38,"*")</f>
        <v>*</v>
      </c>
      <c r="E42" s="48" t="str">
        <f>IF('Town Data'!G38&gt;9,'Town Data'!F38,"*")</f>
        <v>*</v>
      </c>
      <c r="F42" s="46">
        <f>IF('Town Data'!I38&gt;9,'Town Data'!H38,"*")</f>
        <v>810453.78</v>
      </c>
      <c r="G42" s="47" t="str">
        <f>IF('Town Data'!K38&gt;9,'Town Data'!J38,"*")</f>
        <v>*</v>
      </c>
      <c r="H42" s="48" t="str">
        <f>IF('Town Data'!M38&gt;9,'Town Data'!L38,"*")</f>
        <v>*</v>
      </c>
      <c r="I42" s="9">
        <f t="shared" si="0"/>
        <v>0.06927153822393178</v>
      </c>
      <c r="J42" s="9">
        <f t="shared" si="1"/>
      </c>
      <c r="K42" s="9">
        <f t="shared" si="2"/>
      </c>
      <c r="L42" s="15"/>
    </row>
    <row r="43" spans="1:12" ht="15">
      <c r="A43" s="15"/>
      <c r="B43" s="27" t="str">
        <f>'Town Data'!A39</f>
        <v>JOHNSON</v>
      </c>
      <c r="C43" s="52">
        <f>IF('Town Data'!C39&gt;9,'Town Data'!B39,"*")</f>
        <v>731933.15</v>
      </c>
      <c r="D43" s="44" t="str">
        <f>IF('Town Data'!E39&gt;9,'Town Data'!D39,"*")</f>
        <v>*</v>
      </c>
      <c r="E43" s="45" t="str">
        <f>IF('Town Data'!G39&gt;9,'Town Data'!F39,"*")</f>
        <v>*</v>
      </c>
      <c r="F43" s="44">
        <f>IF('Town Data'!I39&gt;9,'Town Data'!H39,"*")</f>
        <v>594085.76</v>
      </c>
      <c r="G43" s="44" t="str">
        <f>IF('Town Data'!K39&gt;9,'Town Data'!J39,"*")</f>
        <v>*</v>
      </c>
      <c r="H43" s="45" t="str">
        <f>IF('Town Data'!M39&gt;9,'Town Data'!L39,"*")</f>
        <v>*</v>
      </c>
      <c r="I43" s="22">
        <f t="shared" si="0"/>
        <v>0.23203281290566535</v>
      </c>
      <c r="J43" s="22">
        <f t="shared" si="1"/>
      </c>
      <c r="K43" s="22">
        <f t="shared" si="2"/>
      </c>
      <c r="L43" s="15"/>
    </row>
    <row r="44" spans="1:12" ht="15">
      <c r="A44" s="15"/>
      <c r="B44" s="15" t="str">
        <f>'Town Data'!A40</f>
        <v>KILLINGTON</v>
      </c>
      <c r="C44" s="51">
        <f>IF('Town Data'!C40&gt;9,'Town Data'!B40,"*")</f>
        <v>4488042.22</v>
      </c>
      <c r="D44" s="47">
        <f>IF('Town Data'!E40&gt;9,'Town Data'!D40,"*")</f>
        <v>5139794.22</v>
      </c>
      <c r="E44" s="48">
        <f>IF('Town Data'!G40&gt;9,'Town Data'!F40,"*")</f>
        <v>2191949.66</v>
      </c>
      <c r="F44" s="46">
        <f>IF('Town Data'!I40&gt;9,'Town Data'!H40,"*")</f>
        <v>3409778.53</v>
      </c>
      <c r="G44" s="47">
        <f>IF('Town Data'!K40&gt;9,'Town Data'!J40,"*")</f>
        <v>4093925.68</v>
      </c>
      <c r="H44" s="48">
        <f>IF('Town Data'!M40&gt;9,'Town Data'!L40,"*")</f>
        <v>1549263.29</v>
      </c>
      <c r="I44" s="9">
        <f t="shared" si="0"/>
        <v>0.31622689875990273</v>
      </c>
      <c r="J44" s="9">
        <f t="shared" si="1"/>
        <v>0.25546837479472745</v>
      </c>
      <c r="K44" s="9">
        <f t="shared" si="2"/>
        <v>0.4148335367837962</v>
      </c>
      <c r="L44" s="15"/>
    </row>
    <row r="45" spans="1:12" ht="15">
      <c r="A45" s="15"/>
      <c r="B45" s="27" t="str">
        <f>'Town Data'!A41</f>
        <v>LONDONDERRY</v>
      </c>
      <c r="C45" s="52">
        <f>IF('Town Data'!C41&gt;9,'Town Data'!B41,"*")</f>
        <v>644984.5</v>
      </c>
      <c r="D45" s="44">
        <f>IF('Town Data'!E41&gt;9,'Town Data'!D41,"*")</f>
        <v>197806.88</v>
      </c>
      <c r="E45" s="45" t="str">
        <f>IF('Town Data'!G41&gt;9,'Town Data'!F41,"*")</f>
        <v>*</v>
      </c>
      <c r="F45" s="44">
        <f>IF('Town Data'!I41&gt;9,'Town Data'!H41,"*")</f>
        <v>570630.29</v>
      </c>
      <c r="G45" s="44">
        <f>IF('Town Data'!K41&gt;9,'Town Data'!J41,"*")</f>
        <v>163607.54</v>
      </c>
      <c r="H45" s="45" t="str">
        <f>IF('Town Data'!M41&gt;9,'Town Data'!L41,"*")</f>
        <v>*</v>
      </c>
      <c r="I45" s="22">
        <f t="shared" si="0"/>
        <v>0.13030189827462535</v>
      </c>
      <c r="J45" s="22">
        <f t="shared" si="1"/>
        <v>0.20903278663073838</v>
      </c>
      <c r="K45" s="22">
        <f t="shared" si="2"/>
      </c>
      <c r="L45" s="15"/>
    </row>
    <row r="46" spans="1:12" ht="15">
      <c r="A46" s="15"/>
      <c r="B46" s="15" t="str">
        <f>'Town Data'!A42</f>
        <v>LUDLOW</v>
      </c>
      <c r="C46" s="51">
        <f>IF('Town Data'!C42&gt;9,'Town Data'!B42,"*")</f>
        <v>3991864.29</v>
      </c>
      <c r="D46" s="47">
        <f>IF('Town Data'!E42&gt;9,'Town Data'!D42,"*")</f>
        <v>3028278.47</v>
      </c>
      <c r="E46" s="48">
        <f>IF('Town Data'!G42&gt;9,'Town Data'!F42,"*")</f>
        <v>1145221.35</v>
      </c>
      <c r="F46" s="46">
        <f>IF('Town Data'!I42&gt;9,'Town Data'!H42,"*")</f>
        <v>3333585.68</v>
      </c>
      <c r="G46" s="47">
        <f>IF('Town Data'!K42&gt;9,'Town Data'!J42,"*")</f>
        <v>2619005.58</v>
      </c>
      <c r="H46" s="48">
        <f>IF('Town Data'!M42&gt;9,'Town Data'!L42,"*")</f>
        <v>981541.9</v>
      </c>
      <c r="I46" s="9">
        <f t="shared" si="0"/>
        <v>0.19746863383454413</v>
      </c>
      <c r="J46" s="9">
        <f t="shared" si="1"/>
        <v>0.1562703390651043</v>
      </c>
      <c r="K46" s="9">
        <f t="shared" si="2"/>
        <v>0.16675747617091036</v>
      </c>
      <c r="L46" s="15"/>
    </row>
    <row r="47" spans="1:12" ht="15">
      <c r="A47" s="15"/>
      <c r="B47" s="27" t="str">
        <f>'Town Data'!A43</f>
        <v>LYNDON</v>
      </c>
      <c r="C47" s="52">
        <f>IF('Town Data'!C43&gt;9,'Town Data'!B43,"*")</f>
        <v>2659129.91</v>
      </c>
      <c r="D47" s="44">
        <f>IF('Town Data'!E43&gt;9,'Town Data'!D43,"*")</f>
        <v>289852.12</v>
      </c>
      <c r="E47" s="45">
        <f>IF('Town Data'!G43&gt;9,'Town Data'!F43,"*")</f>
        <v>260452.52</v>
      </c>
      <c r="F47" s="44">
        <f>IF('Town Data'!I43&gt;9,'Town Data'!H43,"*")</f>
        <v>2644392.01</v>
      </c>
      <c r="G47" s="44">
        <f>IF('Town Data'!K43&gt;9,'Town Data'!J43,"*")</f>
        <v>274160.3</v>
      </c>
      <c r="H47" s="45">
        <f>IF('Town Data'!M43&gt;9,'Town Data'!L43,"*")</f>
        <v>286600.16</v>
      </c>
      <c r="I47" s="22">
        <f t="shared" si="0"/>
        <v>0.005573265969745679</v>
      </c>
      <c r="J47" s="22">
        <f t="shared" si="1"/>
        <v>0.05723593094988592</v>
      </c>
      <c r="K47" s="22">
        <f t="shared" si="2"/>
        <v>-0.09123386393085052</v>
      </c>
      <c r="L47" s="15"/>
    </row>
    <row r="48" spans="1:12" ht="15">
      <c r="A48" s="15"/>
      <c r="B48" s="15" t="str">
        <f>'Town Data'!A44</f>
        <v>MANCHESTER</v>
      </c>
      <c r="C48" s="51">
        <f>IF('Town Data'!C44&gt;9,'Town Data'!B44,"*")</f>
        <v>6853578.42</v>
      </c>
      <c r="D48" s="47">
        <f>IF('Town Data'!E44&gt;9,'Town Data'!D44,"*")</f>
        <v>6666487.75</v>
      </c>
      <c r="E48" s="48">
        <f>IF('Town Data'!G44&gt;9,'Town Data'!F44,"*")</f>
        <v>1667570.64</v>
      </c>
      <c r="F48" s="46">
        <f>IF('Town Data'!I44&gt;9,'Town Data'!H44,"*")</f>
        <v>6346274.75</v>
      </c>
      <c r="G48" s="47">
        <f>IF('Town Data'!K44&gt;9,'Town Data'!J44,"*")</f>
        <v>5401693.58</v>
      </c>
      <c r="H48" s="48">
        <f>IF('Town Data'!M44&gt;9,'Town Data'!L44,"*")</f>
        <v>1548967.57</v>
      </c>
      <c r="I48" s="9">
        <f t="shared" si="0"/>
        <v>0.0799372371957265</v>
      </c>
      <c r="J48" s="9">
        <f t="shared" si="1"/>
        <v>0.23414770780093008</v>
      </c>
      <c r="K48" s="9">
        <f t="shared" si="2"/>
        <v>0.07656911112735551</v>
      </c>
      <c r="L48" s="15"/>
    </row>
    <row r="49" spans="1:12" ht="15">
      <c r="A49" s="15"/>
      <c r="B49" s="27" t="str">
        <f>'Town Data'!A45</f>
        <v>MENDON</v>
      </c>
      <c r="C49" s="52" t="str">
        <f>IF('Town Data'!C45&gt;9,'Town Data'!B45,"*")</f>
        <v>*</v>
      </c>
      <c r="D49" s="44">
        <f>IF('Town Data'!E45&gt;9,'Town Data'!D45,"*")</f>
        <v>532917.2</v>
      </c>
      <c r="E49" s="45" t="str">
        <f>IF('Town Data'!G45&gt;9,'Town Data'!F45,"*")</f>
        <v>*</v>
      </c>
      <c r="F49" s="44" t="str">
        <f>IF('Town Data'!I45&gt;9,'Town Data'!H45,"*")</f>
        <v>*</v>
      </c>
      <c r="G49" s="44">
        <f>IF('Town Data'!K45&gt;9,'Town Data'!J45,"*")</f>
        <v>394704.61</v>
      </c>
      <c r="H49" s="45" t="str">
        <f>IF('Town Data'!M45&gt;9,'Town Data'!L45,"*")</f>
        <v>*</v>
      </c>
      <c r="I49" s="22">
        <f t="shared" si="0"/>
      </c>
      <c r="J49" s="22">
        <f t="shared" si="1"/>
        <v>0.3501671541155802</v>
      </c>
      <c r="K49" s="22">
        <f t="shared" si="2"/>
      </c>
      <c r="L49" s="15"/>
    </row>
    <row r="50" spans="1:12" ht="15">
      <c r="A50" s="15"/>
      <c r="B50" s="15" t="str">
        <f>'Town Data'!A46</f>
        <v>MIDDLEBURY</v>
      </c>
      <c r="C50" s="51">
        <f>IF('Town Data'!C46&gt;9,'Town Data'!B46,"*")</f>
        <v>5728332.86</v>
      </c>
      <c r="D50" s="47">
        <f>IF('Town Data'!E46&gt;9,'Town Data'!D46,"*")</f>
        <v>1671660.28</v>
      </c>
      <c r="E50" s="48">
        <f>IF('Town Data'!G46&gt;9,'Town Data'!F46,"*")</f>
        <v>955441.47</v>
      </c>
      <c r="F50" s="46">
        <f>IF('Town Data'!I46&gt;9,'Town Data'!H46,"*")</f>
        <v>5537869.4</v>
      </c>
      <c r="G50" s="47">
        <f>IF('Town Data'!K46&gt;9,'Town Data'!J46,"*")</f>
        <v>1544845.19</v>
      </c>
      <c r="H50" s="48">
        <f>IF('Town Data'!M46&gt;9,'Town Data'!L46,"*")</f>
        <v>917789.55</v>
      </c>
      <c r="I50" s="9">
        <f t="shared" si="0"/>
        <v>0.034392912913403115</v>
      </c>
      <c r="J50" s="9">
        <f t="shared" si="1"/>
        <v>0.0820891897912438</v>
      </c>
      <c r="K50" s="9">
        <f t="shared" si="2"/>
        <v>0.04102456821392216</v>
      </c>
      <c r="L50" s="15"/>
    </row>
    <row r="51" spans="1:12" ht="15">
      <c r="A51" s="15"/>
      <c r="B51" s="27" t="str">
        <f>'Town Data'!A47</f>
        <v>MILTON</v>
      </c>
      <c r="C51" s="52">
        <f>IF('Town Data'!C47&gt;9,'Town Data'!B47,"*")</f>
        <v>2617015.87</v>
      </c>
      <c r="D51" s="44" t="str">
        <f>IF('Town Data'!E47&gt;9,'Town Data'!D47,"*")</f>
        <v>*</v>
      </c>
      <c r="E51" s="45" t="str">
        <f>IF('Town Data'!G47&gt;9,'Town Data'!F47,"*")</f>
        <v>*</v>
      </c>
      <c r="F51" s="44">
        <f>IF('Town Data'!I47&gt;9,'Town Data'!H47,"*")</f>
        <v>2675246.22</v>
      </c>
      <c r="G51" s="44" t="str">
        <f>IF('Town Data'!K47&gt;9,'Town Data'!J47,"*")</f>
        <v>*</v>
      </c>
      <c r="H51" s="45" t="str">
        <f>IF('Town Data'!M47&gt;9,'Town Data'!L47,"*")</f>
        <v>*</v>
      </c>
      <c r="I51" s="22">
        <f t="shared" si="0"/>
        <v>-0.021766351659399816</v>
      </c>
      <c r="J51" s="22">
        <f t="shared" si="1"/>
      </c>
      <c r="K51" s="22">
        <f t="shared" si="2"/>
      </c>
      <c r="L51" s="15"/>
    </row>
    <row r="52" spans="1:12" ht="15">
      <c r="A52" s="15"/>
      <c r="B52" s="15" t="str">
        <f>'Town Data'!A48</f>
        <v>MONTGOMERY</v>
      </c>
      <c r="C52" s="51" t="str">
        <f>IF('Town Data'!C48&gt;9,'Town Data'!B48,"*")</f>
        <v>*</v>
      </c>
      <c r="D52" s="47">
        <f>IF('Town Data'!E48&gt;9,'Town Data'!D48,"*")</f>
        <v>136654.08</v>
      </c>
      <c r="E52" s="48" t="str">
        <f>IF('Town Data'!G48&gt;9,'Town Data'!F48,"*")</f>
        <v>*</v>
      </c>
      <c r="F52" s="46" t="str">
        <f>IF('Town Data'!I48&gt;9,'Town Data'!H48,"*")</f>
        <v>*</v>
      </c>
      <c r="G52" s="47">
        <f>IF('Town Data'!K48&gt;9,'Town Data'!J48,"*")</f>
        <v>111871.9</v>
      </c>
      <c r="H52" s="48" t="str">
        <f>IF('Town Data'!M48&gt;9,'Town Data'!L48,"*")</f>
        <v>*</v>
      </c>
      <c r="I52" s="9">
        <f t="shared" si="0"/>
      </c>
      <c r="J52" s="9">
        <f t="shared" si="1"/>
        <v>0.2215228310236976</v>
      </c>
      <c r="K52" s="9">
        <f t="shared" si="2"/>
      </c>
      <c r="L52" s="15"/>
    </row>
    <row r="53" spans="1:12" ht="15">
      <c r="A53" s="15"/>
      <c r="B53" s="27" t="str">
        <f>'Town Data'!A49</f>
        <v>MONTPELIER</v>
      </c>
      <c r="C53" s="52">
        <f>IF('Town Data'!C49&gt;9,'Town Data'!B49,"*")</f>
        <v>5946597.13</v>
      </c>
      <c r="D53" s="44">
        <f>IF('Town Data'!E49&gt;9,'Town Data'!D49,"*")</f>
        <v>1003325.11</v>
      </c>
      <c r="E53" s="45">
        <f>IF('Town Data'!G49&gt;9,'Town Data'!F49,"*")</f>
        <v>1143105.08</v>
      </c>
      <c r="F53" s="44">
        <f>IF('Town Data'!I49&gt;9,'Town Data'!H49,"*")</f>
        <v>6028756.77</v>
      </c>
      <c r="G53" s="44">
        <f>IF('Town Data'!K49&gt;9,'Town Data'!J49,"*")</f>
        <v>984121.68</v>
      </c>
      <c r="H53" s="45">
        <f>IF('Town Data'!M49&gt;9,'Town Data'!L49,"*")</f>
        <v>1167837.49</v>
      </c>
      <c r="I53" s="22">
        <f t="shared" si="0"/>
        <v>-0.013627957327593376</v>
      </c>
      <c r="J53" s="22">
        <f t="shared" si="1"/>
        <v>0.01951326791215486</v>
      </c>
      <c r="K53" s="22">
        <f t="shared" si="2"/>
        <v>-0.02117795516223744</v>
      </c>
      <c r="L53" s="15"/>
    </row>
    <row r="54" spans="1:12" ht="15">
      <c r="A54" s="15"/>
      <c r="B54" s="15" t="str">
        <f>'Town Data'!A50</f>
        <v>MORRISTOWN</v>
      </c>
      <c r="C54" s="51">
        <f>IF('Town Data'!C50&gt;9,'Town Data'!B50,"*")</f>
        <v>3131277.45</v>
      </c>
      <c r="D54" s="47">
        <f>IF('Town Data'!E50&gt;9,'Town Data'!D50,"*")</f>
        <v>349739.78</v>
      </c>
      <c r="E54" s="48">
        <f>IF('Town Data'!G50&gt;9,'Town Data'!F50,"*")</f>
        <v>286626.56</v>
      </c>
      <c r="F54" s="46">
        <f>IF('Town Data'!I50&gt;9,'Town Data'!H50,"*")</f>
        <v>3105476.92</v>
      </c>
      <c r="G54" s="47">
        <f>IF('Town Data'!K50&gt;9,'Town Data'!J50,"*")</f>
        <v>304704.58</v>
      </c>
      <c r="H54" s="48">
        <f>IF('Town Data'!M50&gt;9,'Town Data'!L50,"*")</f>
        <v>269018.03</v>
      </c>
      <c r="I54" s="9">
        <f t="shared" si="0"/>
        <v>0.008308073337733987</v>
      </c>
      <c r="J54" s="9">
        <f t="shared" si="1"/>
        <v>0.14779955063360062</v>
      </c>
      <c r="K54" s="9">
        <f t="shared" si="2"/>
        <v>0.06545483215381499</v>
      </c>
      <c r="L54" s="15"/>
    </row>
    <row r="55" spans="1:12" ht="15">
      <c r="A55" s="15"/>
      <c r="B55" s="27" t="str">
        <f>'Town Data'!A51</f>
        <v>MOUNT HOLLY</v>
      </c>
      <c r="C55" s="52" t="str">
        <f>IF('Town Data'!C51&gt;9,'Town Data'!B51,"*")</f>
        <v>*</v>
      </c>
      <c r="D55" s="44">
        <f>IF('Town Data'!E51&gt;9,'Town Data'!D51,"*")</f>
        <v>55727</v>
      </c>
      <c r="E55" s="45" t="str">
        <f>IF('Town Data'!G51&gt;9,'Town Data'!F51,"*")</f>
        <v>*</v>
      </c>
      <c r="F55" s="44" t="str">
        <f>IF('Town Data'!I51&gt;9,'Town Data'!H51,"*")</f>
        <v>*</v>
      </c>
      <c r="G55" s="44">
        <f>IF('Town Data'!K51&gt;9,'Town Data'!J51,"*")</f>
        <v>73056.28</v>
      </c>
      <c r="H55" s="45" t="str">
        <f>IF('Town Data'!M51&gt;9,'Town Data'!L51,"*")</f>
        <v>*</v>
      </c>
      <c r="I55" s="22">
        <f t="shared" si="0"/>
      </c>
      <c r="J55" s="22">
        <f t="shared" si="1"/>
        <v>-0.23720452232169498</v>
      </c>
      <c r="K55" s="22">
        <f t="shared" si="2"/>
      </c>
      <c r="L55" s="15"/>
    </row>
    <row r="56" spans="1:12" ht="15">
      <c r="A56" s="15"/>
      <c r="B56" s="15" t="str">
        <f>'Town Data'!A52</f>
        <v>NEWFANE</v>
      </c>
      <c r="C56" s="51" t="str">
        <f>IF('Town Data'!C52&gt;9,'Town Data'!B52,"*")</f>
        <v>*</v>
      </c>
      <c r="D56" s="47" t="str">
        <f>IF('Town Data'!E52&gt;9,'Town Data'!D52,"*")</f>
        <v>*</v>
      </c>
      <c r="E56" s="48" t="str">
        <f>IF('Town Data'!G52&gt;9,'Town Data'!F52,"*")</f>
        <v>*</v>
      </c>
      <c r="F56" s="46" t="str">
        <f>IF('Town Data'!I52&gt;9,'Town Data'!H52,"*")</f>
        <v>*</v>
      </c>
      <c r="G56" s="47">
        <f>IF('Town Data'!K52&gt;9,'Town Data'!J52,"*")</f>
        <v>146014.46</v>
      </c>
      <c r="H56" s="48" t="str">
        <f>IF('Town Data'!M52&gt;9,'Town Data'!L52,"*")</f>
        <v>*</v>
      </c>
      <c r="I56" s="9">
        <f t="shared" si="0"/>
      </c>
      <c r="J56" s="9">
        <f t="shared" si="1"/>
      </c>
      <c r="K56" s="9">
        <f t="shared" si="2"/>
      </c>
      <c r="L56" s="15"/>
    </row>
    <row r="57" spans="1:12" ht="15">
      <c r="A57" s="15"/>
      <c r="B57" s="27" t="str">
        <f>'Town Data'!A53</f>
        <v>NEWPORT</v>
      </c>
      <c r="C57" s="52">
        <f>IF('Town Data'!C53&gt;9,'Town Data'!B53,"*")</f>
        <v>2248956.37</v>
      </c>
      <c r="D57" s="44" t="str">
        <f>IF('Town Data'!E53&gt;9,'Town Data'!D53,"*")</f>
        <v>*</v>
      </c>
      <c r="E57" s="45">
        <f>IF('Town Data'!G53&gt;9,'Town Data'!F53,"*")</f>
        <v>334282.08</v>
      </c>
      <c r="F57" s="44">
        <f>IF('Town Data'!I53&gt;9,'Town Data'!H53,"*")</f>
        <v>2328218.87</v>
      </c>
      <c r="G57" s="44" t="str">
        <f>IF('Town Data'!K53&gt;9,'Town Data'!J53,"*")</f>
        <v>*</v>
      </c>
      <c r="H57" s="45">
        <f>IF('Town Data'!M53&gt;9,'Town Data'!L53,"*")</f>
        <v>363645.39</v>
      </c>
      <c r="I57" s="22">
        <f t="shared" si="0"/>
        <v>-0.034044264919131074</v>
      </c>
      <c r="J57" s="22">
        <f t="shared" si="1"/>
      </c>
      <c r="K57" s="22">
        <f t="shared" si="2"/>
        <v>-0.08074709815515603</v>
      </c>
      <c r="L57" s="15"/>
    </row>
    <row r="58" spans="1:12" ht="15">
      <c r="A58" s="15"/>
      <c r="B58" s="15" t="str">
        <f>'Town Data'!A54</f>
        <v>NORTH HERO</v>
      </c>
      <c r="C58" s="51" t="str">
        <f>IF('Town Data'!C54&gt;9,'Town Data'!B54,"*")</f>
        <v>*</v>
      </c>
      <c r="D58" s="47">
        <f>IF('Town Data'!E54&gt;9,'Town Data'!D54,"*")</f>
        <v>187228.49</v>
      </c>
      <c r="E58" s="48" t="str">
        <f>IF('Town Data'!G54&gt;9,'Town Data'!F54,"*")</f>
        <v>*</v>
      </c>
      <c r="F58" s="46" t="str">
        <f>IF('Town Data'!I54&gt;9,'Town Data'!H54,"*")</f>
        <v>*</v>
      </c>
      <c r="G58" s="47" t="str">
        <f>IF('Town Data'!K54&gt;9,'Town Data'!J54,"*")</f>
        <v>*</v>
      </c>
      <c r="H58" s="48" t="str">
        <f>IF('Town Data'!M54&gt;9,'Town Data'!L54,"*")</f>
        <v>*</v>
      </c>
      <c r="I58" s="9">
        <f t="shared" si="0"/>
      </c>
      <c r="J58" s="9">
        <f t="shared" si="1"/>
      </c>
      <c r="K58" s="9">
        <f t="shared" si="2"/>
      </c>
      <c r="L58" s="15"/>
    </row>
    <row r="59" spans="1:12" ht="15">
      <c r="A59" s="15"/>
      <c r="B59" s="27" t="str">
        <f>'Town Data'!A55</f>
        <v>NORTHFIELD</v>
      </c>
      <c r="C59" s="52">
        <f>IF('Town Data'!C55&gt;9,'Town Data'!B55,"*")</f>
        <v>853947.71</v>
      </c>
      <c r="D59" s="44" t="str">
        <f>IF('Town Data'!E55&gt;9,'Town Data'!D55,"*")</f>
        <v>*</v>
      </c>
      <c r="E59" s="45" t="str">
        <f>IF('Town Data'!G55&gt;9,'Town Data'!F55,"*")</f>
        <v>*</v>
      </c>
      <c r="F59" s="44">
        <f>IF('Town Data'!I55&gt;9,'Town Data'!H55,"*")</f>
        <v>755903.86</v>
      </c>
      <c r="G59" s="44" t="str">
        <f>IF('Town Data'!K55&gt;9,'Town Data'!J55,"*")</f>
        <v>*</v>
      </c>
      <c r="H59" s="45" t="str">
        <f>IF('Town Data'!M55&gt;9,'Town Data'!L55,"*")</f>
        <v>*</v>
      </c>
      <c r="I59" s="22">
        <f t="shared" si="0"/>
        <v>0.12970412665970507</v>
      </c>
      <c r="J59" s="22">
        <f t="shared" si="1"/>
      </c>
      <c r="K59" s="22">
        <f t="shared" si="2"/>
      </c>
      <c r="L59" s="15"/>
    </row>
    <row r="60" spans="1:12" ht="15">
      <c r="A60" s="15"/>
      <c r="B60" s="15" t="str">
        <f>'Town Data'!A56</f>
        <v>PITTSFIELD</v>
      </c>
      <c r="C60" s="51" t="str">
        <f>IF('Town Data'!C56&gt;9,'Town Data'!B56,"*")</f>
        <v>*</v>
      </c>
      <c r="D60" s="47">
        <f>IF('Town Data'!E56&gt;9,'Town Data'!D56,"*")</f>
        <v>177865.48</v>
      </c>
      <c r="E60" s="48" t="str">
        <f>IF('Town Data'!G56&gt;9,'Town Data'!F56,"*")</f>
        <v>*</v>
      </c>
      <c r="F60" s="46" t="str">
        <f>IF('Town Data'!I56&gt;9,'Town Data'!H56,"*")</f>
        <v>*</v>
      </c>
      <c r="G60" s="47">
        <f>IF('Town Data'!K56&gt;9,'Town Data'!J56,"*")</f>
        <v>155488.12</v>
      </c>
      <c r="H60" s="48" t="str">
        <f>IF('Town Data'!M56&gt;9,'Town Data'!L56,"*")</f>
        <v>*</v>
      </c>
      <c r="I60" s="9">
        <f t="shared" si="0"/>
      </c>
      <c r="J60" s="9">
        <f t="shared" si="1"/>
        <v>0.1439168471520526</v>
      </c>
      <c r="K60" s="9">
        <f t="shared" si="2"/>
      </c>
      <c r="L60" s="15"/>
    </row>
    <row r="61" spans="1:12" ht="15">
      <c r="A61" s="15"/>
      <c r="B61" s="27" t="str">
        <f>'Town Data'!A57</f>
        <v>PLYMOUTH</v>
      </c>
      <c r="C61" s="52" t="str">
        <f>IF('Town Data'!C57&gt;9,'Town Data'!B57,"*")</f>
        <v>*</v>
      </c>
      <c r="D61" s="44">
        <f>IF('Town Data'!E57&gt;9,'Town Data'!D57,"*")</f>
        <v>153980.25</v>
      </c>
      <c r="E61" s="45" t="str">
        <f>IF('Town Data'!G57&gt;9,'Town Data'!F57,"*")</f>
        <v>*</v>
      </c>
      <c r="F61" s="44" t="str">
        <f>IF('Town Data'!I57&gt;9,'Town Data'!H57,"*")</f>
        <v>*</v>
      </c>
      <c r="G61" s="44">
        <f>IF('Town Data'!K57&gt;9,'Town Data'!J57,"*")</f>
        <v>183647.23</v>
      </c>
      <c r="H61" s="45" t="str">
        <f>IF('Town Data'!M57&gt;9,'Town Data'!L57,"*")</f>
        <v>*</v>
      </c>
      <c r="I61" s="22">
        <f t="shared" si="0"/>
      </c>
      <c r="J61" s="22">
        <f t="shared" si="1"/>
        <v>-0.16154330234112438</v>
      </c>
      <c r="K61" s="22">
        <f t="shared" si="2"/>
      </c>
      <c r="L61" s="15"/>
    </row>
    <row r="62" spans="1:12" ht="15">
      <c r="A62" s="15"/>
      <c r="B62" s="15" t="str">
        <f>'Town Data'!A58</f>
        <v>POULTNEY</v>
      </c>
      <c r="C62" s="51">
        <f>IF('Town Data'!C58&gt;9,'Town Data'!B58,"*")</f>
        <v>539788.03</v>
      </c>
      <c r="D62" s="47" t="str">
        <f>IF('Town Data'!E58&gt;9,'Town Data'!D58,"*")</f>
        <v>*</v>
      </c>
      <c r="E62" s="48" t="str">
        <f>IF('Town Data'!G58&gt;9,'Town Data'!F58,"*")</f>
        <v>*</v>
      </c>
      <c r="F62" s="46">
        <f>IF('Town Data'!I58&gt;9,'Town Data'!H58,"*")</f>
        <v>508468.27</v>
      </c>
      <c r="G62" s="47" t="str">
        <f>IF('Town Data'!K58&gt;9,'Town Data'!J58,"*")</f>
        <v>*</v>
      </c>
      <c r="H62" s="48" t="str">
        <f>IF('Town Data'!M58&gt;9,'Town Data'!L58,"*")</f>
        <v>*</v>
      </c>
      <c r="I62" s="9">
        <f t="shared" si="0"/>
        <v>0.06159629193774473</v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PUTNEY</v>
      </c>
      <c r="C63" s="52">
        <f>IF('Town Data'!C59&gt;9,'Town Data'!B59,"*")</f>
        <v>419168.85</v>
      </c>
      <c r="D63" s="44" t="str">
        <f>IF('Town Data'!E59&gt;9,'Town Data'!D59,"*")</f>
        <v>*</v>
      </c>
      <c r="E63" s="45" t="str">
        <f>IF('Town Data'!G59&gt;9,'Town Data'!F59,"*")</f>
        <v>*</v>
      </c>
      <c r="F63" s="44">
        <f>IF('Town Data'!I59&gt;9,'Town Data'!H59,"*")</f>
        <v>492917.02</v>
      </c>
      <c r="G63" s="44" t="str">
        <f>IF('Town Data'!K59&gt;9,'Town Data'!J59,"*")</f>
        <v>*</v>
      </c>
      <c r="H63" s="45" t="str">
        <f>IF('Town Data'!M59&gt;9,'Town Data'!L59,"*")</f>
        <v>*</v>
      </c>
      <c r="I63" s="22">
        <f t="shared" si="0"/>
        <v>-0.1496157913151387</v>
      </c>
      <c r="J63" s="22">
        <f t="shared" si="1"/>
      </c>
      <c r="K63" s="22">
        <f t="shared" si="2"/>
      </c>
      <c r="L63" s="15"/>
    </row>
    <row r="64" spans="1:12" ht="15">
      <c r="A64" s="15"/>
      <c r="B64" s="15" t="str">
        <f>'Town Data'!A60</f>
        <v>RANDOLPH</v>
      </c>
      <c r="C64" s="51">
        <f>IF('Town Data'!C60&gt;9,'Town Data'!B60,"*")</f>
        <v>1538570.83</v>
      </c>
      <c r="D64" s="47" t="str">
        <f>IF('Town Data'!E60&gt;9,'Town Data'!D60,"*")</f>
        <v>*</v>
      </c>
      <c r="E64" s="48" t="str">
        <f>IF('Town Data'!G60&gt;9,'Town Data'!F60,"*")</f>
        <v>*</v>
      </c>
      <c r="F64" s="46">
        <f>IF('Town Data'!I60&gt;9,'Town Data'!H60,"*")</f>
        <v>1649306.6</v>
      </c>
      <c r="G64" s="47" t="str">
        <f>IF('Town Data'!K60&gt;9,'Town Data'!J60,"*")</f>
        <v>*</v>
      </c>
      <c r="H64" s="48">
        <f>IF('Town Data'!M60&gt;9,'Town Data'!L60,"*")</f>
        <v>138576.61</v>
      </c>
      <c r="I64" s="9">
        <f t="shared" si="0"/>
        <v>-0.0671408032927292</v>
      </c>
      <c r="J64" s="9">
        <f t="shared" si="1"/>
      </c>
      <c r="K64" s="9">
        <f t="shared" si="2"/>
      </c>
      <c r="L64" s="15"/>
    </row>
    <row r="65" spans="1:12" ht="15">
      <c r="A65" s="15"/>
      <c r="B65" s="27" t="str">
        <f>'Town Data'!A61</f>
        <v>RICHMOND</v>
      </c>
      <c r="C65" s="52">
        <f>IF('Town Data'!C61&gt;9,'Town Data'!B61,"*")</f>
        <v>721151.84</v>
      </c>
      <c r="D65" s="44" t="str">
        <f>IF('Town Data'!E61&gt;9,'Town Data'!D61,"*")</f>
        <v>*</v>
      </c>
      <c r="E65" s="45" t="str">
        <f>IF('Town Data'!G61&gt;9,'Town Data'!F61,"*")</f>
        <v>*</v>
      </c>
      <c r="F65" s="44">
        <f>IF('Town Data'!I61&gt;9,'Town Data'!H61,"*")</f>
        <v>785310.31</v>
      </c>
      <c r="G65" s="44" t="str">
        <f>IF('Town Data'!K61&gt;9,'Town Data'!J61,"*")</f>
        <v>*</v>
      </c>
      <c r="H65" s="45" t="str">
        <f>IF('Town Data'!M61&gt;9,'Town Data'!L61,"*")</f>
        <v>*</v>
      </c>
      <c r="I65" s="22">
        <f t="shared" si="0"/>
        <v>-0.08169823976970338</v>
      </c>
      <c r="J65" s="22">
        <f t="shared" si="1"/>
      </c>
      <c r="K65" s="22">
        <f t="shared" si="2"/>
      </c>
      <c r="L65" s="15"/>
    </row>
    <row r="66" spans="1:12" ht="15">
      <c r="A66" s="15"/>
      <c r="B66" s="15" t="str">
        <f>'Town Data'!A62</f>
        <v>ROCHESTER</v>
      </c>
      <c r="C66" s="51" t="str">
        <f>IF('Town Data'!C62&gt;9,'Town Data'!B62,"*")</f>
        <v>*</v>
      </c>
      <c r="D66" s="47" t="str">
        <f>IF('Town Data'!E62&gt;9,'Town Data'!D62,"*")</f>
        <v>*</v>
      </c>
      <c r="E66" s="48" t="str">
        <f>IF('Town Data'!G62&gt;9,'Town Data'!F62,"*")</f>
        <v>*</v>
      </c>
      <c r="F66" s="46">
        <f>IF('Town Data'!I62&gt;9,'Town Data'!H62,"*")</f>
        <v>304829.81</v>
      </c>
      <c r="G66" s="47">
        <f>IF('Town Data'!K62&gt;9,'Town Data'!J62,"*")</f>
        <v>117325.36</v>
      </c>
      <c r="H66" s="48" t="str">
        <f>IF('Town Data'!M62&gt;9,'Town Data'!L62,"*")</f>
        <v>*</v>
      </c>
      <c r="I66" s="9">
        <f t="shared" si="0"/>
      </c>
      <c r="J66" s="9">
        <f t="shared" si="1"/>
      </c>
      <c r="K66" s="9">
        <f t="shared" si="2"/>
      </c>
      <c r="L66" s="15"/>
    </row>
    <row r="67" spans="1:12" ht="15">
      <c r="A67" s="15"/>
      <c r="B67" s="27" t="str">
        <f>'Town Data'!A63</f>
        <v>ROCKINGHAM</v>
      </c>
      <c r="C67" s="52">
        <f>IF('Town Data'!C63&gt;9,'Town Data'!B63,"*")</f>
        <v>1193118.92</v>
      </c>
      <c r="D67" s="44" t="str">
        <f>IF('Town Data'!E63&gt;9,'Town Data'!D63,"*")</f>
        <v>*</v>
      </c>
      <c r="E67" s="45">
        <f>IF('Town Data'!G63&gt;9,'Town Data'!F63,"*")</f>
        <v>291718.51</v>
      </c>
      <c r="F67" s="44">
        <f>IF('Town Data'!I63&gt;9,'Town Data'!H63,"*")</f>
        <v>1275973.76</v>
      </c>
      <c r="G67" s="44">
        <f>IF('Town Data'!K63&gt;9,'Town Data'!J63,"*")</f>
        <v>159960.48</v>
      </c>
      <c r="H67" s="45">
        <f>IF('Town Data'!M63&gt;9,'Town Data'!L63,"*")</f>
        <v>305986.13</v>
      </c>
      <c r="I67" s="22">
        <f t="shared" si="0"/>
        <v>-0.06493459552020889</v>
      </c>
      <c r="J67" s="22">
        <f t="shared" si="1"/>
      </c>
      <c r="K67" s="22">
        <f t="shared" si="2"/>
        <v>-0.04662832266286055</v>
      </c>
      <c r="L67" s="15"/>
    </row>
    <row r="68" spans="1:12" ht="15">
      <c r="A68" s="15"/>
      <c r="B68" s="15" t="str">
        <f>'Town Data'!A64</f>
        <v>ROYALTON</v>
      </c>
      <c r="C68" s="51">
        <f>IF('Town Data'!C64&gt;9,'Town Data'!B64,"*")</f>
        <v>930375.84</v>
      </c>
      <c r="D68" s="47" t="str">
        <f>IF('Town Data'!E64&gt;9,'Town Data'!D64,"*")</f>
        <v>*</v>
      </c>
      <c r="E68" s="48" t="str">
        <f>IF('Town Data'!G64&gt;9,'Town Data'!F64,"*")</f>
        <v>*</v>
      </c>
      <c r="F68" s="46">
        <f>IF('Town Data'!I64&gt;9,'Town Data'!H64,"*")</f>
        <v>887561.68</v>
      </c>
      <c r="G68" s="47" t="str">
        <f>IF('Town Data'!K64&gt;9,'Town Data'!J64,"*")</f>
        <v>*</v>
      </c>
      <c r="H68" s="48" t="str">
        <f>IF('Town Data'!M64&gt;9,'Town Data'!L64,"*")</f>
        <v>*</v>
      </c>
      <c r="I68" s="9">
        <f t="shared" si="0"/>
        <v>0.04823795457235143</v>
      </c>
      <c r="J68" s="9">
        <f t="shared" si="1"/>
      </c>
      <c r="K68" s="9">
        <f t="shared" si="2"/>
      </c>
      <c r="L68" s="15"/>
    </row>
    <row r="69" spans="1:12" ht="15">
      <c r="A69" s="15"/>
      <c r="B69" s="27" t="str">
        <f>'Town Data'!A65</f>
        <v>RUTLAND</v>
      </c>
      <c r="C69" s="52">
        <f>IF('Town Data'!C65&gt;9,'Town Data'!B65,"*")</f>
        <v>12292101.38</v>
      </c>
      <c r="D69" s="44">
        <f>IF('Town Data'!E65&gt;9,'Town Data'!D65,"*")</f>
        <v>2555960.85</v>
      </c>
      <c r="E69" s="45">
        <f>IF('Town Data'!G65&gt;9,'Town Data'!F65,"*")</f>
        <v>1560318.45</v>
      </c>
      <c r="F69" s="44">
        <f>IF('Town Data'!I65&gt;9,'Town Data'!H65,"*")</f>
        <v>11731546.44</v>
      </c>
      <c r="G69" s="44">
        <f>IF('Town Data'!K65&gt;9,'Town Data'!J65,"*")</f>
        <v>2055598.9</v>
      </c>
      <c r="H69" s="45">
        <f>IF('Town Data'!M65&gt;9,'Town Data'!L65,"*")</f>
        <v>1449922.16</v>
      </c>
      <c r="I69" s="22">
        <f t="shared" si="0"/>
        <v>0.047781845544993755</v>
      </c>
      <c r="J69" s="22">
        <f t="shared" si="1"/>
        <v>0.24341419427690889</v>
      </c>
      <c r="K69" s="22">
        <f t="shared" si="2"/>
        <v>0.07613945979003456</v>
      </c>
      <c r="L69" s="15"/>
    </row>
    <row r="70" spans="1:12" ht="15">
      <c r="A70" s="15"/>
      <c r="B70" s="15" t="str">
        <f>'Town Data'!A66</f>
        <v>SHELBURNE</v>
      </c>
      <c r="C70" s="51">
        <f>IF('Town Data'!C66&gt;9,'Town Data'!B66,"*")</f>
        <v>2887032.77</v>
      </c>
      <c r="D70" s="47">
        <f>IF('Town Data'!E66&gt;9,'Town Data'!D66,"*")</f>
        <v>846747.76</v>
      </c>
      <c r="E70" s="48">
        <f>IF('Town Data'!G66&gt;9,'Town Data'!F66,"*")</f>
        <v>371329.65</v>
      </c>
      <c r="F70" s="46">
        <f>IF('Town Data'!I66&gt;9,'Town Data'!H66,"*")</f>
        <v>2470965.47</v>
      </c>
      <c r="G70" s="47">
        <f>IF('Town Data'!K66&gt;9,'Town Data'!J66,"*")</f>
        <v>916563.91</v>
      </c>
      <c r="H70" s="48">
        <f>IF('Town Data'!M66&gt;9,'Town Data'!L66,"*")</f>
        <v>408188.27</v>
      </c>
      <c r="I70" s="9">
        <f t="shared" si="0"/>
        <v>0.16838248249579943</v>
      </c>
      <c r="J70" s="9">
        <f t="shared" si="1"/>
        <v>-0.07617161142641982</v>
      </c>
      <c r="K70" s="9">
        <f t="shared" si="2"/>
        <v>-0.09029808720373075</v>
      </c>
      <c r="L70" s="15"/>
    </row>
    <row r="71" spans="1:12" ht="15">
      <c r="A71" s="15"/>
      <c r="B71" s="27" t="str">
        <f>'Town Data'!A67</f>
        <v>SOUTH BURLINGTON</v>
      </c>
      <c r="C71" s="52">
        <f>IF('Town Data'!C67&gt;9,'Town Data'!B67,"*")</f>
        <v>21776508.49</v>
      </c>
      <c r="D71" s="44">
        <f>IF('Town Data'!E67&gt;9,'Town Data'!D67,"*")</f>
        <v>11209077.95</v>
      </c>
      <c r="E71" s="45">
        <f>IF('Town Data'!G67&gt;9,'Town Data'!F67,"*")</f>
        <v>2710560.2</v>
      </c>
      <c r="F71" s="44">
        <f>IF('Town Data'!I67&gt;9,'Town Data'!H67,"*")</f>
        <v>21818949.87</v>
      </c>
      <c r="G71" s="44">
        <f>IF('Town Data'!K67&gt;9,'Town Data'!J67,"*")</f>
        <v>10052052.46</v>
      </c>
      <c r="H71" s="45">
        <f>IF('Town Data'!M67&gt;9,'Town Data'!L67,"*")</f>
        <v>2625271.13</v>
      </c>
      <c r="I71" s="22">
        <f aca="true" t="shared" si="3" ref="I71:I100">_xlfn.IFERROR((C71-F71)/F71,"")</f>
        <v>-0.00194516144236426</v>
      </c>
      <c r="J71" s="22">
        <f aca="true" t="shared" si="4" ref="J71:J100">_xlfn.IFERROR((D71-G71)/G71,"")</f>
        <v>0.11510340744879063</v>
      </c>
      <c r="K71" s="22">
        <f aca="true" t="shared" si="5" ref="K71:K100">_xlfn.IFERROR((E71-H71)/H71,"")</f>
        <v>0.03248771870660091</v>
      </c>
      <c r="L71" s="15"/>
    </row>
    <row r="72" spans="1:12" ht="15">
      <c r="A72" s="15"/>
      <c r="B72" s="15" t="str">
        <f>'Town Data'!A68</f>
        <v>SOUTH HERO</v>
      </c>
      <c r="C72" s="51">
        <f>IF('Town Data'!C68&gt;9,'Town Data'!B68,"*")</f>
        <v>412038.69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>
        <f>IF('Town Data'!I68&gt;9,'Town Data'!H68,"*")</f>
        <v>424050.87</v>
      </c>
      <c r="G72" s="47">
        <f>IF('Town Data'!K68&gt;9,'Town Data'!J68,"*")</f>
        <v>23385.52</v>
      </c>
      <c r="H72" s="48" t="str">
        <f>IF('Town Data'!M68&gt;9,'Town Data'!L68,"*")</f>
        <v>*</v>
      </c>
      <c r="I72" s="9">
        <f t="shared" si="3"/>
        <v>-0.02832721460988865</v>
      </c>
      <c r="J72" s="9">
        <f t="shared" si="4"/>
      </c>
      <c r="K72" s="9">
        <f t="shared" si="5"/>
      </c>
      <c r="L72" s="15"/>
    </row>
    <row r="73" spans="1:12" ht="15">
      <c r="A73" s="15"/>
      <c r="B73" s="27" t="str">
        <f>'Town Data'!A69</f>
        <v>SPRINGFIELD</v>
      </c>
      <c r="C73" s="52">
        <f>IF('Town Data'!C69&gt;9,'Town Data'!B69,"*")</f>
        <v>2549916.64</v>
      </c>
      <c r="D73" s="44" t="str">
        <f>IF('Town Data'!E69&gt;9,'Town Data'!D69,"*")</f>
        <v>*</v>
      </c>
      <c r="E73" s="45">
        <f>IF('Town Data'!G69&gt;9,'Town Data'!F69,"*")</f>
        <v>214545.5</v>
      </c>
      <c r="F73" s="44">
        <f>IF('Town Data'!I69&gt;9,'Town Data'!H69,"*")</f>
        <v>2561417.85</v>
      </c>
      <c r="G73" s="44" t="str">
        <f>IF('Town Data'!K69&gt;9,'Town Data'!J69,"*")</f>
        <v>*</v>
      </c>
      <c r="H73" s="45">
        <f>IF('Town Data'!M69&gt;9,'Town Data'!L69,"*")</f>
        <v>206405.26</v>
      </c>
      <c r="I73" s="22">
        <f t="shared" si="3"/>
        <v>-0.0044901732843003195</v>
      </c>
      <c r="J73" s="22">
        <f t="shared" si="4"/>
      </c>
      <c r="K73" s="22">
        <f t="shared" si="5"/>
        <v>0.03943814222563897</v>
      </c>
      <c r="L73" s="15"/>
    </row>
    <row r="74" spans="1:12" ht="15">
      <c r="A74" s="15"/>
      <c r="B74" s="15" t="str">
        <f>'Town Data'!A70</f>
        <v>ST ALBANS</v>
      </c>
      <c r="C74" s="51">
        <f>IF('Town Data'!C70&gt;9,'Town Data'!B70,"*")</f>
        <v>4586261.35</v>
      </c>
      <c r="D74" s="47" t="str">
        <f>IF('Town Data'!E70&gt;9,'Town Data'!D70,"*")</f>
        <v>*</v>
      </c>
      <c r="E74" s="48">
        <f>IF('Town Data'!G70&gt;9,'Town Data'!F70,"*")</f>
        <v>605167.21</v>
      </c>
      <c r="F74" s="46">
        <f>IF('Town Data'!I70&gt;9,'Town Data'!H70,"*")</f>
        <v>4327662.51</v>
      </c>
      <c r="G74" s="47" t="str">
        <f>IF('Town Data'!K70&gt;9,'Town Data'!J70,"*")</f>
        <v>*</v>
      </c>
      <c r="H74" s="48">
        <f>IF('Town Data'!M70&gt;9,'Town Data'!L70,"*")</f>
        <v>554357.44</v>
      </c>
      <c r="I74" s="9">
        <f t="shared" si="3"/>
        <v>0.05975485366579564</v>
      </c>
      <c r="J74" s="9">
        <f t="shared" si="4"/>
      </c>
      <c r="K74" s="9">
        <f t="shared" si="5"/>
        <v>0.09165525044635466</v>
      </c>
      <c r="L74" s="15"/>
    </row>
    <row r="75" spans="1:12" ht="15">
      <c r="A75" s="15"/>
      <c r="B75" s="27" t="str">
        <f>'Town Data'!A71</f>
        <v>ST ALBANS TOWN</v>
      </c>
      <c r="C75" s="52">
        <f>IF('Town Data'!C71&gt;9,'Town Data'!B71,"*")</f>
        <v>2095035.58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>
        <f>IF('Town Data'!I71&gt;9,'Town Data'!H71,"*")</f>
        <v>2074728.64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  <v>0.009787757111214398</v>
      </c>
      <c r="J75" s="22">
        <f t="shared" si="4"/>
      </c>
      <c r="K75" s="22">
        <f t="shared" si="5"/>
      </c>
      <c r="L75" s="15"/>
    </row>
    <row r="76" spans="1:12" ht="15">
      <c r="A76" s="15"/>
      <c r="B76" s="15" t="str">
        <f>'Town Data'!A72</f>
        <v>ST JOHNSBURY</v>
      </c>
      <c r="C76" s="51">
        <f>IF('Town Data'!C72&gt;9,'Town Data'!B72,"*")</f>
        <v>3079600.33</v>
      </c>
      <c r="D76" s="47" t="str">
        <f>IF('Town Data'!E72&gt;9,'Town Data'!D72,"*")</f>
        <v>*</v>
      </c>
      <c r="E76" s="48">
        <f>IF('Town Data'!G72&gt;9,'Town Data'!F72,"*")</f>
        <v>315767.3</v>
      </c>
      <c r="F76" s="46">
        <f>IF('Town Data'!I72&gt;9,'Town Data'!H72,"*")</f>
        <v>3053547.88</v>
      </c>
      <c r="G76" s="47" t="str">
        <f>IF('Town Data'!K72&gt;9,'Town Data'!J72,"*")</f>
        <v>*</v>
      </c>
      <c r="H76" s="48">
        <f>IF('Town Data'!M72&gt;9,'Town Data'!L72,"*")</f>
        <v>321844.63</v>
      </c>
      <c r="I76" s="9">
        <f t="shared" si="3"/>
        <v>0.008531862287353486</v>
      </c>
      <c r="J76" s="9">
        <f t="shared" si="4"/>
      </c>
      <c r="K76" s="9">
        <f t="shared" si="5"/>
        <v>-0.018882806899714364</v>
      </c>
      <c r="L76" s="15"/>
    </row>
    <row r="77" spans="1:12" ht="15">
      <c r="A77" s="15"/>
      <c r="B77" s="27" t="str">
        <f>'Town Data'!A73</f>
        <v>STOCKBRIDGE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>
        <f>IF('Town Data'!K73&gt;9,'Town Data'!J73,"*")</f>
        <v>48001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 t="str">
        <f>'Town Data'!A74</f>
        <v>STOWE</v>
      </c>
      <c r="C78" s="51">
        <f>IF('Town Data'!C74&gt;9,'Town Data'!B74,"*")</f>
        <v>9490657.66</v>
      </c>
      <c r="D78" s="47">
        <f>IF('Town Data'!E74&gt;9,'Town Data'!D74,"*")</f>
        <v>16508322.21</v>
      </c>
      <c r="E78" s="48">
        <f>IF('Town Data'!G74&gt;9,'Town Data'!F74,"*")</f>
        <v>3371428.77</v>
      </c>
      <c r="F78" s="46">
        <f>IF('Town Data'!I74&gt;9,'Town Data'!H74,"*")</f>
        <v>8918282.53</v>
      </c>
      <c r="G78" s="47">
        <f>IF('Town Data'!K74&gt;9,'Town Data'!J74,"*")</f>
        <v>15119282.27</v>
      </c>
      <c r="H78" s="48">
        <f>IF('Town Data'!M74&gt;9,'Town Data'!L74,"*")</f>
        <v>2832767.56</v>
      </c>
      <c r="I78" s="9">
        <f t="shared" si="3"/>
        <v>0.0641799727777856</v>
      </c>
      <c r="J78" s="9">
        <f t="shared" si="4"/>
        <v>0.09187208196755238</v>
      </c>
      <c r="K78" s="9">
        <f t="shared" si="5"/>
        <v>0.19015369196052215</v>
      </c>
      <c r="L78" s="15"/>
    </row>
    <row r="79" spans="1:12" ht="15">
      <c r="A79" s="15"/>
      <c r="B79" s="27" t="str">
        <f>'Town Data'!A75</f>
        <v>STRATTON</v>
      </c>
      <c r="C79" s="52">
        <f>IF('Town Data'!C75&gt;9,'Town Data'!B75,"*")</f>
        <v>2167520.46</v>
      </c>
      <c r="D79" s="44">
        <f>IF('Town Data'!E75&gt;9,'Town Data'!D75,"*")</f>
        <v>2517134.35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>
        <f>IF('Town Data'!K75&gt;9,'Town Data'!J75,"*")</f>
        <v>1800628.93</v>
      </c>
      <c r="H79" s="45" t="str">
        <f>IF('Town Data'!M75&gt;9,'Town Data'!L75,"*")</f>
        <v>*</v>
      </c>
      <c r="I79" s="22">
        <f t="shared" si="3"/>
      </c>
      <c r="J79" s="22">
        <f t="shared" si="4"/>
        <v>0.3979195313717414</v>
      </c>
      <c r="K79" s="22">
        <f t="shared" si="5"/>
      </c>
      <c r="L79" s="15"/>
    </row>
    <row r="80" spans="1:12" ht="15">
      <c r="A80" s="15"/>
      <c r="B80" s="15" t="str">
        <f>'Town Data'!A76</f>
        <v>SWANTON</v>
      </c>
      <c r="C80" s="51">
        <f>IF('Town Data'!C76&gt;9,'Town Data'!B76,"*")</f>
        <v>1347987.99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>
        <f>IF('Town Data'!I76&gt;9,'Town Data'!H76,"*")</f>
        <v>1332073.07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  <v>0.011947482730808397</v>
      </c>
      <c r="J80" s="9">
        <f t="shared" si="4"/>
      </c>
      <c r="K80" s="9">
        <f t="shared" si="5"/>
      </c>
      <c r="L80" s="15"/>
    </row>
    <row r="81" spans="1:12" ht="15">
      <c r="A81" s="15"/>
      <c r="B81" s="27" t="str">
        <f>'Town Data'!A77</f>
        <v>VERGENNES</v>
      </c>
      <c r="C81" s="52">
        <f>IF('Town Data'!C77&gt;9,'Town Data'!B77,"*")</f>
        <v>940448.07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>
        <f>IF('Town Data'!I77&gt;9,'Town Data'!H77,"*")</f>
        <v>883770.44</v>
      </c>
      <c r="G81" s="44">
        <f>IF('Town Data'!K77&gt;9,'Town Data'!J77,"*")</f>
        <v>118359.11</v>
      </c>
      <c r="H81" s="45" t="str">
        <f>IF('Town Data'!M77&gt;9,'Town Data'!L77,"*")</f>
        <v>*</v>
      </c>
      <c r="I81" s="22">
        <f t="shared" si="3"/>
        <v>0.06413161997135819</v>
      </c>
      <c r="J81" s="22">
        <f t="shared" si="4"/>
      </c>
      <c r="K81" s="22">
        <f t="shared" si="5"/>
      </c>
      <c r="L81" s="15"/>
    </row>
    <row r="82" spans="1:12" ht="15">
      <c r="A82" s="15"/>
      <c r="B82" s="15" t="str">
        <f>'Town Data'!A78</f>
        <v>WAITSFIELD</v>
      </c>
      <c r="C82" s="51">
        <f>IF('Town Data'!C78&gt;9,'Town Data'!B78,"*")</f>
        <v>2114141.02</v>
      </c>
      <c r="D82" s="47">
        <f>IF('Town Data'!E78&gt;9,'Town Data'!D78,"*")</f>
        <v>789449.4</v>
      </c>
      <c r="E82" s="48">
        <f>IF('Town Data'!G78&gt;9,'Town Data'!F78,"*")</f>
        <v>691549.58</v>
      </c>
      <c r="F82" s="46">
        <f>IF('Town Data'!I78&gt;9,'Town Data'!H78,"*")</f>
        <v>1890150.69</v>
      </c>
      <c r="G82" s="47">
        <f>IF('Town Data'!K78&gt;9,'Town Data'!J78,"*")</f>
        <v>502058.81</v>
      </c>
      <c r="H82" s="48">
        <f>IF('Town Data'!M78&gt;9,'Town Data'!L78,"*")</f>
        <v>570011.75</v>
      </c>
      <c r="I82" s="9">
        <f t="shared" si="3"/>
        <v>0.11850395377735734</v>
      </c>
      <c r="J82" s="9">
        <f t="shared" si="4"/>
        <v>0.5724241548515004</v>
      </c>
      <c r="K82" s="9">
        <f t="shared" si="5"/>
        <v>0.2132198678360577</v>
      </c>
      <c r="L82" s="15"/>
    </row>
    <row r="83" spans="1:12" ht="15">
      <c r="A83" s="15"/>
      <c r="B83" s="27" t="str">
        <f>'Town Data'!A79</f>
        <v>WARDSBORO</v>
      </c>
      <c r="C83" s="52" t="str">
        <f>IF('Town Data'!C79&gt;9,'Town Data'!B79,"*")</f>
        <v>*</v>
      </c>
      <c r="D83" s="44">
        <f>IF('Town Data'!E79&gt;9,'Town Data'!D79,"*")</f>
        <v>62691.8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>
        <f>IF('Town Data'!K79&gt;9,'Town Data'!J79,"*")</f>
        <v>43901.5</v>
      </c>
      <c r="H83" s="45" t="str">
        <f>IF('Town Data'!M79&gt;9,'Town Data'!L79,"*")</f>
        <v>*</v>
      </c>
      <c r="I83" s="22">
        <f t="shared" si="3"/>
      </c>
      <c r="J83" s="22">
        <f t="shared" si="4"/>
        <v>0.4280104324453607</v>
      </c>
      <c r="K83" s="22">
        <f t="shared" si="5"/>
      </c>
      <c r="L83" s="15"/>
    </row>
    <row r="84" spans="1:12" ht="15">
      <c r="A84" s="15"/>
      <c r="B84" s="15" t="str">
        <f>'Town Data'!A80</f>
        <v>WARREN</v>
      </c>
      <c r="C84" s="51">
        <f>IF('Town Data'!C80&gt;9,'Town Data'!B80,"*")</f>
        <v>1427677.37</v>
      </c>
      <c r="D84" s="46">
        <f>IF('Town Data'!E80&gt;9,'Town Data'!D80,"*")</f>
        <v>1702624.28</v>
      </c>
      <c r="E84" s="50">
        <f>IF('Town Data'!G80&gt;9,'Town Data'!F80,"*")</f>
        <v>553832.41</v>
      </c>
      <c r="F84" s="46">
        <f>IF('Town Data'!I80&gt;9,'Town Data'!H80,"*")</f>
        <v>1221127.91</v>
      </c>
      <c r="G84" s="47">
        <f>IF('Town Data'!K80&gt;9,'Town Data'!J80,"*")</f>
        <v>1487551.92</v>
      </c>
      <c r="H84" s="48">
        <f>IF('Town Data'!M80&gt;9,'Town Data'!L80,"*")</f>
        <v>446207.16</v>
      </c>
      <c r="I84" s="9">
        <f t="shared" si="3"/>
        <v>0.16914645739282153</v>
      </c>
      <c r="J84" s="9">
        <f t="shared" si="4"/>
        <v>0.14458141400536803</v>
      </c>
      <c r="K84" s="9">
        <f t="shared" si="5"/>
        <v>0.24120018603018398</v>
      </c>
      <c r="L84" s="15"/>
    </row>
    <row r="85" spans="1:12" ht="15">
      <c r="A85" s="15"/>
      <c r="B85" s="27" t="str">
        <f>'Town Data'!A81</f>
        <v>WATERBURY</v>
      </c>
      <c r="C85" s="52">
        <f>IF('Town Data'!C81&gt;9,'Town Data'!B81,"*")</f>
        <v>3979262.79</v>
      </c>
      <c r="D85" s="44">
        <f>IF('Town Data'!E81&gt;9,'Town Data'!D81,"*")</f>
        <v>1785892.75</v>
      </c>
      <c r="E85" s="45">
        <f>IF('Town Data'!G81&gt;9,'Town Data'!F81,"*")</f>
        <v>1152173.19</v>
      </c>
      <c r="F85" s="44">
        <f>IF('Town Data'!I81&gt;9,'Town Data'!H81,"*")</f>
        <v>3530910.59</v>
      </c>
      <c r="G85" s="44">
        <f>IF('Town Data'!K81&gt;9,'Town Data'!J81,"*")</f>
        <v>1022842.44</v>
      </c>
      <c r="H85" s="45">
        <f>IF('Town Data'!M81&gt;9,'Town Data'!L81,"*")</f>
        <v>1052930.26</v>
      </c>
      <c r="I85" s="22">
        <f t="shared" si="3"/>
        <v>0.1269791994364831</v>
      </c>
      <c r="J85" s="22">
        <f t="shared" si="4"/>
        <v>0.7460096297920529</v>
      </c>
      <c r="K85" s="22">
        <f t="shared" si="5"/>
        <v>0.0942540391991393</v>
      </c>
      <c r="L85" s="15"/>
    </row>
    <row r="86" spans="1:12" ht="15">
      <c r="A86" s="15"/>
      <c r="B86" s="15" t="str">
        <f>'Town Data'!A82</f>
        <v>WEST RUTLAND</v>
      </c>
      <c r="C86" s="51">
        <f>IF('Town Data'!C82&gt;9,'Town Data'!B82,"*")</f>
        <v>372518.59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>
        <f>IF('Town Data'!I82&gt;9,'Town Data'!H82,"*")</f>
        <v>368046.32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  <v>0.012151378120014943</v>
      </c>
      <c r="J86" s="9">
        <f t="shared" si="4"/>
      </c>
      <c r="K86" s="9">
        <f t="shared" si="5"/>
      </c>
      <c r="L86" s="15"/>
    </row>
    <row r="87" spans="1:12" ht="15">
      <c r="A87" s="15"/>
      <c r="B87" s="27" t="str">
        <f>'Town Data'!A83</f>
        <v>WESTON</v>
      </c>
      <c r="C87" s="52" t="str">
        <f>IF('Town Data'!C83&gt;9,'Town Data'!B83,"*")</f>
        <v>*</v>
      </c>
      <c r="D87" s="44">
        <f>IF('Town Data'!E83&gt;9,'Town Data'!D83,"*")</f>
        <v>124465.77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 t="str">
        <f>'Town Data'!A84</f>
        <v>WILLISTON</v>
      </c>
      <c r="C88" s="51">
        <f>IF('Town Data'!C84&gt;9,'Town Data'!B84,"*")</f>
        <v>9302182.79</v>
      </c>
      <c r="D88" s="47" t="str">
        <f>IF('Town Data'!E84&gt;9,'Town Data'!D84,"*")</f>
        <v>*</v>
      </c>
      <c r="E88" s="48">
        <f>IF('Town Data'!G84&gt;9,'Town Data'!F84,"*")</f>
        <v>1292697.84</v>
      </c>
      <c r="F88" s="46">
        <f>IF('Town Data'!I84&gt;9,'Town Data'!H84,"*")</f>
        <v>9284530.51</v>
      </c>
      <c r="G88" s="47" t="str">
        <f>IF('Town Data'!K84&gt;9,'Town Data'!J84,"*")</f>
        <v>*</v>
      </c>
      <c r="H88" s="48">
        <f>IF('Town Data'!M84&gt;9,'Town Data'!L84,"*")</f>
        <v>1157575.5</v>
      </c>
      <c r="I88" s="9">
        <f t="shared" si="3"/>
        <v>0.0019012571482194774</v>
      </c>
      <c r="J88" s="9">
        <f t="shared" si="4"/>
      </c>
      <c r="K88" s="9">
        <f t="shared" si="5"/>
        <v>0.1167287490103238</v>
      </c>
      <c r="L88" s="15"/>
    </row>
    <row r="89" spans="1:12" ht="15">
      <c r="A89" s="15"/>
      <c r="B89" s="27" t="str">
        <f>'Town Data'!A85</f>
        <v>WILMINGTON</v>
      </c>
      <c r="C89" s="52">
        <f>IF('Town Data'!C85&gt;9,'Town Data'!B85,"*")</f>
        <v>1970069.77</v>
      </c>
      <c r="D89" s="44">
        <f>IF('Town Data'!E85&gt;9,'Town Data'!D85,"*")</f>
        <v>508821.91</v>
      </c>
      <c r="E89" s="45">
        <f>IF('Town Data'!G85&gt;9,'Town Data'!F85,"*")</f>
        <v>568239.15</v>
      </c>
      <c r="F89" s="44">
        <f>IF('Town Data'!I85&gt;9,'Town Data'!H85,"*")</f>
        <v>1746110.58</v>
      </c>
      <c r="G89" s="44">
        <f>IF('Town Data'!K85&gt;9,'Town Data'!J85,"*")</f>
        <v>313968.56</v>
      </c>
      <c r="H89" s="45">
        <f>IF('Town Data'!M85&gt;9,'Town Data'!L85,"*")</f>
        <v>487279.83</v>
      </c>
      <c r="I89" s="22">
        <f t="shared" si="3"/>
        <v>0.12826174502648047</v>
      </c>
      <c r="J89" s="22">
        <f t="shared" si="4"/>
        <v>0.6206142105438837</v>
      </c>
      <c r="K89" s="22">
        <f t="shared" si="5"/>
        <v>0.16614543639124157</v>
      </c>
      <c r="L89" s="15"/>
    </row>
    <row r="90" spans="1:12" ht="15">
      <c r="A90" s="15"/>
      <c r="B90" s="15" t="str">
        <f>'Town Data'!A86</f>
        <v>WINDSOR</v>
      </c>
      <c r="C90" s="51">
        <f>IF('Town Data'!C86&gt;9,'Town Data'!B86,"*")</f>
        <v>841669.92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>
        <f>IF('Town Data'!I86&gt;9,'Town Data'!H86,"*")</f>
        <v>845621.54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  <v>-0.0046730361196806736</v>
      </c>
      <c r="J90" s="9">
        <f t="shared" si="4"/>
      </c>
      <c r="K90" s="9">
        <f t="shared" si="5"/>
      </c>
      <c r="L90" s="15"/>
    </row>
    <row r="91" spans="1:12" ht="15">
      <c r="A91" s="15"/>
      <c r="B91" s="27" t="str">
        <f>'Town Data'!A87</f>
        <v>WINHALL</v>
      </c>
      <c r="C91" s="52" t="str">
        <f>IF('Town Data'!C87&gt;9,'Town Data'!B87,"*")</f>
        <v>*</v>
      </c>
      <c r="D91" s="44">
        <f>IF('Town Data'!E87&gt;9,'Town Data'!D87,"*")</f>
        <v>858469.75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>
        <f>IF('Town Data'!K87&gt;9,'Town Data'!J87,"*")</f>
        <v>923662.01</v>
      </c>
      <c r="H91" s="45" t="str">
        <f>IF('Town Data'!M87&gt;9,'Town Data'!L87,"*")</f>
        <v>*</v>
      </c>
      <c r="I91" s="22">
        <f t="shared" si="3"/>
      </c>
      <c r="J91" s="22">
        <f t="shared" si="4"/>
        <v>-0.0705802114780059</v>
      </c>
      <c r="K91" s="22">
        <f t="shared" si="5"/>
      </c>
      <c r="L91" s="15"/>
    </row>
    <row r="92" spans="1:12" ht="15">
      <c r="A92" s="15"/>
      <c r="B92" s="15" t="str">
        <f>'Town Data'!A88</f>
        <v>WINOOSKI</v>
      </c>
      <c r="C92" s="51">
        <f>IF('Town Data'!C88&gt;9,'Town Data'!B88,"*")</f>
        <v>2673644.67</v>
      </c>
      <c r="D92" s="47" t="str">
        <f>IF('Town Data'!E88&gt;9,'Town Data'!D88,"*")</f>
        <v>*</v>
      </c>
      <c r="E92" s="48">
        <f>IF('Town Data'!G88&gt;9,'Town Data'!F88,"*")</f>
        <v>1028175.48</v>
      </c>
      <c r="F92" s="46">
        <f>IF('Town Data'!I88&gt;9,'Town Data'!H88,"*")</f>
        <v>2589172.61</v>
      </c>
      <c r="G92" s="47" t="str">
        <f>IF('Town Data'!K88&gt;9,'Town Data'!J88,"*")</f>
        <v>*</v>
      </c>
      <c r="H92" s="48">
        <f>IF('Town Data'!M88&gt;9,'Town Data'!L88,"*")</f>
        <v>993103.87</v>
      </c>
      <c r="I92" s="9">
        <f t="shared" si="3"/>
        <v>0.03262511725705304</v>
      </c>
      <c r="J92" s="9">
        <f t="shared" si="4"/>
      </c>
      <c r="K92" s="9">
        <f t="shared" si="5"/>
        <v>0.035315147850546576</v>
      </c>
      <c r="L92" s="15"/>
    </row>
    <row r="93" spans="1:12" ht="15">
      <c r="A93" s="15"/>
      <c r="B93" s="27" t="str">
        <f>'Town Data'!A89</f>
        <v>WOODSTOCK</v>
      </c>
      <c r="C93" s="52">
        <f>IF('Town Data'!C89&gt;9,'Town Data'!B89,"*")</f>
        <v>3770012.32</v>
      </c>
      <c r="D93" s="44">
        <f>IF('Town Data'!E89&gt;9,'Town Data'!D89,"*")</f>
        <v>5335291.15</v>
      </c>
      <c r="E93" s="45">
        <f>IF('Town Data'!G89&gt;9,'Town Data'!F89,"*")</f>
        <v>1273467.64</v>
      </c>
      <c r="F93" s="44">
        <f>IF('Town Data'!I89&gt;9,'Town Data'!H89,"*")</f>
        <v>3466256.71</v>
      </c>
      <c r="G93" s="44">
        <f>IF('Town Data'!K89&gt;9,'Town Data'!J89,"*")</f>
        <v>4826009.74</v>
      </c>
      <c r="H93" s="45">
        <f>IF('Town Data'!M89&gt;9,'Town Data'!L89,"*")</f>
        <v>1074371.29</v>
      </c>
      <c r="I93" s="22">
        <f t="shared" si="3"/>
        <v>0.08763217367129161</v>
      </c>
      <c r="J93" s="22">
        <f t="shared" si="4"/>
        <v>0.1055284670851079</v>
      </c>
      <c r="K93" s="22">
        <f t="shared" si="5"/>
        <v>0.18531428739127964</v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A2" sqref="A2:M89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62</v>
      </c>
      <c r="B2" s="40">
        <v>0</v>
      </c>
      <c r="C2" s="40">
        <v>0</v>
      </c>
      <c r="D2" s="40">
        <v>0</v>
      </c>
      <c r="E2" s="40">
        <v>0</v>
      </c>
      <c r="F2" s="40">
        <v>0</v>
      </c>
      <c r="G2" s="40">
        <v>0</v>
      </c>
      <c r="H2" s="40">
        <v>251152.33</v>
      </c>
      <c r="I2" s="40">
        <v>11</v>
      </c>
      <c r="J2" s="40">
        <v>0</v>
      </c>
      <c r="K2" s="40">
        <v>0</v>
      </c>
      <c r="L2" s="40">
        <v>0</v>
      </c>
      <c r="M2" s="40">
        <v>0</v>
      </c>
    </row>
    <row r="3" spans="1:13" ht="15">
      <c r="A3" s="39" t="s">
        <v>63</v>
      </c>
      <c r="B3" s="40">
        <v>447757.79</v>
      </c>
      <c r="C3" s="40">
        <v>13</v>
      </c>
      <c r="D3" s="40">
        <v>271219</v>
      </c>
      <c r="E3" s="40">
        <v>12</v>
      </c>
      <c r="F3" s="40">
        <v>0</v>
      </c>
      <c r="G3" s="40">
        <v>0</v>
      </c>
      <c r="H3" s="40">
        <v>443253.66</v>
      </c>
      <c r="I3" s="40">
        <v>13</v>
      </c>
      <c r="J3" s="40">
        <v>271289.25</v>
      </c>
      <c r="K3" s="40">
        <v>12</v>
      </c>
      <c r="L3" s="40">
        <v>0</v>
      </c>
      <c r="M3" s="40">
        <v>0</v>
      </c>
    </row>
    <row r="4" spans="1:13" ht="15">
      <c r="A4" s="39" t="s">
        <v>64</v>
      </c>
      <c r="B4" s="40">
        <v>6531455.1</v>
      </c>
      <c r="C4" s="40">
        <v>57</v>
      </c>
      <c r="D4" s="40">
        <v>420775.92</v>
      </c>
      <c r="E4" s="40">
        <v>10</v>
      </c>
      <c r="F4" s="40">
        <v>868832.49</v>
      </c>
      <c r="G4" s="40">
        <v>26</v>
      </c>
      <c r="H4" s="40">
        <v>6620631.53</v>
      </c>
      <c r="I4" s="40">
        <v>65</v>
      </c>
      <c r="J4" s="40">
        <v>0</v>
      </c>
      <c r="K4" s="40">
        <v>0</v>
      </c>
      <c r="L4" s="40">
        <v>920269.44</v>
      </c>
      <c r="M4" s="40">
        <v>28</v>
      </c>
    </row>
    <row r="5" spans="1:13" ht="15">
      <c r="A5" s="39" t="s">
        <v>65</v>
      </c>
      <c r="B5" s="40">
        <v>378879.89</v>
      </c>
      <c r="C5" s="40">
        <v>16</v>
      </c>
      <c r="D5" s="40">
        <v>0</v>
      </c>
      <c r="E5" s="40">
        <v>0</v>
      </c>
      <c r="F5" s="40">
        <v>0</v>
      </c>
      <c r="G5" s="40">
        <v>0</v>
      </c>
      <c r="H5" s="40">
        <v>388718.44</v>
      </c>
      <c r="I5" s="40">
        <v>19</v>
      </c>
      <c r="J5" s="40">
        <v>0</v>
      </c>
      <c r="K5" s="40">
        <v>0</v>
      </c>
      <c r="L5" s="40">
        <v>0</v>
      </c>
      <c r="M5" s="40">
        <v>0</v>
      </c>
    </row>
    <row r="6" spans="1:13" ht="15">
      <c r="A6" s="39" t="s">
        <v>66</v>
      </c>
      <c r="B6" s="40">
        <v>7225513.87</v>
      </c>
      <c r="C6" s="40">
        <v>79</v>
      </c>
      <c r="D6" s="40">
        <v>1878641.34</v>
      </c>
      <c r="E6" s="40">
        <v>30</v>
      </c>
      <c r="F6" s="40">
        <v>1043880.7</v>
      </c>
      <c r="G6" s="40">
        <v>33</v>
      </c>
      <c r="H6" s="40">
        <v>6959753.14</v>
      </c>
      <c r="I6" s="40">
        <v>78</v>
      </c>
      <c r="J6" s="40">
        <v>1654465.94</v>
      </c>
      <c r="K6" s="40">
        <v>28</v>
      </c>
      <c r="L6" s="40">
        <v>949064.1</v>
      </c>
      <c r="M6" s="40">
        <v>29</v>
      </c>
    </row>
    <row r="7" spans="1:13" ht="15">
      <c r="A7" s="39" t="s">
        <v>67</v>
      </c>
      <c r="B7" s="40">
        <v>489737.78</v>
      </c>
      <c r="C7" s="40">
        <v>12</v>
      </c>
      <c r="D7" s="40">
        <v>0</v>
      </c>
      <c r="E7" s="40">
        <v>0</v>
      </c>
      <c r="F7" s="40">
        <v>0</v>
      </c>
      <c r="G7" s="40">
        <v>0</v>
      </c>
      <c r="H7" s="40">
        <v>469871.44</v>
      </c>
      <c r="I7" s="40">
        <v>12</v>
      </c>
      <c r="J7" s="40">
        <v>0</v>
      </c>
      <c r="K7" s="40">
        <v>0</v>
      </c>
      <c r="L7" s="40">
        <v>0</v>
      </c>
      <c r="M7" s="40">
        <v>0</v>
      </c>
    </row>
    <row r="8" spans="1:13" ht="15">
      <c r="A8" s="39" t="s">
        <v>68</v>
      </c>
      <c r="B8" s="40">
        <v>1149823.8</v>
      </c>
      <c r="C8" s="40">
        <v>13</v>
      </c>
      <c r="D8" s="40">
        <v>0</v>
      </c>
      <c r="E8" s="40">
        <v>0</v>
      </c>
      <c r="F8" s="40">
        <v>0</v>
      </c>
      <c r="G8" s="40">
        <v>0</v>
      </c>
      <c r="H8" s="40">
        <v>1145389.14</v>
      </c>
      <c r="I8" s="40">
        <v>12</v>
      </c>
      <c r="J8" s="40">
        <v>0</v>
      </c>
      <c r="K8" s="40">
        <v>0</v>
      </c>
      <c r="L8" s="40">
        <v>0</v>
      </c>
      <c r="M8" s="40">
        <v>0</v>
      </c>
    </row>
    <row r="9" spans="1:13" ht="15">
      <c r="A9" s="39" t="s">
        <v>69</v>
      </c>
      <c r="B9" s="40">
        <v>922638.32</v>
      </c>
      <c r="C9" s="40">
        <v>22</v>
      </c>
      <c r="D9" s="40">
        <v>252591.86</v>
      </c>
      <c r="E9" s="40">
        <v>12</v>
      </c>
      <c r="F9" s="40">
        <v>0</v>
      </c>
      <c r="G9" s="40">
        <v>0</v>
      </c>
      <c r="H9" s="40">
        <v>1207019.78</v>
      </c>
      <c r="I9" s="40">
        <v>29</v>
      </c>
      <c r="J9" s="40">
        <v>0</v>
      </c>
      <c r="K9" s="40">
        <v>0</v>
      </c>
      <c r="L9" s="40">
        <v>0</v>
      </c>
      <c r="M9" s="40">
        <v>0</v>
      </c>
    </row>
    <row r="10" spans="1:13" ht="15">
      <c r="A10" s="39" t="s">
        <v>70</v>
      </c>
      <c r="B10" s="40">
        <v>10156846.69</v>
      </c>
      <c r="C10" s="40">
        <v>102</v>
      </c>
      <c r="D10" s="40">
        <v>2252193.74</v>
      </c>
      <c r="E10" s="40">
        <v>25</v>
      </c>
      <c r="F10" s="40">
        <v>1381146.39</v>
      </c>
      <c r="G10" s="40">
        <v>42</v>
      </c>
      <c r="H10" s="40">
        <v>9809855.88</v>
      </c>
      <c r="I10" s="40">
        <v>104</v>
      </c>
      <c r="J10" s="40">
        <v>2072292.34</v>
      </c>
      <c r="K10" s="40">
        <v>28</v>
      </c>
      <c r="L10" s="40">
        <v>1403756.78</v>
      </c>
      <c r="M10" s="40">
        <v>40</v>
      </c>
    </row>
    <row r="11" spans="1:13" ht="15">
      <c r="A11" s="39" t="s">
        <v>71</v>
      </c>
      <c r="B11" s="40">
        <v>1088656.12</v>
      </c>
      <c r="C11" s="40">
        <v>15</v>
      </c>
      <c r="D11" s="40">
        <v>0</v>
      </c>
      <c r="E11" s="40">
        <v>0</v>
      </c>
      <c r="F11" s="40">
        <v>0</v>
      </c>
      <c r="G11" s="40">
        <v>0</v>
      </c>
      <c r="H11" s="40">
        <v>1079386.68</v>
      </c>
      <c r="I11" s="40">
        <v>15</v>
      </c>
      <c r="J11" s="40">
        <v>0</v>
      </c>
      <c r="K11" s="40">
        <v>0</v>
      </c>
      <c r="L11" s="40">
        <v>0</v>
      </c>
      <c r="M11" s="40">
        <v>0</v>
      </c>
    </row>
    <row r="12" spans="1:13" ht="15">
      <c r="A12" s="39" t="s">
        <v>72</v>
      </c>
      <c r="B12" s="40">
        <v>574796.02</v>
      </c>
      <c r="C12" s="40">
        <v>15</v>
      </c>
      <c r="D12" s="40">
        <v>292962.8</v>
      </c>
      <c r="E12" s="40">
        <v>29</v>
      </c>
      <c r="F12" s="40">
        <v>0</v>
      </c>
      <c r="G12" s="40">
        <v>0</v>
      </c>
      <c r="H12" s="40">
        <v>374258.39</v>
      </c>
      <c r="I12" s="40">
        <v>13</v>
      </c>
      <c r="J12" s="40">
        <v>100486.03</v>
      </c>
      <c r="K12" s="40">
        <v>24</v>
      </c>
      <c r="L12" s="40">
        <v>0</v>
      </c>
      <c r="M12" s="40">
        <v>0</v>
      </c>
    </row>
    <row r="13" spans="1:13" ht="15">
      <c r="A13" s="39" t="s">
        <v>73</v>
      </c>
      <c r="B13" s="40">
        <v>26635762.56</v>
      </c>
      <c r="C13" s="40">
        <v>204</v>
      </c>
      <c r="D13" s="40">
        <v>8833177.12</v>
      </c>
      <c r="E13" s="40">
        <v>38</v>
      </c>
      <c r="F13" s="40">
        <v>9022390.83</v>
      </c>
      <c r="G13" s="40">
        <v>103</v>
      </c>
      <c r="H13" s="40">
        <v>25748276.63</v>
      </c>
      <c r="I13" s="40">
        <v>203</v>
      </c>
      <c r="J13" s="40">
        <v>9086766.79</v>
      </c>
      <c r="K13" s="40">
        <v>60</v>
      </c>
      <c r="L13" s="40">
        <v>8717252.93</v>
      </c>
      <c r="M13" s="40">
        <v>101</v>
      </c>
    </row>
    <row r="14" spans="1:13" ht="15">
      <c r="A14" s="39" t="s">
        <v>74</v>
      </c>
      <c r="B14" s="40">
        <v>1688298.05</v>
      </c>
      <c r="C14" s="40">
        <v>18</v>
      </c>
      <c r="D14" s="40">
        <v>1505337.42</v>
      </c>
      <c r="E14" s="40">
        <v>20</v>
      </c>
      <c r="F14" s="40">
        <v>435658.6</v>
      </c>
      <c r="G14" s="40">
        <v>10</v>
      </c>
      <c r="H14" s="40">
        <v>1369439.24</v>
      </c>
      <c r="I14" s="40">
        <v>20</v>
      </c>
      <c r="J14" s="40">
        <v>1049192.18</v>
      </c>
      <c r="K14" s="40">
        <v>20</v>
      </c>
      <c r="L14" s="40">
        <v>334374.95</v>
      </c>
      <c r="M14" s="40">
        <v>12</v>
      </c>
    </row>
    <row r="15" spans="1:13" ht="15">
      <c r="A15" s="39" t="s">
        <v>75</v>
      </c>
      <c r="B15" s="40">
        <v>1003996.51</v>
      </c>
      <c r="C15" s="40">
        <v>18</v>
      </c>
      <c r="D15" s="40">
        <v>0</v>
      </c>
      <c r="E15" s="40">
        <v>0</v>
      </c>
      <c r="F15" s="40">
        <v>0</v>
      </c>
      <c r="G15" s="40">
        <v>0</v>
      </c>
      <c r="H15" s="40">
        <v>1022625.29</v>
      </c>
      <c r="I15" s="40">
        <v>23</v>
      </c>
      <c r="J15" s="40">
        <v>0</v>
      </c>
      <c r="K15" s="40">
        <v>0</v>
      </c>
      <c r="L15" s="40">
        <v>0</v>
      </c>
      <c r="M15" s="40">
        <v>0</v>
      </c>
    </row>
    <row r="16" spans="1:13" ht="15">
      <c r="A16" s="39" t="s">
        <v>76</v>
      </c>
      <c r="B16" s="40">
        <v>0</v>
      </c>
      <c r="C16" s="40">
        <v>0</v>
      </c>
      <c r="D16" s="40">
        <v>778824.64</v>
      </c>
      <c r="E16" s="40">
        <v>12</v>
      </c>
      <c r="F16" s="40">
        <v>0</v>
      </c>
      <c r="G16" s="40">
        <v>0</v>
      </c>
      <c r="H16" s="40">
        <v>0</v>
      </c>
      <c r="I16" s="40">
        <v>0</v>
      </c>
      <c r="J16" s="40">
        <v>689544.2</v>
      </c>
      <c r="K16" s="40">
        <v>12</v>
      </c>
      <c r="L16" s="40">
        <v>0</v>
      </c>
      <c r="M16" s="40">
        <v>0</v>
      </c>
    </row>
    <row r="17" spans="1:13" ht="15">
      <c r="A17" s="39" t="s">
        <v>77</v>
      </c>
      <c r="B17" s="40">
        <v>948372.29</v>
      </c>
      <c r="C17" s="40">
        <v>22</v>
      </c>
      <c r="D17" s="40">
        <v>212646.97</v>
      </c>
      <c r="E17" s="40">
        <v>16</v>
      </c>
      <c r="F17" s="40">
        <v>0</v>
      </c>
      <c r="G17" s="40">
        <v>0</v>
      </c>
      <c r="H17" s="40">
        <v>811733.31</v>
      </c>
      <c r="I17" s="40">
        <v>23</v>
      </c>
      <c r="J17" s="40">
        <v>304648.48</v>
      </c>
      <c r="K17" s="40">
        <v>20</v>
      </c>
      <c r="L17" s="40">
        <v>0</v>
      </c>
      <c r="M17" s="40">
        <v>0</v>
      </c>
    </row>
    <row r="18" spans="1:13" ht="15">
      <c r="A18" s="39" t="s">
        <v>78</v>
      </c>
      <c r="B18" s="40">
        <v>5858936.99</v>
      </c>
      <c r="C18" s="40">
        <v>52</v>
      </c>
      <c r="D18" s="40">
        <v>3291924.23</v>
      </c>
      <c r="E18" s="40">
        <v>18</v>
      </c>
      <c r="F18" s="40">
        <v>792617.5</v>
      </c>
      <c r="G18" s="40">
        <v>18</v>
      </c>
      <c r="H18" s="40">
        <v>5863331.84</v>
      </c>
      <c r="I18" s="40">
        <v>52</v>
      </c>
      <c r="J18" s="40">
        <v>2741820.6</v>
      </c>
      <c r="K18" s="40">
        <v>15</v>
      </c>
      <c r="L18" s="40">
        <v>738220.49</v>
      </c>
      <c r="M18" s="40">
        <v>19</v>
      </c>
    </row>
    <row r="19" spans="1:13" ht="15">
      <c r="A19" s="39" t="s">
        <v>79</v>
      </c>
      <c r="B19" s="40">
        <v>0</v>
      </c>
      <c r="C19" s="40">
        <v>0</v>
      </c>
      <c r="D19" s="40">
        <v>28195.9</v>
      </c>
      <c r="E19" s="40">
        <v>10</v>
      </c>
      <c r="F19" s="40">
        <v>0</v>
      </c>
      <c r="G19" s="40">
        <v>0</v>
      </c>
      <c r="H19" s="40">
        <v>0</v>
      </c>
      <c r="I19" s="40">
        <v>0</v>
      </c>
      <c r="J19" s="40">
        <v>30099.55</v>
      </c>
      <c r="K19" s="40">
        <v>12</v>
      </c>
      <c r="L19" s="40">
        <v>0</v>
      </c>
      <c r="M19" s="40">
        <v>0</v>
      </c>
    </row>
    <row r="20" spans="1:13" ht="15">
      <c r="A20" s="39" t="s">
        <v>80</v>
      </c>
      <c r="B20" s="40">
        <v>2246707.94</v>
      </c>
      <c r="C20" s="40">
        <v>23</v>
      </c>
      <c r="D20" s="40">
        <v>211205.05</v>
      </c>
      <c r="E20" s="40">
        <v>10</v>
      </c>
      <c r="F20" s="40">
        <v>0</v>
      </c>
      <c r="G20" s="40">
        <v>0</v>
      </c>
      <c r="H20" s="40">
        <v>2020034.08</v>
      </c>
      <c r="I20" s="40">
        <v>21</v>
      </c>
      <c r="J20" s="40">
        <v>216276.18</v>
      </c>
      <c r="K20" s="40">
        <v>10</v>
      </c>
      <c r="L20" s="40">
        <v>0</v>
      </c>
      <c r="M20" s="40">
        <v>0</v>
      </c>
    </row>
    <row r="21" spans="1:13" ht="15">
      <c r="A21" s="39" t="s">
        <v>81</v>
      </c>
      <c r="B21" s="40">
        <v>1179464.05</v>
      </c>
      <c r="C21" s="40">
        <v>13</v>
      </c>
      <c r="D21" s="40">
        <v>578599.52</v>
      </c>
      <c r="E21" s="40">
        <v>16</v>
      </c>
      <c r="F21" s="40">
        <v>0</v>
      </c>
      <c r="G21" s="40">
        <v>0</v>
      </c>
      <c r="H21" s="40">
        <v>1138310.05</v>
      </c>
      <c r="I21" s="40">
        <v>16</v>
      </c>
      <c r="J21" s="40">
        <v>549911.45</v>
      </c>
      <c r="K21" s="40">
        <v>16</v>
      </c>
      <c r="L21" s="40">
        <v>0</v>
      </c>
      <c r="M21" s="40">
        <v>0</v>
      </c>
    </row>
    <row r="22" spans="1:13" ht="15">
      <c r="A22" s="39" t="s">
        <v>82</v>
      </c>
      <c r="B22" s="40">
        <v>1660040.59</v>
      </c>
      <c r="C22" s="40">
        <v>26</v>
      </c>
      <c r="D22" s="40">
        <v>1104706.24</v>
      </c>
      <c r="E22" s="40">
        <v>66</v>
      </c>
      <c r="F22" s="40">
        <v>580160.9</v>
      </c>
      <c r="G22" s="40">
        <v>16</v>
      </c>
      <c r="H22" s="40">
        <v>1382858.98</v>
      </c>
      <c r="I22" s="40">
        <v>25</v>
      </c>
      <c r="J22" s="40">
        <v>1218509.94</v>
      </c>
      <c r="K22" s="40">
        <v>67</v>
      </c>
      <c r="L22" s="40">
        <v>485733.01</v>
      </c>
      <c r="M22" s="40">
        <v>16</v>
      </c>
    </row>
    <row r="23" spans="1:13" ht="15">
      <c r="A23" s="39" t="s">
        <v>83</v>
      </c>
      <c r="B23" s="40">
        <v>0</v>
      </c>
      <c r="C23" s="40">
        <v>0</v>
      </c>
      <c r="D23" s="40">
        <v>32078.11</v>
      </c>
      <c r="E23" s="40">
        <v>11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</row>
    <row r="24" spans="1:13" ht="15">
      <c r="A24" s="39" t="s">
        <v>84</v>
      </c>
      <c r="B24" s="40">
        <v>958570.86</v>
      </c>
      <c r="C24" s="40">
        <v>18</v>
      </c>
      <c r="D24" s="40">
        <v>0</v>
      </c>
      <c r="E24" s="40">
        <v>0</v>
      </c>
      <c r="F24" s="40">
        <v>0</v>
      </c>
      <c r="G24" s="40">
        <v>0</v>
      </c>
      <c r="H24" s="40">
        <v>981514.55</v>
      </c>
      <c r="I24" s="40">
        <v>19</v>
      </c>
      <c r="J24" s="40">
        <v>0</v>
      </c>
      <c r="K24" s="40">
        <v>0</v>
      </c>
      <c r="L24" s="40">
        <v>0</v>
      </c>
      <c r="M24" s="40">
        <v>0</v>
      </c>
    </row>
    <row r="25" spans="1:13" ht="15">
      <c r="A25" s="39" t="s">
        <v>85</v>
      </c>
      <c r="B25" s="40">
        <v>8899109.85</v>
      </c>
      <c r="C25" s="40">
        <v>84</v>
      </c>
      <c r="D25" s="40">
        <v>0</v>
      </c>
      <c r="E25" s="40">
        <v>0</v>
      </c>
      <c r="F25" s="40">
        <v>932702.33</v>
      </c>
      <c r="G25" s="40">
        <v>23</v>
      </c>
      <c r="H25" s="40">
        <v>8346063.72</v>
      </c>
      <c r="I25" s="40">
        <v>81</v>
      </c>
      <c r="J25" s="40">
        <v>0</v>
      </c>
      <c r="K25" s="40">
        <v>0</v>
      </c>
      <c r="L25" s="40">
        <v>945690.44</v>
      </c>
      <c r="M25" s="40">
        <v>22</v>
      </c>
    </row>
    <row r="26" spans="1:13" ht="15">
      <c r="A26" s="39" t="s">
        <v>86</v>
      </c>
      <c r="B26" s="40">
        <v>1194488.65</v>
      </c>
      <c r="C26" s="40">
        <v>15</v>
      </c>
      <c r="D26" s="40">
        <v>0</v>
      </c>
      <c r="E26" s="40">
        <v>0</v>
      </c>
      <c r="F26" s="40">
        <v>0</v>
      </c>
      <c r="G26" s="40">
        <v>0</v>
      </c>
      <c r="H26" s="40">
        <v>1200068.44</v>
      </c>
      <c r="I26" s="40">
        <v>16</v>
      </c>
      <c r="J26" s="40">
        <v>0</v>
      </c>
      <c r="K26" s="40">
        <v>0</v>
      </c>
      <c r="L26" s="40">
        <v>0</v>
      </c>
      <c r="M26" s="40">
        <v>0</v>
      </c>
    </row>
    <row r="27" spans="1:13" ht="15">
      <c r="A27" s="39" t="s">
        <v>87</v>
      </c>
      <c r="B27" s="40">
        <v>476527.37</v>
      </c>
      <c r="C27" s="40">
        <v>13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</row>
    <row r="28" spans="1:13" ht="15">
      <c r="A28" s="39" t="s">
        <v>88</v>
      </c>
      <c r="B28" s="40">
        <v>390572.62</v>
      </c>
      <c r="C28" s="40">
        <v>10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</row>
    <row r="29" spans="1:13" ht="15">
      <c r="A29" s="39" t="s">
        <v>89</v>
      </c>
      <c r="B29" s="40">
        <v>0</v>
      </c>
      <c r="C29" s="40">
        <v>0</v>
      </c>
      <c r="D29" s="40">
        <v>52715.5</v>
      </c>
      <c r="E29" s="40">
        <v>14</v>
      </c>
      <c r="F29" s="40">
        <v>0</v>
      </c>
      <c r="G29" s="40">
        <v>0</v>
      </c>
      <c r="H29" s="40">
        <v>0</v>
      </c>
      <c r="I29" s="40">
        <v>0</v>
      </c>
      <c r="J29" s="40">
        <v>87000.08</v>
      </c>
      <c r="K29" s="40">
        <v>14</v>
      </c>
      <c r="L29" s="40">
        <v>0</v>
      </c>
      <c r="M29" s="40">
        <v>0</v>
      </c>
    </row>
    <row r="30" spans="1:13" ht="15">
      <c r="A30" s="39" t="s">
        <v>90</v>
      </c>
      <c r="B30" s="40">
        <v>1039466.41</v>
      </c>
      <c r="C30" s="40">
        <v>11</v>
      </c>
      <c r="D30" s="40">
        <v>0</v>
      </c>
      <c r="E30" s="40">
        <v>0</v>
      </c>
      <c r="F30" s="40">
        <v>0</v>
      </c>
      <c r="G30" s="40">
        <v>0</v>
      </c>
      <c r="H30" s="40">
        <v>1063287.13</v>
      </c>
      <c r="I30" s="40">
        <v>12</v>
      </c>
      <c r="J30" s="40">
        <v>0</v>
      </c>
      <c r="K30" s="40">
        <v>0</v>
      </c>
      <c r="L30" s="40">
        <v>0</v>
      </c>
      <c r="M30" s="40">
        <v>0</v>
      </c>
    </row>
    <row r="31" spans="1:13" ht="15">
      <c r="A31" s="39" t="s">
        <v>91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21366.95</v>
      </c>
      <c r="K31" s="40">
        <v>10</v>
      </c>
      <c r="L31" s="40">
        <v>0</v>
      </c>
      <c r="M31" s="40">
        <v>0</v>
      </c>
    </row>
    <row r="32" spans="1:13" ht="15">
      <c r="A32" s="39" t="s">
        <v>92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44194.27</v>
      </c>
      <c r="K32" s="40">
        <v>11</v>
      </c>
      <c r="L32" s="40">
        <v>0</v>
      </c>
      <c r="M32" s="40">
        <v>0</v>
      </c>
    </row>
    <row r="33" spans="1:13" ht="15">
      <c r="A33" s="39" t="s">
        <v>93</v>
      </c>
      <c r="B33" s="40">
        <v>816929.84</v>
      </c>
      <c r="C33" s="40">
        <v>18</v>
      </c>
      <c r="D33" s="40">
        <v>0</v>
      </c>
      <c r="E33" s="40">
        <v>0</v>
      </c>
      <c r="F33" s="40">
        <v>0</v>
      </c>
      <c r="G33" s="40">
        <v>0</v>
      </c>
      <c r="H33" s="40">
        <v>646627.93</v>
      </c>
      <c r="I33" s="40">
        <v>15</v>
      </c>
      <c r="J33" s="40">
        <v>0</v>
      </c>
      <c r="K33" s="40">
        <v>0</v>
      </c>
      <c r="L33" s="40">
        <v>0</v>
      </c>
      <c r="M33" s="40">
        <v>0</v>
      </c>
    </row>
    <row r="34" spans="1:13" ht="15">
      <c r="A34" s="39" t="s">
        <v>94</v>
      </c>
      <c r="B34" s="40">
        <v>5339520.94</v>
      </c>
      <c r="C34" s="40">
        <v>46</v>
      </c>
      <c r="D34" s="40">
        <v>3529257.03</v>
      </c>
      <c r="E34" s="40">
        <v>27</v>
      </c>
      <c r="F34" s="40">
        <v>939508.11</v>
      </c>
      <c r="G34" s="40">
        <v>19</v>
      </c>
      <c r="H34" s="40">
        <v>5314760.23</v>
      </c>
      <c r="I34" s="40">
        <v>49</v>
      </c>
      <c r="J34" s="40">
        <v>3360951.07</v>
      </c>
      <c r="K34" s="40">
        <v>31</v>
      </c>
      <c r="L34" s="40">
        <v>893027.96</v>
      </c>
      <c r="M34" s="40">
        <v>20</v>
      </c>
    </row>
    <row r="35" spans="1:13" ht="15">
      <c r="A35" s="39" t="s">
        <v>95</v>
      </c>
      <c r="B35" s="40">
        <v>1293019.88</v>
      </c>
      <c r="C35" s="40">
        <v>14</v>
      </c>
      <c r="D35" s="40">
        <v>0</v>
      </c>
      <c r="E35" s="40">
        <v>0</v>
      </c>
      <c r="F35" s="40">
        <v>0</v>
      </c>
      <c r="G35" s="40">
        <v>0</v>
      </c>
      <c r="H35" s="40">
        <v>1253376.62</v>
      </c>
      <c r="I35" s="40">
        <v>15</v>
      </c>
      <c r="J35" s="40">
        <v>0</v>
      </c>
      <c r="K35" s="40">
        <v>0</v>
      </c>
      <c r="L35" s="40">
        <v>0</v>
      </c>
      <c r="M35" s="40">
        <v>0</v>
      </c>
    </row>
    <row r="36" spans="1:13" ht="15">
      <c r="A36" s="39" t="s">
        <v>96</v>
      </c>
      <c r="B36" s="40">
        <v>0</v>
      </c>
      <c r="C36" s="40">
        <v>0</v>
      </c>
      <c r="D36" s="40">
        <v>81489.86</v>
      </c>
      <c r="E36" s="40">
        <v>12</v>
      </c>
      <c r="F36" s="40">
        <v>0</v>
      </c>
      <c r="G36" s="40">
        <v>0</v>
      </c>
      <c r="H36" s="40">
        <v>0</v>
      </c>
      <c r="I36" s="40">
        <v>0</v>
      </c>
      <c r="J36" s="40">
        <v>78365.17</v>
      </c>
      <c r="K36" s="40">
        <v>16</v>
      </c>
      <c r="L36" s="40">
        <v>0</v>
      </c>
      <c r="M36" s="40">
        <v>0</v>
      </c>
    </row>
    <row r="37" spans="1:13" ht="15">
      <c r="A37" s="39" t="s">
        <v>97</v>
      </c>
      <c r="B37" s="40">
        <v>0</v>
      </c>
      <c r="C37" s="40">
        <v>0</v>
      </c>
      <c r="D37" s="40">
        <v>941970.83</v>
      </c>
      <c r="E37" s="40">
        <v>26</v>
      </c>
      <c r="F37" s="40">
        <v>0</v>
      </c>
      <c r="G37" s="40">
        <v>0</v>
      </c>
      <c r="H37" s="40">
        <v>0</v>
      </c>
      <c r="I37" s="40">
        <v>0</v>
      </c>
      <c r="J37" s="40">
        <v>881097.33</v>
      </c>
      <c r="K37" s="40">
        <v>25</v>
      </c>
      <c r="L37" s="40">
        <v>0</v>
      </c>
      <c r="M37" s="40">
        <v>0</v>
      </c>
    </row>
    <row r="38" spans="1:13" ht="15">
      <c r="A38" s="39" t="s">
        <v>98</v>
      </c>
      <c r="B38" s="40">
        <v>866595.16</v>
      </c>
      <c r="C38" s="40">
        <v>14</v>
      </c>
      <c r="D38" s="40">
        <v>0</v>
      </c>
      <c r="E38" s="40">
        <v>0</v>
      </c>
      <c r="F38" s="40">
        <v>0</v>
      </c>
      <c r="G38" s="40">
        <v>0</v>
      </c>
      <c r="H38" s="40">
        <v>810453.78</v>
      </c>
      <c r="I38" s="40">
        <v>11</v>
      </c>
      <c r="J38" s="40">
        <v>0</v>
      </c>
      <c r="K38" s="40">
        <v>0</v>
      </c>
      <c r="L38" s="40">
        <v>0</v>
      </c>
      <c r="M38" s="40">
        <v>0</v>
      </c>
    </row>
    <row r="39" spans="1:13" ht="15">
      <c r="A39" s="39" t="s">
        <v>99</v>
      </c>
      <c r="B39" s="40">
        <v>731933.15</v>
      </c>
      <c r="C39" s="40">
        <v>14</v>
      </c>
      <c r="D39" s="40">
        <v>0</v>
      </c>
      <c r="E39" s="40">
        <v>0</v>
      </c>
      <c r="F39" s="40">
        <v>0</v>
      </c>
      <c r="G39" s="40">
        <v>0</v>
      </c>
      <c r="H39" s="40">
        <v>594085.76</v>
      </c>
      <c r="I39" s="40">
        <v>12</v>
      </c>
      <c r="J39" s="40">
        <v>0</v>
      </c>
      <c r="K39" s="40">
        <v>0</v>
      </c>
      <c r="L39" s="40">
        <v>0</v>
      </c>
      <c r="M39" s="40">
        <v>0</v>
      </c>
    </row>
    <row r="40" spans="1:13" ht="15">
      <c r="A40" s="39" t="s">
        <v>100</v>
      </c>
      <c r="B40" s="40">
        <v>4488042.22</v>
      </c>
      <c r="C40" s="40">
        <v>39</v>
      </c>
      <c r="D40" s="40">
        <v>5139794.22</v>
      </c>
      <c r="E40" s="40">
        <v>106</v>
      </c>
      <c r="F40" s="40">
        <v>2191949.66</v>
      </c>
      <c r="G40" s="40">
        <v>31</v>
      </c>
      <c r="H40" s="40">
        <v>3409778.53</v>
      </c>
      <c r="I40" s="40">
        <v>40</v>
      </c>
      <c r="J40" s="40">
        <v>4093925.68</v>
      </c>
      <c r="K40" s="40">
        <v>94</v>
      </c>
      <c r="L40" s="40">
        <v>1549263.29</v>
      </c>
      <c r="M40" s="40">
        <v>32</v>
      </c>
    </row>
    <row r="41" spans="1:13" ht="15">
      <c r="A41" s="39" t="s">
        <v>101</v>
      </c>
      <c r="B41" s="40">
        <v>644984.5</v>
      </c>
      <c r="C41" s="40">
        <v>15</v>
      </c>
      <c r="D41" s="40">
        <v>197806.88</v>
      </c>
      <c r="E41" s="40">
        <v>20</v>
      </c>
      <c r="F41" s="40">
        <v>0</v>
      </c>
      <c r="G41" s="40">
        <v>0</v>
      </c>
      <c r="H41" s="40">
        <v>570630.29</v>
      </c>
      <c r="I41" s="40">
        <v>13</v>
      </c>
      <c r="J41" s="40">
        <v>163607.54</v>
      </c>
      <c r="K41" s="40">
        <v>26</v>
      </c>
      <c r="L41" s="40">
        <v>0</v>
      </c>
      <c r="M41" s="40">
        <v>0</v>
      </c>
    </row>
    <row r="42" spans="1:13" ht="15">
      <c r="A42" s="39" t="s">
        <v>102</v>
      </c>
      <c r="B42" s="40">
        <v>3991864.29</v>
      </c>
      <c r="C42" s="40">
        <v>41</v>
      </c>
      <c r="D42" s="40">
        <v>3028278.47</v>
      </c>
      <c r="E42" s="40">
        <v>76</v>
      </c>
      <c r="F42" s="40">
        <v>1145221.35</v>
      </c>
      <c r="G42" s="40">
        <v>22</v>
      </c>
      <c r="H42" s="40">
        <v>3333585.68</v>
      </c>
      <c r="I42" s="40">
        <v>42</v>
      </c>
      <c r="J42" s="40">
        <v>2619005.58</v>
      </c>
      <c r="K42" s="40">
        <v>80</v>
      </c>
      <c r="L42" s="40">
        <v>981541.9</v>
      </c>
      <c r="M42" s="40">
        <v>25</v>
      </c>
    </row>
    <row r="43" spans="1:13" ht="15">
      <c r="A43" s="39" t="s">
        <v>103</v>
      </c>
      <c r="B43" s="40">
        <v>2659129.91</v>
      </c>
      <c r="C43" s="40">
        <v>29</v>
      </c>
      <c r="D43" s="40">
        <v>289852.12</v>
      </c>
      <c r="E43" s="40">
        <v>13</v>
      </c>
      <c r="F43" s="40">
        <v>260452.52</v>
      </c>
      <c r="G43" s="40">
        <v>13</v>
      </c>
      <c r="H43" s="40">
        <v>2644392.01</v>
      </c>
      <c r="I43" s="40">
        <v>31</v>
      </c>
      <c r="J43" s="40">
        <v>274160.3</v>
      </c>
      <c r="K43" s="40">
        <v>13</v>
      </c>
      <c r="L43" s="40">
        <v>286600.16</v>
      </c>
      <c r="M43" s="40">
        <v>16</v>
      </c>
    </row>
    <row r="44" spans="1:13" ht="15">
      <c r="A44" s="39" t="s">
        <v>104</v>
      </c>
      <c r="B44" s="40">
        <v>6853578.42</v>
      </c>
      <c r="C44" s="40">
        <v>58</v>
      </c>
      <c r="D44" s="40">
        <v>6666487.75</v>
      </c>
      <c r="E44" s="40">
        <v>50</v>
      </c>
      <c r="F44" s="40">
        <v>1667570.64</v>
      </c>
      <c r="G44" s="40">
        <v>34</v>
      </c>
      <c r="H44" s="40">
        <v>6346274.75</v>
      </c>
      <c r="I44" s="40">
        <v>60</v>
      </c>
      <c r="J44" s="40">
        <v>5401693.58</v>
      </c>
      <c r="K44" s="40">
        <v>54</v>
      </c>
      <c r="L44" s="40">
        <v>1548967.57</v>
      </c>
      <c r="M44" s="40">
        <v>36</v>
      </c>
    </row>
    <row r="45" spans="1:13" ht="15">
      <c r="A45" s="39" t="s">
        <v>105</v>
      </c>
      <c r="B45" s="40">
        <v>0</v>
      </c>
      <c r="C45" s="40">
        <v>0</v>
      </c>
      <c r="D45" s="40">
        <v>532917.2</v>
      </c>
      <c r="E45" s="40">
        <v>11</v>
      </c>
      <c r="F45" s="40">
        <v>0</v>
      </c>
      <c r="G45" s="40">
        <v>0</v>
      </c>
      <c r="H45" s="40">
        <v>0</v>
      </c>
      <c r="I45" s="40">
        <v>0</v>
      </c>
      <c r="J45" s="40">
        <v>394704.61</v>
      </c>
      <c r="K45" s="40">
        <v>10</v>
      </c>
      <c r="L45" s="40">
        <v>0</v>
      </c>
      <c r="M45" s="40">
        <v>0</v>
      </c>
    </row>
    <row r="46" spans="1:13" ht="15">
      <c r="A46" s="39" t="s">
        <v>106</v>
      </c>
      <c r="B46" s="40">
        <v>5728332.86</v>
      </c>
      <c r="C46" s="40">
        <v>56</v>
      </c>
      <c r="D46" s="40">
        <v>1671660.28</v>
      </c>
      <c r="E46" s="40">
        <v>10</v>
      </c>
      <c r="F46" s="40">
        <v>955441.47</v>
      </c>
      <c r="G46" s="40">
        <v>28</v>
      </c>
      <c r="H46" s="40">
        <v>5537869.4</v>
      </c>
      <c r="I46" s="40">
        <v>56</v>
      </c>
      <c r="J46" s="40">
        <v>1544845.19</v>
      </c>
      <c r="K46" s="40">
        <v>13</v>
      </c>
      <c r="L46" s="40">
        <v>917789.55</v>
      </c>
      <c r="M46" s="40">
        <v>26</v>
      </c>
    </row>
    <row r="47" spans="1:13" ht="15">
      <c r="A47" s="39" t="s">
        <v>107</v>
      </c>
      <c r="B47" s="40">
        <v>2617015.87</v>
      </c>
      <c r="C47" s="40">
        <v>24</v>
      </c>
      <c r="D47" s="40">
        <v>0</v>
      </c>
      <c r="E47" s="40">
        <v>0</v>
      </c>
      <c r="F47" s="40">
        <v>0</v>
      </c>
      <c r="G47" s="40">
        <v>0</v>
      </c>
      <c r="H47" s="40">
        <v>2675246.22</v>
      </c>
      <c r="I47" s="40">
        <v>24</v>
      </c>
      <c r="J47" s="40">
        <v>0</v>
      </c>
      <c r="K47" s="40">
        <v>0</v>
      </c>
      <c r="L47" s="40">
        <v>0</v>
      </c>
      <c r="M47" s="40">
        <v>0</v>
      </c>
    </row>
    <row r="48" spans="1:13" ht="15">
      <c r="A48" s="39" t="s">
        <v>108</v>
      </c>
      <c r="B48" s="40">
        <v>0</v>
      </c>
      <c r="C48" s="40">
        <v>0</v>
      </c>
      <c r="D48" s="40">
        <v>136654.08</v>
      </c>
      <c r="E48" s="40">
        <v>15</v>
      </c>
      <c r="F48" s="40">
        <v>0</v>
      </c>
      <c r="G48" s="40">
        <v>0</v>
      </c>
      <c r="H48" s="40">
        <v>0</v>
      </c>
      <c r="I48" s="40">
        <v>0</v>
      </c>
      <c r="J48" s="40">
        <v>111871.9</v>
      </c>
      <c r="K48" s="40">
        <v>13</v>
      </c>
      <c r="L48" s="40">
        <v>0</v>
      </c>
      <c r="M48" s="40">
        <v>0</v>
      </c>
    </row>
    <row r="49" spans="1:13" ht="15">
      <c r="A49" s="39" t="s">
        <v>109</v>
      </c>
      <c r="B49" s="40">
        <v>5946597.13</v>
      </c>
      <c r="C49" s="40">
        <v>64</v>
      </c>
      <c r="D49" s="40">
        <v>1003325.11</v>
      </c>
      <c r="E49" s="40">
        <v>15</v>
      </c>
      <c r="F49" s="40">
        <v>1143105.08</v>
      </c>
      <c r="G49" s="40">
        <v>28</v>
      </c>
      <c r="H49" s="40">
        <v>6028756.77</v>
      </c>
      <c r="I49" s="40">
        <v>64</v>
      </c>
      <c r="J49" s="40">
        <v>984121.68</v>
      </c>
      <c r="K49" s="40">
        <v>22</v>
      </c>
      <c r="L49" s="40">
        <v>1167837.49</v>
      </c>
      <c r="M49" s="40">
        <v>26</v>
      </c>
    </row>
    <row r="50" spans="1:13" ht="15">
      <c r="A50" s="39" t="s">
        <v>110</v>
      </c>
      <c r="B50" s="40">
        <v>3131277.45</v>
      </c>
      <c r="C50" s="40">
        <v>31</v>
      </c>
      <c r="D50" s="40">
        <v>349739.78</v>
      </c>
      <c r="E50" s="40">
        <v>19</v>
      </c>
      <c r="F50" s="40">
        <v>286626.56</v>
      </c>
      <c r="G50" s="40">
        <v>14</v>
      </c>
      <c r="H50" s="40">
        <v>3105476.92</v>
      </c>
      <c r="I50" s="40">
        <v>34</v>
      </c>
      <c r="J50" s="40">
        <v>304704.58</v>
      </c>
      <c r="K50" s="40">
        <v>18</v>
      </c>
      <c r="L50" s="40">
        <v>269018.03</v>
      </c>
      <c r="M50" s="40">
        <v>15</v>
      </c>
    </row>
    <row r="51" spans="1:13" ht="15">
      <c r="A51" s="39" t="s">
        <v>111</v>
      </c>
      <c r="B51" s="40">
        <v>0</v>
      </c>
      <c r="C51" s="40">
        <v>0</v>
      </c>
      <c r="D51" s="40">
        <v>55727</v>
      </c>
      <c r="E51" s="40">
        <v>15</v>
      </c>
      <c r="F51" s="40">
        <v>0</v>
      </c>
      <c r="G51" s="40">
        <v>0</v>
      </c>
      <c r="H51" s="40">
        <v>0</v>
      </c>
      <c r="I51" s="40">
        <v>0</v>
      </c>
      <c r="J51" s="40">
        <v>73056.28</v>
      </c>
      <c r="K51" s="40">
        <v>20</v>
      </c>
      <c r="L51" s="40">
        <v>0</v>
      </c>
      <c r="M51" s="40">
        <v>0</v>
      </c>
    </row>
    <row r="52" spans="1:13" ht="15">
      <c r="A52" s="39" t="s">
        <v>112</v>
      </c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146014.46</v>
      </c>
      <c r="K52" s="40">
        <v>12</v>
      </c>
      <c r="L52" s="40">
        <v>0</v>
      </c>
      <c r="M52" s="40">
        <v>0</v>
      </c>
    </row>
    <row r="53" spans="1:13" ht="15">
      <c r="A53" s="39" t="s">
        <v>113</v>
      </c>
      <c r="B53" s="40">
        <v>2248956.37</v>
      </c>
      <c r="C53" s="40">
        <v>36</v>
      </c>
      <c r="D53" s="40">
        <v>0</v>
      </c>
      <c r="E53" s="40">
        <v>0</v>
      </c>
      <c r="F53" s="40">
        <v>334282.08</v>
      </c>
      <c r="G53" s="40">
        <v>16</v>
      </c>
      <c r="H53" s="40">
        <v>2328218.87</v>
      </c>
      <c r="I53" s="40">
        <v>38</v>
      </c>
      <c r="J53" s="40">
        <v>0</v>
      </c>
      <c r="K53" s="40">
        <v>0</v>
      </c>
      <c r="L53" s="40">
        <v>363645.39</v>
      </c>
      <c r="M53" s="40">
        <v>17</v>
      </c>
    </row>
    <row r="54" spans="1:13" ht="15">
      <c r="A54" s="39" t="s">
        <v>114</v>
      </c>
      <c r="B54" s="40">
        <v>0</v>
      </c>
      <c r="C54" s="40">
        <v>0</v>
      </c>
      <c r="D54" s="40">
        <v>187228.49</v>
      </c>
      <c r="E54" s="40">
        <v>14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</row>
    <row r="55" spans="1:13" ht="15">
      <c r="A55" s="39" t="s">
        <v>115</v>
      </c>
      <c r="B55" s="40">
        <v>853947.71</v>
      </c>
      <c r="C55" s="40">
        <v>22</v>
      </c>
      <c r="D55" s="40">
        <v>0</v>
      </c>
      <c r="E55" s="40">
        <v>0</v>
      </c>
      <c r="F55" s="40">
        <v>0</v>
      </c>
      <c r="G55" s="40">
        <v>0</v>
      </c>
      <c r="H55" s="40">
        <v>755903.86</v>
      </c>
      <c r="I55" s="40">
        <v>21</v>
      </c>
      <c r="J55" s="40">
        <v>0</v>
      </c>
      <c r="K55" s="40">
        <v>0</v>
      </c>
      <c r="L55" s="40">
        <v>0</v>
      </c>
      <c r="M55" s="40">
        <v>0</v>
      </c>
    </row>
    <row r="56" spans="1:13" ht="15">
      <c r="A56" s="39" t="s">
        <v>116</v>
      </c>
      <c r="B56" s="40">
        <v>0</v>
      </c>
      <c r="C56" s="40">
        <v>0</v>
      </c>
      <c r="D56" s="40">
        <v>177865.48</v>
      </c>
      <c r="E56" s="40">
        <v>13</v>
      </c>
      <c r="F56" s="40">
        <v>0</v>
      </c>
      <c r="G56" s="40">
        <v>0</v>
      </c>
      <c r="H56" s="40">
        <v>0</v>
      </c>
      <c r="I56" s="40">
        <v>0</v>
      </c>
      <c r="J56" s="40">
        <v>155488.12</v>
      </c>
      <c r="K56" s="40">
        <v>14</v>
      </c>
      <c r="L56" s="40">
        <v>0</v>
      </c>
      <c r="M56" s="40">
        <v>0</v>
      </c>
    </row>
    <row r="57" spans="1:13" ht="15">
      <c r="A57" s="39" t="s">
        <v>117</v>
      </c>
      <c r="B57" s="40">
        <v>0</v>
      </c>
      <c r="C57" s="40">
        <v>0</v>
      </c>
      <c r="D57" s="40">
        <v>153980.25</v>
      </c>
      <c r="E57" s="40">
        <v>15</v>
      </c>
      <c r="F57" s="40">
        <v>0</v>
      </c>
      <c r="G57" s="40">
        <v>0</v>
      </c>
      <c r="H57" s="40">
        <v>0</v>
      </c>
      <c r="I57" s="40">
        <v>0</v>
      </c>
      <c r="J57" s="40">
        <v>183647.23</v>
      </c>
      <c r="K57" s="40">
        <v>16</v>
      </c>
      <c r="L57" s="40">
        <v>0</v>
      </c>
      <c r="M57" s="40">
        <v>0</v>
      </c>
    </row>
    <row r="58" spans="1:13" ht="15">
      <c r="A58" s="39" t="s">
        <v>118</v>
      </c>
      <c r="B58" s="40">
        <v>539788.03</v>
      </c>
      <c r="C58" s="40">
        <v>16</v>
      </c>
      <c r="D58" s="40">
        <v>0</v>
      </c>
      <c r="E58" s="40">
        <v>0</v>
      </c>
      <c r="F58" s="40">
        <v>0</v>
      </c>
      <c r="G58" s="40">
        <v>0</v>
      </c>
      <c r="H58" s="40">
        <v>508468.27</v>
      </c>
      <c r="I58" s="40">
        <v>14</v>
      </c>
      <c r="J58" s="40">
        <v>0</v>
      </c>
      <c r="K58" s="40">
        <v>0</v>
      </c>
      <c r="L58" s="40">
        <v>0</v>
      </c>
      <c r="M58" s="40">
        <v>0</v>
      </c>
    </row>
    <row r="59" spans="1:13" ht="15">
      <c r="A59" s="39" t="s">
        <v>119</v>
      </c>
      <c r="B59" s="40">
        <v>419168.85</v>
      </c>
      <c r="C59" s="40">
        <v>14</v>
      </c>
      <c r="D59" s="40">
        <v>0</v>
      </c>
      <c r="E59" s="40">
        <v>0</v>
      </c>
      <c r="F59" s="40">
        <v>0</v>
      </c>
      <c r="G59" s="40">
        <v>0</v>
      </c>
      <c r="H59" s="40">
        <v>492917.02</v>
      </c>
      <c r="I59" s="40">
        <v>15</v>
      </c>
      <c r="J59" s="40">
        <v>0</v>
      </c>
      <c r="K59" s="40">
        <v>0</v>
      </c>
      <c r="L59" s="40">
        <v>0</v>
      </c>
      <c r="M59" s="40">
        <v>0</v>
      </c>
    </row>
    <row r="60" spans="1:13" ht="15">
      <c r="A60" s="39" t="s">
        <v>120</v>
      </c>
      <c r="B60" s="40">
        <v>1538570.83</v>
      </c>
      <c r="C60" s="40">
        <v>25</v>
      </c>
      <c r="D60" s="40">
        <v>0</v>
      </c>
      <c r="E60" s="40">
        <v>0</v>
      </c>
      <c r="F60" s="40">
        <v>0</v>
      </c>
      <c r="G60" s="40">
        <v>0</v>
      </c>
      <c r="H60" s="40">
        <v>1649306.6</v>
      </c>
      <c r="I60" s="40">
        <v>27</v>
      </c>
      <c r="J60" s="40">
        <v>0</v>
      </c>
      <c r="K60" s="40">
        <v>0</v>
      </c>
      <c r="L60" s="40">
        <v>138576.61</v>
      </c>
      <c r="M60" s="40">
        <v>10</v>
      </c>
    </row>
    <row r="61" spans="1:13" ht="15">
      <c r="A61" s="39" t="s">
        <v>121</v>
      </c>
      <c r="B61" s="40">
        <v>721151.84</v>
      </c>
      <c r="C61" s="40">
        <v>12</v>
      </c>
      <c r="D61" s="40">
        <v>0</v>
      </c>
      <c r="E61" s="40">
        <v>0</v>
      </c>
      <c r="F61" s="40">
        <v>0</v>
      </c>
      <c r="G61" s="40">
        <v>0</v>
      </c>
      <c r="H61" s="40">
        <v>785310.31</v>
      </c>
      <c r="I61" s="40">
        <v>13</v>
      </c>
      <c r="J61" s="40">
        <v>0</v>
      </c>
      <c r="K61" s="40">
        <v>0</v>
      </c>
      <c r="L61" s="40">
        <v>0</v>
      </c>
      <c r="M61" s="40">
        <v>0</v>
      </c>
    </row>
    <row r="62" spans="1:13" ht="15">
      <c r="A62" s="39" t="s">
        <v>122</v>
      </c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304829.81</v>
      </c>
      <c r="I62" s="40">
        <v>10</v>
      </c>
      <c r="J62" s="40">
        <v>117325.36</v>
      </c>
      <c r="K62" s="40">
        <v>10</v>
      </c>
      <c r="L62" s="40">
        <v>0</v>
      </c>
      <c r="M62" s="40">
        <v>0</v>
      </c>
    </row>
    <row r="63" spans="1:13" ht="15">
      <c r="A63" s="39" t="s">
        <v>123</v>
      </c>
      <c r="B63" s="40">
        <v>1193118.92</v>
      </c>
      <c r="C63" s="40">
        <v>32</v>
      </c>
      <c r="D63" s="40">
        <v>0</v>
      </c>
      <c r="E63" s="40">
        <v>0</v>
      </c>
      <c r="F63" s="40">
        <v>291718.51</v>
      </c>
      <c r="G63" s="40">
        <v>13</v>
      </c>
      <c r="H63" s="40">
        <v>1275973.76</v>
      </c>
      <c r="I63" s="40">
        <v>35</v>
      </c>
      <c r="J63" s="40">
        <v>159960.48</v>
      </c>
      <c r="K63" s="40">
        <v>12</v>
      </c>
      <c r="L63" s="40">
        <v>305986.13</v>
      </c>
      <c r="M63" s="40">
        <v>13</v>
      </c>
    </row>
    <row r="64" spans="1:13" ht="15">
      <c r="A64" s="39" t="s">
        <v>124</v>
      </c>
      <c r="B64" s="40">
        <v>930375.84</v>
      </c>
      <c r="C64" s="40">
        <v>12</v>
      </c>
      <c r="D64" s="40">
        <v>0</v>
      </c>
      <c r="E64" s="40">
        <v>0</v>
      </c>
      <c r="F64" s="40">
        <v>0</v>
      </c>
      <c r="G64" s="40">
        <v>0</v>
      </c>
      <c r="H64" s="40">
        <v>887561.68</v>
      </c>
      <c r="I64" s="40">
        <v>12</v>
      </c>
      <c r="J64" s="40">
        <v>0</v>
      </c>
      <c r="K64" s="40">
        <v>0</v>
      </c>
      <c r="L64" s="40">
        <v>0</v>
      </c>
      <c r="M64" s="40">
        <v>0</v>
      </c>
    </row>
    <row r="65" spans="1:13" ht="15">
      <c r="A65" s="39" t="s">
        <v>125</v>
      </c>
      <c r="B65" s="40">
        <v>12292101.38</v>
      </c>
      <c r="C65" s="40">
        <v>107</v>
      </c>
      <c r="D65" s="40">
        <v>2555960.85</v>
      </c>
      <c r="E65" s="40">
        <v>18</v>
      </c>
      <c r="F65" s="40">
        <v>1560318.45</v>
      </c>
      <c r="G65" s="40">
        <v>44</v>
      </c>
      <c r="H65" s="40">
        <v>11731546.44</v>
      </c>
      <c r="I65" s="40">
        <v>112</v>
      </c>
      <c r="J65" s="40">
        <v>2055598.9</v>
      </c>
      <c r="K65" s="40">
        <v>18</v>
      </c>
      <c r="L65" s="40">
        <v>1449922.16</v>
      </c>
      <c r="M65" s="40">
        <v>45</v>
      </c>
    </row>
    <row r="66" spans="1:13" ht="15">
      <c r="A66" s="39" t="s">
        <v>126</v>
      </c>
      <c r="B66" s="40">
        <v>2887032.77</v>
      </c>
      <c r="C66" s="40">
        <v>40</v>
      </c>
      <c r="D66" s="40">
        <v>846747.76</v>
      </c>
      <c r="E66" s="40">
        <v>13</v>
      </c>
      <c r="F66" s="40">
        <v>371329.65</v>
      </c>
      <c r="G66" s="40">
        <v>19</v>
      </c>
      <c r="H66" s="40">
        <v>2470965.47</v>
      </c>
      <c r="I66" s="40">
        <v>36</v>
      </c>
      <c r="J66" s="40">
        <v>916563.91</v>
      </c>
      <c r="K66" s="40">
        <v>14</v>
      </c>
      <c r="L66" s="40">
        <v>408188.27</v>
      </c>
      <c r="M66" s="40">
        <v>18</v>
      </c>
    </row>
    <row r="67" spans="1:13" ht="15">
      <c r="A67" s="39" t="s">
        <v>127</v>
      </c>
      <c r="B67" s="40">
        <v>21776508.49</v>
      </c>
      <c r="C67" s="40">
        <v>100</v>
      </c>
      <c r="D67" s="40">
        <v>11209077.95</v>
      </c>
      <c r="E67" s="40">
        <v>24</v>
      </c>
      <c r="F67" s="40">
        <v>2710560.2</v>
      </c>
      <c r="G67" s="40">
        <v>39</v>
      </c>
      <c r="H67" s="40">
        <v>21818949.87</v>
      </c>
      <c r="I67" s="40">
        <v>106</v>
      </c>
      <c r="J67" s="40">
        <v>10052052.46</v>
      </c>
      <c r="K67" s="40">
        <v>21</v>
      </c>
      <c r="L67" s="40">
        <v>2625271.13</v>
      </c>
      <c r="M67" s="40">
        <v>39</v>
      </c>
    </row>
    <row r="68" spans="1:13" ht="15">
      <c r="A68" s="39" t="s">
        <v>128</v>
      </c>
      <c r="B68" s="40">
        <v>412038.69</v>
      </c>
      <c r="C68" s="40">
        <v>16</v>
      </c>
      <c r="D68" s="40">
        <v>0</v>
      </c>
      <c r="E68" s="40">
        <v>0</v>
      </c>
      <c r="F68" s="40">
        <v>0</v>
      </c>
      <c r="G68" s="40">
        <v>0</v>
      </c>
      <c r="H68" s="40">
        <v>424050.87</v>
      </c>
      <c r="I68" s="40">
        <v>14</v>
      </c>
      <c r="J68" s="40">
        <v>23385.52</v>
      </c>
      <c r="K68" s="40">
        <v>13</v>
      </c>
      <c r="L68" s="40">
        <v>0</v>
      </c>
      <c r="M68" s="40">
        <v>0</v>
      </c>
    </row>
    <row r="69" spans="1:13" ht="15">
      <c r="A69" s="39" t="s">
        <v>129</v>
      </c>
      <c r="B69" s="40">
        <v>2549916.64</v>
      </c>
      <c r="C69" s="40">
        <v>33</v>
      </c>
      <c r="D69" s="40">
        <v>0</v>
      </c>
      <c r="E69" s="40">
        <v>0</v>
      </c>
      <c r="F69" s="40">
        <v>214545.5</v>
      </c>
      <c r="G69" s="40">
        <v>15</v>
      </c>
      <c r="H69" s="40">
        <v>2561417.85</v>
      </c>
      <c r="I69" s="40">
        <v>35</v>
      </c>
      <c r="J69" s="40">
        <v>0</v>
      </c>
      <c r="K69" s="40">
        <v>0</v>
      </c>
      <c r="L69" s="40">
        <v>206405.26</v>
      </c>
      <c r="M69" s="40">
        <v>13</v>
      </c>
    </row>
    <row r="70" spans="1:13" ht="15">
      <c r="A70" s="39" t="s">
        <v>130</v>
      </c>
      <c r="B70" s="40">
        <v>4586261.35</v>
      </c>
      <c r="C70" s="40">
        <v>49</v>
      </c>
      <c r="D70" s="40">
        <v>0</v>
      </c>
      <c r="E70" s="40">
        <v>0</v>
      </c>
      <c r="F70" s="40">
        <v>605167.21</v>
      </c>
      <c r="G70" s="40">
        <v>20</v>
      </c>
      <c r="H70" s="40">
        <v>4327662.51</v>
      </c>
      <c r="I70" s="40">
        <v>54</v>
      </c>
      <c r="J70" s="40">
        <v>0</v>
      </c>
      <c r="K70" s="40">
        <v>0</v>
      </c>
      <c r="L70" s="40">
        <v>554357.44</v>
      </c>
      <c r="M70" s="40">
        <v>22</v>
      </c>
    </row>
    <row r="71" spans="1:13" ht="15">
      <c r="A71" s="39" t="s">
        <v>131</v>
      </c>
      <c r="B71" s="40">
        <v>2095035.58</v>
      </c>
      <c r="C71" s="40">
        <v>15</v>
      </c>
      <c r="D71" s="40">
        <v>0</v>
      </c>
      <c r="E71" s="40">
        <v>0</v>
      </c>
      <c r="F71" s="40">
        <v>0</v>
      </c>
      <c r="G71" s="40">
        <v>0</v>
      </c>
      <c r="H71" s="40">
        <v>2074728.64</v>
      </c>
      <c r="I71" s="40">
        <v>15</v>
      </c>
      <c r="J71" s="40">
        <v>0</v>
      </c>
      <c r="K71" s="40">
        <v>0</v>
      </c>
      <c r="L71" s="40">
        <v>0</v>
      </c>
      <c r="M71" s="40">
        <v>0</v>
      </c>
    </row>
    <row r="72" spans="1:13" ht="15">
      <c r="A72" s="39" t="s">
        <v>132</v>
      </c>
      <c r="B72" s="40">
        <v>3079600.33</v>
      </c>
      <c r="C72" s="40">
        <v>45</v>
      </c>
      <c r="D72" s="40">
        <v>0</v>
      </c>
      <c r="E72" s="40">
        <v>0</v>
      </c>
      <c r="F72" s="40">
        <v>315767.3</v>
      </c>
      <c r="G72" s="40">
        <v>20</v>
      </c>
      <c r="H72" s="40">
        <v>3053547.88</v>
      </c>
      <c r="I72" s="40">
        <v>48</v>
      </c>
      <c r="J72" s="40">
        <v>0</v>
      </c>
      <c r="K72" s="40">
        <v>0</v>
      </c>
      <c r="L72" s="40">
        <v>321844.63</v>
      </c>
      <c r="M72" s="40">
        <v>19</v>
      </c>
    </row>
    <row r="73" spans="1:13" ht="15">
      <c r="A73" s="39" t="s">
        <v>133</v>
      </c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48001</v>
      </c>
      <c r="K73" s="40">
        <v>11</v>
      </c>
      <c r="L73" s="40">
        <v>0</v>
      </c>
      <c r="M73" s="40">
        <v>0</v>
      </c>
    </row>
    <row r="74" spans="1:13" ht="15">
      <c r="A74" s="39" t="s">
        <v>134</v>
      </c>
      <c r="B74" s="40">
        <v>9490657.66</v>
      </c>
      <c r="C74" s="40">
        <v>72</v>
      </c>
      <c r="D74" s="40">
        <v>16508322.21</v>
      </c>
      <c r="E74" s="40">
        <v>126</v>
      </c>
      <c r="F74" s="40">
        <v>3371428.77</v>
      </c>
      <c r="G74" s="40">
        <v>45</v>
      </c>
      <c r="H74" s="40">
        <v>8918282.53</v>
      </c>
      <c r="I74" s="40">
        <v>67</v>
      </c>
      <c r="J74" s="40">
        <v>15119282.27</v>
      </c>
      <c r="K74" s="40">
        <v>133</v>
      </c>
      <c r="L74" s="40">
        <v>2832767.56</v>
      </c>
      <c r="M74" s="40">
        <v>41</v>
      </c>
    </row>
    <row r="75" spans="1:13" ht="15">
      <c r="A75" s="39" t="s">
        <v>135</v>
      </c>
      <c r="B75" s="40">
        <v>2167520.46</v>
      </c>
      <c r="C75" s="40">
        <v>11</v>
      </c>
      <c r="D75" s="40">
        <v>2517134.35</v>
      </c>
      <c r="E75" s="40">
        <v>11</v>
      </c>
      <c r="F75" s="40">
        <v>0</v>
      </c>
      <c r="G75" s="40">
        <v>0</v>
      </c>
      <c r="H75" s="40">
        <v>0</v>
      </c>
      <c r="I75" s="40">
        <v>0</v>
      </c>
      <c r="J75" s="40">
        <v>1800628.93</v>
      </c>
      <c r="K75" s="40">
        <v>15</v>
      </c>
      <c r="L75" s="40">
        <v>0</v>
      </c>
      <c r="M75" s="40">
        <v>0</v>
      </c>
    </row>
    <row r="76" spans="1:13" ht="15">
      <c r="A76" s="39" t="s">
        <v>136</v>
      </c>
      <c r="B76" s="40">
        <v>1347987.99</v>
      </c>
      <c r="C76" s="40">
        <v>17</v>
      </c>
      <c r="D76" s="40">
        <v>0</v>
      </c>
      <c r="E76" s="40">
        <v>0</v>
      </c>
      <c r="F76" s="40">
        <v>0</v>
      </c>
      <c r="G76" s="40">
        <v>0</v>
      </c>
      <c r="H76" s="40">
        <v>1332073.07</v>
      </c>
      <c r="I76" s="40">
        <v>19</v>
      </c>
      <c r="J76" s="40">
        <v>0</v>
      </c>
      <c r="K76" s="40">
        <v>0</v>
      </c>
      <c r="L76" s="40">
        <v>0</v>
      </c>
      <c r="M76" s="40">
        <v>0</v>
      </c>
    </row>
    <row r="77" spans="1:13" ht="15">
      <c r="A77" s="36" t="s">
        <v>137</v>
      </c>
      <c r="B77" s="36">
        <v>940448.07</v>
      </c>
      <c r="C77" s="36">
        <v>16</v>
      </c>
      <c r="D77" s="36">
        <v>0</v>
      </c>
      <c r="E77" s="36">
        <v>0</v>
      </c>
      <c r="F77" s="36">
        <v>0</v>
      </c>
      <c r="G77" s="36">
        <v>0</v>
      </c>
      <c r="H77" s="36">
        <v>883770.44</v>
      </c>
      <c r="I77" s="36">
        <v>16</v>
      </c>
      <c r="J77" s="36">
        <v>118359.11</v>
      </c>
      <c r="K77" s="36">
        <v>11</v>
      </c>
      <c r="L77" s="36">
        <v>0</v>
      </c>
      <c r="M77" s="36">
        <v>0</v>
      </c>
    </row>
    <row r="78" spans="1:13" ht="15">
      <c r="A78" s="36" t="s">
        <v>138</v>
      </c>
      <c r="B78" s="36">
        <v>2114141.02</v>
      </c>
      <c r="C78" s="36">
        <v>32</v>
      </c>
      <c r="D78" s="36">
        <v>789449.4</v>
      </c>
      <c r="E78" s="36">
        <v>32</v>
      </c>
      <c r="F78" s="36">
        <v>691549.58</v>
      </c>
      <c r="G78" s="36">
        <v>20</v>
      </c>
      <c r="H78" s="36">
        <v>1890150.69</v>
      </c>
      <c r="I78" s="36">
        <v>32</v>
      </c>
      <c r="J78" s="36">
        <v>502058.81</v>
      </c>
      <c r="K78" s="36">
        <v>27</v>
      </c>
      <c r="L78" s="36">
        <v>570011.75</v>
      </c>
      <c r="M78" s="36">
        <v>20</v>
      </c>
    </row>
    <row r="79" spans="1:13" ht="15">
      <c r="A79" s="36" t="s">
        <v>139</v>
      </c>
      <c r="B79" s="36">
        <v>0</v>
      </c>
      <c r="C79" s="36">
        <v>0</v>
      </c>
      <c r="D79" s="36">
        <v>62691.8</v>
      </c>
      <c r="E79" s="36">
        <v>11</v>
      </c>
      <c r="F79" s="36">
        <v>0</v>
      </c>
      <c r="G79" s="36">
        <v>0</v>
      </c>
      <c r="H79" s="36">
        <v>0</v>
      </c>
      <c r="I79" s="36">
        <v>0</v>
      </c>
      <c r="J79" s="36">
        <v>43901.5</v>
      </c>
      <c r="K79" s="36">
        <v>11</v>
      </c>
      <c r="L79" s="36">
        <v>0</v>
      </c>
      <c r="M79" s="36">
        <v>0</v>
      </c>
    </row>
    <row r="80" spans="1:13" ht="15">
      <c r="A80" s="36" t="s">
        <v>140</v>
      </c>
      <c r="B80" s="36">
        <v>1427677.37</v>
      </c>
      <c r="C80" s="36">
        <v>21</v>
      </c>
      <c r="D80" s="36">
        <v>1702624.28</v>
      </c>
      <c r="E80" s="36">
        <v>43</v>
      </c>
      <c r="F80" s="36">
        <v>553832.41</v>
      </c>
      <c r="G80" s="36">
        <v>16</v>
      </c>
      <c r="H80" s="36">
        <v>1221127.91</v>
      </c>
      <c r="I80" s="36">
        <v>22</v>
      </c>
      <c r="J80" s="36">
        <v>1487551.92</v>
      </c>
      <c r="K80" s="36">
        <v>40</v>
      </c>
      <c r="L80" s="36">
        <v>446207.16</v>
      </c>
      <c r="M80" s="36">
        <v>14</v>
      </c>
    </row>
    <row r="81" spans="1:13" ht="15">
      <c r="A81" s="36" t="s">
        <v>141</v>
      </c>
      <c r="B81" s="36">
        <v>3979262.79</v>
      </c>
      <c r="C81" s="36">
        <v>46</v>
      </c>
      <c r="D81" s="36">
        <v>1785892.75</v>
      </c>
      <c r="E81" s="36">
        <v>20</v>
      </c>
      <c r="F81" s="36">
        <v>1152173.19</v>
      </c>
      <c r="G81" s="36">
        <v>19</v>
      </c>
      <c r="H81" s="36">
        <v>3530910.59</v>
      </c>
      <c r="I81" s="36">
        <v>42</v>
      </c>
      <c r="J81" s="36">
        <v>1022842.44</v>
      </c>
      <c r="K81" s="36">
        <v>28</v>
      </c>
      <c r="L81" s="36">
        <v>1052930.26</v>
      </c>
      <c r="M81" s="36">
        <v>18</v>
      </c>
    </row>
    <row r="82" spans="1:13" ht="15">
      <c r="A82" s="36" t="s">
        <v>142</v>
      </c>
      <c r="B82" s="36">
        <v>372518.59</v>
      </c>
      <c r="C82" s="36">
        <v>10</v>
      </c>
      <c r="D82" s="36">
        <v>0</v>
      </c>
      <c r="E82" s="36">
        <v>0</v>
      </c>
      <c r="F82" s="36">
        <v>0</v>
      </c>
      <c r="G82" s="36">
        <v>0</v>
      </c>
      <c r="H82" s="36">
        <v>368046.32</v>
      </c>
      <c r="I82" s="36">
        <v>11</v>
      </c>
      <c r="J82" s="36">
        <v>0</v>
      </c>
      <c r="K82" s="36">
        <v>0</v>
      </c>
      <c r="L82" s="36">
        <v>0</v>
      </c>
      <c r="M82" s="36">
        <v>0</v>
      </c>
    </row>
    <row r="83" spans="1:13" ht="15">
      <c r="A83" s="36" t="s">
        <v>143</v>
      </c>
      <c r="B83" s="36">
        <v>0</v>
      </c>
      <c r="C83" s="36">
        <v>0</v>
      </c>
      <c r="D83" s="36">
        <v>124465.77</v>
      </c>
      <c r="E83" s="36">
        <v>12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</row>
    <row r="84" spans="1:13" ht="15">
      <c r="A84" s="36" t="s">
        <v>144</v>
      </c>
      <c r="B84" s="36">
        <v>9302182.79</v>
      </c>
      <c r="C84" s="36">
        <v>51</v>
      </c>
      <c r="D84" s="36">
        <v>0</v>
      </c>
      <c r="E84" s="36">
        <v>0</v>
      </c>
      <c r="F84" s="36">
        <v>1292697.84</v>
      </c>
      <c r="G84" s="36">
        <v>21</v>
      </c>
      <c r="H84" s="36">
        <v>9284530.51</v>
      </c>
      <c r="I84" s="36">
        <v>49</v>
      </c>
      <c r="J84" s="36">
        <v>0</v>
      </c>
      <c r="K84" s="36">
        <v>0</v>
      </c>
      <c r="L84" s="36">
        <v>1157575.5</v>
      </c>
      <c r="M84" s="36">
        <v>19</v>
      </c>
    </row>
    <row r="85" spans="1:13" ht="15">
      <c r="A85" s="36" t="s">
        <v>145</v>
      </c>
      <c r="B85" s="36">
        <v>1970069.77</v>
      </c>
      <c r="C85" s="36">
        <v>23</v>
      </c>
      <c r="D85" s="36">
        <v>508821.91</v>
      </c>
      <c r="E85" s="36">
        <v>31</v>
      </c>
      <c r="F85" s="36">
        <v>568239.15</v>
      </c>
      <c r="G85" s="36">
        <v>16</v>
      </c>
      <c r="H85" s="36">
        <v>1746110.58</v>
      </c>
      <c r="I85" s="36">
        <v>24</v>
      </c>
      <c r="J85" s="36">
        <v>313968.56</v>
      </c>
      <c r="K85" s="36">
        <v>41</v>
      </c>
      <c r="L85" s="36">
        <v>487279.83</v>
      </c>
      <c r="M85" s="36">
        <v>15</v>
      </c>
    </row>
    <row r="86" spans="1:13" ht="15">
      <c r="A86" s="36" t="s">
        <v>146</v>
      </c>
      <c r="B86" s="36">
        <v>841669.92</v>
      </c>
      <c r="C86" s="36">
        <v>16</v>
      </c>
      <c r="D86" s="36">
        <v>0</v>
      </c>
      <c r="E86" s="36">
        <v>0</v>
      </c>
      <c r="F86" s="36">
        <v>0</v>
      </c>
      <c r="G86" s="36">
        <v>0</v>
      </c>
      <c r="H86" s="36">
        <v>845621.54</v>
      </c>
      <c r="I86" s="36">
        <v>15</v>
      </c>
      <c r="J86" s="36">
        <v>0</v>
      </c>
      <c r="K86" s="36">
        <v>0</v>
      </c>
      <c r="L86" s="36">
        <v>0</v>
      </c>
      <c r="M86" s="36">
        <v>0</v>
      </c>
    </row>
    <row r="87" spans="1:13" ht="15">
      <c r="A87" s="36" t="s">
        <v>147</v>
      </c>
      <c r="B87" s="36">
        <v>0</v>
      </c>
      <c r="C87" s="36">
        <v>0</v>
      </c>
      <c r="D87" s="36">
        <v>858469.75</v>
      </c>
      <c r="E87" s="36">
        <v>29</v>
      </c>
      <c r="F87" s="36">
        <v>0</v>
      </c>
      <c r="G87" s="36">
        <v>0</v>
      </c>
      <c r="H87" s="36">
        <v>0</v>
      </c>
      <c r="I87" s="36">
        <v>0</v>
      </c>
      <c r="J87" s="36">
        <v>923662.01</v>
      </c>
      <c r="K87" s="36">
        <v>29</v>
      </c>
      <c r="L87" s="36">
        <v>0</v>
      </c>
      <c r="M87" s="36">
        <v>0</v>
      </c>
    </row>
    <row r="88" spans="1:13" ht="15">
      <c r="A88" s="36" t="s">
        <v>148</v>
      </c>
      <c r="B88" s="36">
        <v>2673644.67</v>
      </c>
      <c r="C88" s="36">
        <v>31</v>
      </c>
      <c r="D88" s="36">
        <v>0</v>
      </c>
      <c r="E88" s="36">
        <v>0</v>
      </c>
      <c r="F88" s="36">
        <v>1028175.48</v>
      </c>
      <c r="G88" s="36">
        <v>15</v>
      </c>
      <c r="H88" s="36">
        <v>2589172.61</v>
      </c>
      <c r="I88" s="36">
        <v>38</v>
      </c>
      <c r="J88" s="36">
        <v>0</v>
      </c>
      <c r="K88" s="36">
        <v>0</v>
      </c>
      <c r="L88" s="36">
        <v>993103.87</v>
      </c>
      <c r="M88" s="36">
        <v>17</v>
      </c>
    </row>
    <row r="89" spans="1:13" ht="15">
      <c r="A89" s="36" t="s">
        <v>149</v>
      </c>
      <c r="B89" s="36">
        <v>3770012.32</v>
      </c>
      <c r="C89" s="36">
        <v>24</v>
      </c>
      <c r="D89" s="36">
        <v>5335291.15</v>
      </c>
      <c r="E89" s="36">
        <v>38</v>
      </c>
      <c r="F89" s="36">
        <v>1273467.64</v>
      </c>
      <c r="G89" s="36">
        <v>15</v>
      </c>
      <c r="H89" s="36">
        <v>3466256.71</v>
      </c>
      <c r="I89" s="36">
        <v>27</v>
      </c>
      <c r="J89" s="36">
        <v>4826009.74</v>
      </c>
      <c r="K89" s="36">
        <v>39</v>
      </c>
      <c r="L89" s="36">
        <v>1074371.29</v>
      </c>
      <c r="M89" s="36">
        <v>16</v>
      </c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47</v>
      </c>
      <c r="B2" s="36">
        <v>9921331.06</v>
      </c>
      <c r="C2" s="37">
        <v>140</v>
      </c>
      <c r="D2" s="36">
        <v>2678781.41</v>
      </c>
      <c r="E2" s="37">
        <v>90</v>
      </c>
      <c r="F2" s="36">
        <v>1710418.13</v>
      </c>
      <c r="G2" s="37">
        <v>61</v>
      </c>
      <c r="H2" s="36">
        <v>9655315.99</v>
      </c>
      <c r="I2" s="37">
        <v>142</v>
      </c>
      <c r="J2" s="36">
        <v>2561703.44</v>
      </c>
      <c r="K2" s="37">
        <v>108</v>
      </c>
      <c r="L2" s="36">
        <v>1668770.08</v>
      </c>
      <c r="M2" s="38">
        <v>60</v>
      </c>
      <c r="N2" s="36"/>
      <c r="O2" s="36"/>
      <c r="P2" s="36"/>
      <c r="Q2" s="36"/>
      <c r="R2" s="36"/>
    </row>
    <row r="3" spans="1:18" ht="15">
      <c r="A3" s="36" t="s">
        <v>48</v>
      </c>
      <c r="B3" s="36">
        <v>16737895.28</v>
      </c>
      <c r="C3" s="37">
        <v>190</v>
      </c>
      <c r="D3" s="36">
        <v>10527789.25</v>
      </c>
      <c r="E3" s="37">
        <v>174</v>
      </c>
      <c r="F3" s="36">
        <v>3251356.94</v>
      </c>
      <c r="G3" s="37">
        <v>91</v>
      </c>
      <c r="H3" s="36">
        <v>15779521.02</v>
      </c>
      <c r="I3" s="37">
        <v>195</v>
      </c>
      <c r="J3" s="36">
        <v>8953475.78</v>
      </c>
      <c r="K3" s="37">
        <v>173</v>
      </c>
      <c r="L3" s="36">
        <v>3013846.24</v>
      </c>
      <c r="M3" s="38">
        <v>94</v>
      </c>
      <c r="N3" s="36"/>
      <c r="O3" s="36"/>
      <c r="P3" s="36"/>
      <c r="Q3" s="36"/>
      <c r="R3" s="36"/>
    </row>
    <row r="4" spans="1:18" ht="15">
      <c r="A4" s="36" t="s">
        <v>49</v>
      </c>
      <c r="B4" s="36">
        <v>7791871.36</v>
      </c>
      <c r="C4" s="37">
        <v>126</v>
      </c>
      <c r="D4" s="36">
        <v>1808608.18</v>
      </c>
      <c r="E4" s="37">
        <v>79</v>
      </c>
      <c r="F4" s="36">
        <v>994452.05</v>
      </c>
      <c r="G4" s="37">
        <v>48</v>
      </c>
      <c r="H4" s="36">
        <v>7364936.38</v>
      </c>
      <c r="I4" s="37">
        <v>128</v>
      </c>
      <c r="J4" s="36">
        <v>1662513.2</v>
      </c>
      <c r="K4" s="37">
        <v>68</v>
      </c>
      <c r="L4" s="36">
        <v>916800.87</v>
      </c>
      <c r="M4" s="38">
        <v>51</v>
      </c>
      <c r="N4" s="36"/>
      <c r="O4" s="36"/>
      <c r="P4" s="36"/>
      <c r="Q4" s="36"/>
      <c r="R4" s="36"/>
    </row>
    <row r="5" spans="1:18" ht="15">
      <c r="A5" s="36" t="s">
        <v>50</v>
      </c>
      <c r="B5" s="36">
        <v>84059731.45</v>
      </c>
      <c r="C5" s="37">
        <v>645</v>
      </c>
      <c r="D5" s="36">
        <v>28424483.19</v>
      </c>
      <c r="E5" s="37">
        <v>151</v>
      </c>
      <c r="F5" s="36">
        <v>16897325.95</v>
      </c>
      <c r="G5" s="37">
        <v>264</v>
      </c>
      <c r="H5" s="36">
        <v>82054996.35</v>
      </c>
      <c r="I5" s="37">
        <v>648</v>
      </c>
      <c r="J5" s="36">
        <v>26532953.97</v>
      </c>
      <c r="K5" s="37">
        <v>176</v>
      </c>
      <c r="L5" s="36">
        <v>16335630.28</v>
      </c>
      <c r="M5" s="38">
        <v>264</v>
      </c>
      <c r="N5" s="36"/>
      <c r="O5" s="36"/>
      <c r="P5" s="36"/>
      <c r="Q5" s="36"/>
      <c r="R5" s="36"/>
    </row>
    <row r="6" spans="1:18" ht="15">
      <c r="A6" s="36" t="s">
        <v>51</v>
      </c>
      <c r="B6" s="36">
        <v>301317.46</v>
      </c>
      <c r="C6" s="37">
        <v>16</v>
      </c>
      <c r="D6" s="36">
        <v>81890.29</v>
      </c>
      <c r="E6" s="37">
        <v>12</v>
      </c>
      <c r="F6" s="36">
        <v>0</v>
      </c>
      <c r="G6" s="37">
        <v>0</v>
      </c>
      <c r="H6" s="36">
        <v>291774.14</v>
      </c>
      <c r="I6" s="37">
        <v>16</v>
      </c>
      <c r="J6" s="36">
        <v>76518.02</v>
      </c>
      <c r="K6" s="37">
        <v>16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52</v>
      </c>
      <c r="B7" s="36">
        <v>10845504.09</v>
      </c>
      <c r="C7" s="37">
        <v>159</v>
      </c>
      <c r="D7" s="36">
        <v>985691.51</v>
      </c>
      <c r="E7" s="37">
        <v>41</v>
      </c>
      <c r="F7" s="36">
        <v>971604.62</v>
      </c>
      <c r="G7" s="37">
        <v>50</v>
      </c>
      <c r="H7" s="36">
        <v>10481392.32</v>
      </c>
      <c r="I7" s="37">
        <v>159</v>
      </c>
      <c r="J7" s="36">
        <v>851147.11</v>
      </c>
      <c r="K7" s="37">
        <v>43</v>
      </c>
      <c r="L7" s="36">
        <v>917581.28</v>
      </c>
      <c r="M7" s="38">
        <v>54</v>
      </c>
      <c r="N7" s="36"/>
      <c r="O7" s="36"/>
      <c r="P7" s="36"/>
      <c r="Q7" s="36"/>
      <c r="R7" s="36"/>
    </row>
    <row r="8" spans="1:18" ht="15">
      <c r="A8" s="36" t="s">
        <v>53</v>
      </c>
      <c r="B8" s="36">
        <v>996598.71</v>
      </c>
      <c r="C8" s="37">
        <v>40</v>
      </c>
      <c r="D8" s="36">
        <v>301417.87</v>
      </c>
      <c r="E8" s="37">
        <v>44</v>
      </c>
      <c r="F8" s="36">
        <v>182002.28</v>
      </c>
      <c r="G8" s="37">
        <v>11</v>
      </c>
      <c r="H8" s="36">
        <v>1028914.94</v>
      </c>
      <c r="I8" s="37">
        <v>40</v>
      </c>
      <c r="J8" s="36">
        <v>231579.12</v>
      </c>
      <c r="K8" s="37">
        <v>42</v>
      </c>
      <c r="L8" s="36">
        <v>179817.83</v>
      </c>
      <c r="M8" s="38">
        <v>12</v>
      </c>
      <c r="N8" s="36"/>
      <c r="O8" s="36"/>
      <c r="P8" s="36"/>
      <c r="Q8" s="36"/>
      <c r="R8" s="36"/>
    </row>
    <row r="9" spans="1:18" ht="15">
      <c r="A9" s="36" t="s">
        <v>54</v>
      </c>
      <c r="B9" s="36">
        <v>15404739.31</v>
      </c>
      <c r="C9" s="37">
        <v>150</v>
      </c>
      <c r="D9" s="36">
        <v>18487719.35</v>
      </c>
      <c r="E9" s="37">
        <v>194</v>
      </c>
      <c r="F9" s="36">
        <v>4250250.6</v>
      </c>
      <c r="G9" s="37">
        <v>76</v>
      </c>
      <c r="H9" s="36">
        <v>14213787.18</v>
      </c>
      <c r="I9" s="37">
        <v>148</v>
      </c>
      <c r="J9" s="36">
        <v>16580244.32</v>
      </c>
      <c r="K9" s="37">
        <v>196</v>
      </c>
      <c r="L9" s="36">
        <v>3539166.16</v>
      </c>
      <c r="M9" s="38">
        <v>74</v>
      </c>
      <c r="N9" s="36"/>
      <c r="O9" s="36"/>
      <c r="P9" s="36"/>
      <c r="Q9" s="36"/>
      <c r="R9" s="36"/>
    </row>
    <row r="10" spans="1:18" ht="15">
      <c r="A10" s="36" t="s">
        <v>55</v>
      </c>
      <c r="B10" s="36">
        <v>4392264.82</v>
      </c>
      <c r="C10" s="37">
        <v>83</v>
      </c>
      <c r="D10" s="36">
        <v>873692.38</v>
      </c>
      <c r="E10" s="37">
        <v>35</v>
      </c>
      <c r="F10" s="36">
        <v>516399.81</v>
      </c>
      <c r="G10" s="37">
        <v>27</v>
      </c>
      <c r="H10" s="36">
        <v>4517722.72</v>
      </c>
      <c r="I10" s="37">
        <v>84</v>
      </c>
      <c r="J10" s="36">
        <v>747651.24</v>
      </c>
      <c r="K10" s="37">
        <v>38</v>
      </c>
      <c r="L10" s="36">
        <v>469487.57</v>
      </c>
      <c r="M10" s="38">
        <v>28</v>
      </c>
      <c r="N10" s="36"/>
      <c r="O10" s="36"/>
      <c r="P10" s="36"/>
      <c r="Q10" s="36"/>
      <c r="R10" s="36"/>
    </row>
    <row r="11" spans="1:18" ht="15">
      <c r="A11" s="36" t="s">
        <v>56</v>
      </c>
      <c r="B11" s="36">
        <v>6134871.11</v>
      </c>
      <c r="C11" s="37">
        <v>124</v>
      </c>
      <c r="D11" s="36">
        <v>1762945.86</v>
      </c>
      <c r="E11" s="37">
        <v>100</v>
      </c>
      <c r="F11" s="36">
        <v>956504.01</v>
      </c>
      <c r="G11" s="37">
        <v>42</v>
      </c>
      <c r="H11" s="36">
        <v>5887079.94</v>
      </c>
      <c r="I11" s="37">
        <v>124</v>
      </c>
      <c r="J11" s="36">
        <v>1596246.35</v>
      </c>
      <c r="K11" s="37">
        <v>108</v>
      </c>
      <c r="L11" s="36">
        <v>967234.5</v>
      </c>
      <c r="M11" s="38">
        <v>40</v>
      </c>
      <c r="N11" s="36"/>
      <c r="O11" s="36"/>
      <c r="P11" s="36"/>
      <c r="Q11" s="36"/>
      <c r="R11" s="36"/>
    </row>
    <row r="12" spans="1:18" ht="15">
      <c r="A12" s="36" t="s">
        <v>57</v>
      </c>
      <c r="B12" s="36">
        <v>9334425.86</v>
      </c>
      <c r="C12" s="37">
        <v>74</v>
      </c>
      <c r="D12" s="36">
        <v>13793229.72</v>
      </c>
      <c r="E12" s="37">
        <v>58</v>
      </c>
      <c r="F12" s="36">
        <v>0</v>
      </c>
      <c r="G12" s="37">
        <v>0</v>
      </c>
      <c r="H12" s="36">
        <v>8280970.61</v>
      </c>
      <c r="I12" s="37">
        <v>67</v>
      </c>
      <c r="J12" s="36">
        <v>5020998.2</v>
      </c>
      <c r="K12" s="37">
        <v>54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58</v>
      </c>
      <c r="B13" s="36">
        <v>24523116.44</v>
      </c>
      <c r="C13" s="37">
        <v>301</v>
      </c>
      <c r="D13" s="36">
        <v>10942448.09</v>
      </c>
      <c r="E13" s="37">
        <v>228</v>
      </c>
      <c r="F13" s="36">
        <v>5116035.91</v>
      </c>
      <c r="G13" s="37">
        <v>126</v>
      </c>
      <c r="H13" s="36">
        <v>22889388.32</v>
      </c>
      <c r="I13" s="37">
        <v>323</v>
      </c>
      <c r="J13" s="36">
        <v>9012904.84</v>
      </c>
      <c r="K13" s="37">
        <v>219</v>
      </c>
      <c r="L13" s="36">
        <v>4344738.23</v>
      </c>
      <c r="M13" s="38">
        <v>131</v>
      </c>
      <c r="N13" s="36"/>
      <c r="O13" s="36"/>
      <c r="P13" s="36"/>
      <c r="Q13" s="36"/>
      <c r="R13" s="36"/>
    </row>
    <row r="14" spans="1:18" ht="15">
      <c r="A14" s="36" t="s">
        <v>59</v>
      </c>
      <c r="B14" s="36">
        <v>24457216.21</v>
      </c>
      <c r="C14" s="37">
        <v>296</v>
      </c>
      <c r="D14" s="36">
        <v>6727800.94</v>
      </c>
      <c r="E14" s="37">
        <v>168</v>
      </c>
      <c r="F14" s="36">
        <v>4863279.73</v>
      </c>
      <c r="G14" s="37">
        <v>128</v>
      </c>
      <c r="H14" s="36">
        <v>23303902.15</v>
      </c>
      <c r="I14" s="37">
        <v>302</v>
      </c>
      <c r="J14" s="36">
        <v>5574232.36</v>
      </c>
      <c r="K14" s="37">
        <v>184</v>
      </c>
      <c r="L14" s="36">
        <v>4515782.32</v>
      </c>
      <c r="M14" s="38">
        <v>123</v>
      </c>
      <c r="N14" s="36"/>
      <c r="O14" s="36"/>
      <c r="P14" s="36"/>
      <c r="Q14" s="36"/>
      <c r="R14" s="36"/>
    </row>
    <row r="15" spans="1:18" ht="15">
      <c r="A15" s="36" t="s">
        <v>60</v>
      </c>
      <c r="B15" s="36">
        <v>20040643.55</v>
      </c>
      <c r="C15" s="37">
        <v>272</v>
      </c>
      <c r="D15" s="36">
        <v>8205370.96</v>
      </c>
      <c r="E15" s="37">
        <v>235</v>
      </c>
      <c r="F15" s="36">
        <v>4359839.23</v>
      </c>
      <c r="G15" s="37">
        <v>124</v>
      </c>
      <c r="H15" s="36">
        <v>18531719.79</v>
      </c>
      <c r="I15" s="37">
        <v>272</v>
      </c>
      <c r="J15" s="36">
        <v>7091038.29</v>
      </c>
      <c r="K15" s="37">
        <v>283</v>
      </c>
      <c r="L15" s="36">
        <v>3773447</v>
      </c>
      <c r="M15" s="38">
        <v>120</v>
      </c>
      <c r="N15" s="36"/>
      <c r="O15" s="36"/>
      <c r="P15" s="36"/>
      <c r="Q15" s="36"/>
      <c r="R15" s="36"/>
    </row>
    <row r="16" spans="1:18" ht="15">
      <c r="A16" s="36" t="s">
        <v>61</v>
      </c>
      <c r="B16" s="36">
        <v>23136722.56</v>
      </c>
      <c r="C16" s="37">
        <v>284</v>
      </c>
      <c r="D16" s="36">
        <v>17251916.66</v>
      </c>
      <c r="E16" s="37">
        <v>274</v>
      </c>
      <c r="F16" s="36">
        <v>5420509.5</v>
      </c>
      <c r="G16" s="37">
        <v>127</v>
      </c>
      <c r="H16" s="36">
        <v>21815930.28</v>
      </c>
      <c r="I16" s="37">
        <v>293</v>
      </c>
      <c r="J16" s="36">
        <v>15830825.56</v>
      </c>
      <c r="K16" s="37">
        <v>295</v>
      </c>
      <c r="L16" s="36">
        <v>4914180.22</v>
      </c>
      <c r="M16" s="38">
        <v>130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2017-06-29T20:16:38Z</dcterms:modified>
  <cp:category/>
  <cp:version/>
  <cp:contentType/>
  <cp:contentStatus/>
</cp:coreProperties>
</file>