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<sst xmlns="http://schemas.openxmlformats.org/spreadsheetml/2006/main" count="156" uniqueCount="120">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</sst>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42461</v>
      </c>
      <c r="F7" s="3" t="s">
        <v>3</v>
      </c>
      <c r="G7" s="5">
        <v>42490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177" sqref="D17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04/01/2016 - 04/30/2016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04/01/2015 - 04/30/2015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73776985.93</v>
      </c>
      <c r="D6" s="42">
        <f>SUM(D7:D51)</f>
        <v>18796018.01</v>
      </c>
      <c r="E6" s="43">
        <f>SUM(E7:E51)</f>
        <v>12707460.52</v>
      </c>
      <c r="F6" s="41">
        <f>SUM(F7:F51)</f>
        <v>71183285.86</v>
      </c>
      <c r="G6" s="42">
        <f>SUM(G7:G51)</f>
        <v>20668736.240000002</v>
      </c>
      <c r="H6" s="43">
        <f>SUM(H7:H51)</f>
        <v>12245328.11</v>
      </c>
      <c r="I6" s="20">
        <f>_xlfn.IFERROR((C6-F6)/F6,"")</f>
        <v>0.036436925307173615</v>
      </c>
      <c r="J6" s="20">
        <f>_xlfn.IFERROR((D6-G6)/G6,"")</f>
        <v>-0.0906063248499803</v>
      </c>
      <c r="K6" s="20">
        <f>_xlfn.IFERROR((E6-H6)/H6,"")</f>
        <v>0.03773948773349775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3021557.3</v>
      </c>
      <c r="D7" s="44">
        <f>IF('County Data'!E2&gt;9,'County Data'!D2,"*")</f>
        <v>646747.89</v>
      </c>
      <c r="E7" s="45">
        <f>IF('County Data'!G2&gt;9,'County Data'!F2,"*")</f>
        <v>536271.36</v>
      </c>
      <c r="F7" s="44">
        <f>IF('County Data'!I2&gt;9,'County Data'!H2,"*")</f>
        <v>2967021.16</v>
      </c>
      <c r="G7" s="44">
        <f>IF('County Data'!K2&gt;9,'County Data'!J2,"*")</f>
        <v>457958</v>
      </c>
      <c r="H7" s="45">
        <f>IF('County Data'!M2&gt;9,'County Data'!L2,"*")</f>
        <v>470591.75</v>
      </c>
      <c r="I7" s="22">
        <f aca="true" t="shared" si="0" ref="I7:I50">_xlfn.IFERROR((C7-F7)/F7,"")</f>
        <v>0.018380772181617898</v>
      </c>
      <c r="J7" s="22">
        <f aca="true" t="shared" si="1" ref="J7:J50">_xlfn.IFERROR((D7-G7)/G7,"")</f>
        <v>0.4122428039252508</v>
      </c>
      <c r="K7" s="22">
        <f aca="true" t="shared" si="2" ref="K7:K50">_xlfn.IFERROR((E7-H7)/H7,"")</f>
        <v>0.13956812885053763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4088001.11</v>
      </c>
      <c r="D8" s="44">
        <f>IF('County Data'!E3&gt;9,'County Data'!D3,"*")</f>
        <v>1228733.34</v>
      </c>
      <c r="E8" s="45">
        <f>IF('County Data'!G3&gt;9,'County Data'!F3,"*")</f>
        <v>685333.02</v>
      </c>
      <c r="F8" s="44">
        <f>IF('County Data'!I3&gt;9,'County Data'!H3,"*")</f>
        <v>3979336.4</v>
      </c>
      <c r="G8" s="44">
        <f>IF('County Data'!K3&gt;9,'County Data'!J3,"*")</f>
        <v>1109725.23</v>
      </c>
      <c r="H8" s="45">
        <f>IF('County Data'!M3&gt;9,'County Data'!L3,"*")</f>
        <v>618645.55</v>
      </c>
      <c r="I8" s="22">
        <f t="shared" si="0"/>
        <v>0.027307243991736906</v>
      </c>
      <c r="J8" s="22">
        <f t="shared" si="1"/>
        <v>0.10724106002347997</v>
      </c>
      <c r="K8" s="22">
        <f t="shared" si="2"/>
        <v>0.10779592611633587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2429195.74</v>
      </c>
      <c r="D9" s="47">
        <f>IF('County Data'!E4&gt;9,'County Data'!D4,"*")</f>
        <v>305307.59</v>
      </c>
      <c r="E9" s="48">
        <f>IF('County Data'!G4&gt;9,'County Data'!F4,"*")</f>
        <v>267948.58</v>
      </c>
      <c r="F9" s="46">
        <f>IF('County Data'!I4&gt;9,'County Data'!H4,"*")</f>
        <v>2173127.5</v>
      </c>
      <c r="G9" s="47">
        <f>IF('County Data'!K4&gt;9,'County Data'!J4,"*")</f>
        <v>298771.13</v>
      </c>
      <c r="H9" s="48">
        <f>IF('County Data'!M4&gt;9,'County Data'!L4,"*")</f>
        <v>274035.77</v>
      </c>
      <c r="I9" s="9">
        <f t="shared" si="0"/>
        <v>0.11783396970495298</v>
      </c>
      <c r="J9" s="9">
        <f t="shared" si="1"/>
        <v>0.02187781664178872</v>
      </c>
      <c r="K9" s="9">
        <f t="shared" si="2"/>
        <v>-0.022213122031477867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26979444.68</v>
      </c>
      <c r="D10" s="44">
        <f>IF('County Data'!E5&gt;9,'County Data'!D5,"*")</f>
        <v>7430108.16</v>
      </c>
      <c r="E10" s="45">
        <f>IF('County Data'!G5&gt;9,'County Data'!F5,"*")</f>
        <v>5432796.12</v>
      </c>
      <c r="F10" s="44">
        <f>IF('County Data'!I5&gt;9,'County Data'!H5,"*")</f>
        <v>25394869.58</v>
      </c>
      <c r="G10" s="44">
        <f>IF('County Data'!K5&gt;9,'County Data'!J5,"*")</f>
        <v>7035337.87</v>
      </c>
      <c r="H10" s="45">
        <f>IF('County Data'!M5&gt;9,'County Data'!L5,"*")</f>
        <v>4940384.8</v>
      </c>
      <c r="I10" s="22">
        <f t="shared" si="0"/>
        <v>0.062397449808049045</v>
      </c>
      <c r="J10" s="22">
        <f t="shared" si="1"/>
        <v>0.05611248490045866</v>
      </c>
      <c r="K10" s="22">
        <f t="shared" si="2"/>
        <v>0.09967064103994497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86285.54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142119.12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-0.3928646617006917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3651975.75</v>
      </c>
      <c r="D12" s="44">
        <f>IF('County Data'!E7&gt;9,'County Data'!D7,"*")</f>
        <v>196713.49</v>
      </c>
      <c r="E12" s="45">
        <f>IF('County Data'!G7&gt;9,'County Data'!F7,"*")</f>
        <v>271759.02</v>
      </c>
      <c r="F12" s="44">
        <f>IF('County Data'!I7&gt;9,'County Data'!H7,"*")</f>
        <v>3291333.08</v>
      </c>
      <c r="G12" s="44">
        <f>IF('County Data'!K7&gt;9,'County Data'!J7,"*")</f>
        <v>211739.99</v>
      </c>
      <c r="H12" s="45">
        <f>IF('County Data'!M7&gt;9,'County Data'!L7,"*")</f>
        <v>264235.5</v>
      </c>
      <c r="I12" s="22">
        <f t="shared" si="0"/>
        <v>0.10957343460358619</v>
      </c>
      <c r="J12" s="22">
        <f t="shared" si="1"/>
        <v>-0.07096675502818339</v>
      </c>
      <c r="K12" s="22">
        <f t="shared" si="2"/>
        <v>0.028472782801705367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322949.53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260994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0.23738296665823747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3303318.86</v>
      </c>
      <c r="D14" s="44">
        <f>IF('County Data'!E9&gt;9,'County Data'!D9,"*")</f>
        <v>1513509.51</v>
      </c>
      <c r="E14" s="45">
        <f>IF('County Data'!G9&gt;9,'County Data'!F9,"*")</f>
        <v>824290.43</v>
      </c>
      <c r="F14" s="44">
        <f>IF('County Data'!I9&gt;9,'County Data'!H9,"*")</f>
        <v>3261109.88</v>
      </c>
      <c r="G14" s="44">
        <f>IF('County Data'!K9&gt;9,'County Data'!J9,"*")</f>
        <v>2045436.09</v>
      </c>
      <c r="H14" s="45">
        <f>IF('County Data'!M9&gt;9,'County Data'!L9,"*")</f>
        <v>774892</v>
      </c>
      <c r="I14" s="22">
        <f t="shared" si="0"/>
        <v>0.012943133335942665</v>
      </c>
      <c r="J14" s="22">
        <f t="shared" si="1"/>
        <v>-0.26005534105932393</v>
      </c>
      <c r="K14" s="22">
        <f t="shared" si="2"/>
        <v>0.06374879338023887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1393499.7</v>
      </c>
      <c r="D15" s="49">
        <f>IF('County Data'!E10&gt;9,'County Data'!D10,"*")</f>
        <v>134437.47</v>
      </c>
      <c r="E15" s="50">
        <f>IF('County Data'!G10&gt;9,'County Data'!F10,"*")</f>
        <v>131483.47</v>
      </c>
      <c r="F15" s="49">
        <f>IF('County Data'!I10&gt;9,'County Data'!H10,"*")</f>
        <v>1250450</v>
      </c>
      <c r="G15" s="49">
        <f>IF('County Data'!K10&gt;9,'County Data'!J10,"*")</f>
        <v>86983.5</v>
      </c>
      <c r="H15" s="50">
        <f>IF('County Data'!M10&gt;9,'County Data'!L10,"*")</f>
        <v>126937</v>
      </c>
      <c r="I15" s="23">
        <f t="shared" si="0"/>
        <v>0.11439857651245548</v>
      </c>
      <c r="J15" s="23">
        <f t="shared" si="1"/>
        <v>0.5455513976788702</v>
      </c>
      <c r="K15" s="23">
        <f t="shared" si="2"/>
        <v>0.035816743739020156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2000930.25</v>
      </c>
      <c r="D16" s="44">
        <f>IF('County Data'!E11&gt;9,'County Data'!D11,"*")</f>
        <v>391727.3</v>
      </c>
      <c r="E16" s="45">
        <f>IF('County Data'!G11&gt;9,'County Data'!F11,"*")</f>
        <v>309944.43</v>
      </c>
      <c r="F16" s="44">
        <f>IF('County Data'!I11&gt;9,'County Data'!H11,"*")</f>
        <v>1772703.34</v>
      </c>
      <c r="G16" s="44">
        <f>IF('County Data'!K11&gt;9,'County Data'!J11,"*")</f>
        <v>507190.49</v>
      </c>
      <c r="H16" s="45">
        <f>IF('County Data'!M11&gt;9,'County Data'!L11,"*")</f>
        <v>265224.5</v>
      </c>
      <c r="I16" s="22">
        <f t="shared" si="0"/>
        <v>0.12874512325339213</v>
      </c>
      <c r="J16" s="22">
        <f t="shared" si="1"/>
        <v>-0.22765251375277168</v>
      </c>
      <c r="K16" s="22">
        <f t="shared" si="2"/>
        <v>0.16861161016421936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2454897.79</v>
      </c>
      <c r="D17" s="47">
        <f>IF('County Data'!E12&gt;9,'County Data'!D12,"*")</f>
        <v>1720585.38</v>
      </c>
      <c r="E17" s="48" t="str">
        <f>IF('County Data'!G12&gt;9,'County Data'!F12,"*")</f>
        <v>*</v>
      </c>
      <c r="F17" s="46">
        <f>IF('County Data'!I12&gt;9,'County Data'!H12,"*")</f>
        <v>2841549.97</v>
      </c>
      <c r="G17" s="47">
        <f>IF('County Data'!K12&gt;9,'County Data'!J12,"*")</f>
        <v>2806891</v>
      </c>
      <c r="H17" s="48" t="str">
        <f>IF('County Data'!M12&gt;9,'County Data'!L12,"*")</f>
        <v>*</v>
      </c>
      <c r="I17" s="9">
        <f t="shared" si="0"/>
        <v>-0.13607087120836384</v>
      </c>
      <c r="J17" s="9">
        <f t="shared" si="1"/>
        <v>-0.3870138241919619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6793075.55</v>
      </c>
      <c r="D18" s="44">
        <f>IF('County Data'!E13&gt;9,'County Data'!D13,"*")</f>
        <v>1408096.27</v>
      </c>
      <c r="E18" s="45">
        <f>IF('County Data'!G13&gt;9,'County Data'!F13,"*")</f>
        <v>1141661.5</v>
      </c>
      <c r="F18" s="44">
        <f>IF('County Data'!I13&gt;9,'County Data'!H13,"*")</f>
        <v>6997180.45</v>
      </c>
      <c r="G18" s="44">
        <f>IF('County Data'!K13&gt;9,'County Data'!J13,"*")</f>
        <v>1810165.15</v>
      </c>
      <c r="H18" s="45">
        <f>IF('County Data'!M13&gt;9,'County Data'!L13,"*")</f>
        <v>1344628.42</v>
      </c>
      <c r="I18" s="22">
        <f t="shared" si="0"/>
        <v>-0.029169592160510932</v>
      </c>
      <c r="J18" s="22">
        <f t="shared" si="1"/>
        <v>-0.2221172360985957</v>
      </c>
      <c r="K18" s="22">
        <f t="shared" si="2"/>
        <v>-0.1509464748632934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7097611.98</v>
      </c>
      <c r="D19" s="47">
        <f>IF('County Data'!E14&gt;9,'County Data'!D14,"*")</f>
        <v>1150112.52</v>
      </c>
      <c r="E19" s="48">
        <f>IF('County Data'!G14&gt;9,'County Data'!F14,"*")</f>
        <v>1278173.93</v>
      </c>
      <c r="F19" s="46">
        <f>IF('County Data'!I14&gt;9,'County Data'!H14,"*")</f>
        <v>6977040</v>
      </c>
      <c r="G19" s="47">
        <f>IF('County Data'!K14&gt;9,'County Data'!J14,"*")</f>
        <v>1132626.08</v>
      </c>
      <c r="H19" s="48">
        <f>IF('County Data'!M14&gt;9,'County Data'!L14,"*")</f>
        <v>1347436.75</v>
      </c>
      <c r="I19" s="9">
        <f t="shared" si="0"/>
        <v>0.017281251074954485</v>
      </c>
      <c r="J19" s="9">
        <f t="shared" si="1"/>
        <v>0.01543884633135054</v>
      </c>
      <c r="K19" s="9">
        <f t="shared" si="2"/>
        <v>-0.0514033924041333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4839227.86</v>
      </c>
      <c r="D20" s="44">
        <f>IF('County Data'!E15&gt;9,'County Data'!D15,"*")</f>
        <v>888705.37</v>
      </c>
      <c r="E20" s="45">
        <f>IF('County Data'!G15&gt;9,'County Data'!F15,"*")</f>
        <v>826144.09</v>
      </c>
      <c r="F20" s="44">
        <f>IF('County Data'!I15&gt;9,'County Data'!H15,"*")</f>
        <v>4704841.55</v>
      </c>
      <c r="G20" s="44">
        <f>IF('County Data'!K15&gt;9,'County Data'!J15,"*")</f>
        <v>1036793.5</v>
      </c>
      <c r="H20" s="45">
        <f>IF('County Data'!M15&gt;9,'County Data'!L15,"*")</f>
        <v>850125.34</v>
      </c>
      <c r="I20" s="22">
        <f t="shared" si="0"/>
        <v>0.028563408261857517</v>
      </c>
      <c r="J20" s="22">
        <f t="shared" si="1"/>
        <v>-0.14283281096959038</v>
      </c>
      <c r="K20" s="22">
        <f t="shared" si="2"/>
        <v>-0.02820907561701431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5315014.29</v>
      </c>
      <c r="D21" s="47">
        <f>IF('County Data'!E16&gt;9,'County Data'!D16,"*")</f>
        <v>1781233.72</v>
      </c>
      <c r="E21" s="48">
        <f>IF('County Data'!G16&gt;9,'County Data'!F16,"*")</f>
        <v>1001654.57</v>
      </c>
      <c r="F21" s="46">
        <f>IF('County Data'!I16&gt;9,'County Data'!H16,"*")</f>
        <v>5169609.83</v>
      </c>
      <c r="G21" s="47">
        <f>IF('County Data'!K16&gt;9,'County Data'!J16,"*")</f>
        <v>2129118.21</v>
      </c>
      <c r="H21" s="48">
        <f>IF('County Data'!M16&gt;9,'County Data'!L16,"*")</f>
        <v>968190.73</v>
      </c>
      <c r="I21" s="9">
        <f t="shared" si="0"/>
        <v>0.02812677644571872</v>
      </c>
      <c r="J21" s="9">
        <f t="shared" si="1"/>
        <v>-0.16339369433132603</v>
      </c>
      <c r="K21" s="9">
        <f t="shared" si="2"/>
        <v>0.03456327246595303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04/01/2016 - 04/30/2016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04/01/2015 - 04/30/2015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2186160.73</v>
      </c>
      <c r="D6" s="42" t="str">
        <f>IF('Town Data'!E2&gt;9,'Town Data'!D2,"*")</f>
        <v>*</v>
      </c>
      <c r="E6" s="43">
        <f>IF('Town Data'!G2&gt;9,'Town Data'!F2,"*")</f>
        <v>282655.38</v>
      </c>
      <c r="F6" s="42">
        <f>IF('Town Data'!I2&gt;9,'Town Data'!H2,"*")</f>
        <v>2080783.71</v>
      </c>
      <c r="G6" s="42" t="str">
        <f>IF('Town Data'!K2&gt;9,'Town Data'!J2,"*")</f>
        <v>*</v>
      </c>
      <c r="H6" s="43">
        <f>IF('Town Data'!M2&gt;9,'Town Data'!L2,"*")</f>
        <v>297419.55</v>
      </c>
      <c r="I6" s="20">
        <f>_xlfn.IFERROR((C6-F6)/F6,"")</f>
        <v>0.050642947411386655</v>
      </c>
      <c r="J6" s="20">
        <f>_xlfn.IFERROR((D6-G6)/G6,"")</f>
      </c>
      <c r="K6" s="20">
        <f>_xlfn.IFERROR((E6-H6)/H6,"")</f>
        <v>-0.0496408860816311</v>
      </c>
    </row>
    <row r="7" spans="1:12" ht="15">
      <c r="A7" s="15"/>
      <c r="B7" t="str">
        <f>'Town Data'!A3</f>
        <v>BARTON</v>
      </c>
      <c r="C7" s="51">
        <f>IF('Town Data'!C3&gt;9,'Town Data'!B3,"*")</f>
        <v>138246.79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108963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0.2687498508668081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2238837.46</v>
      </c>
      <c r="D8" s="44">
        <f>IF('Town Data'!E4&gt;9,'Town Data'!D4,"*")</f>
        <v>371517.06</v>
      </c>
      <c r="E8" s="45">
        <f>IF('Town Data'!G4&gt;9,'Town Data'!F4,"*")</f>
        <v>284021.72</v>
      </c>
      <c r="F8" s="44">
        <f>IF('Town Data'!I4&gt;9,'Town Data'!H4,"*")</f>
        <v>2145577</v>
      </c>
      <c r="G8" s="44">
        <f>IF('Town Data'!K4&gt;9,'Town Data'!J4,"*")</f>
        <v>387172.73</v>
      </c>
      <c r="H8" s="45">
        <f>IF('Town Data'!M4&gt;9,'Town Data'!L4,"*")</f>
        <v>275960</v>
      </c>
      <c r="I8" s="22">
        <f t="shared" si="0"/>
        <v>0.043466377575822245</v>
      </c>
      <c r="J8" s="22">
        <f t="shared" si="1"/>
        <v>-0.040435879872014704</v>
      </c>
      <c r="K8" s="22">
        <f t="shared" si="2"/>
        <v>0.029213364255689128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353896.47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296604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0.1931614880446655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376084.56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361898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0.03920043769238846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3197195</v>
      </c>
      <c r="D11" s="47">
        <f>IF('Town Data'!E7&gt;9,'Town Data'!D7,"*")</f>
        <v>525524.73</v>
      </c>
      <c r="E11" s="48">
        <f>IF('Town Data'!G7&gt;9,'Town Data'!F7,"*")</f>
        <v>459176.64</v>
      </c>
      <c r="F11" s="46">
        <f>IF('Town Data'!I7&gt;9,'Town Data'!H7,"*")</f>
        <v>2940887.75</v>
      </c>
      <c r="G11" s="47">
        <f>IF('Town Data'!K7&gt;9,'Town Data'!J7,"*")</f>
        <v>546691</v>
      </c>
      <c r="H11" s="48">
        <f>IF('Town Data'!M7&gt;9,'Town Data'!L7,"*")</f>
        <v>415079.63</v>
      </c>
      <c r="I11" s="9">
        <f t="shared" si="0"/>
        <v>0.08715302037624524</v>
      </c>
      <c r="J11" s="9">
        <f t="shared" si="1"/>
        <v>-0.03871706320389401</v>
      </c>
      <c r="K11" s="9">
        <f t="shared" si="2"/>
        <v>0.10623747062702163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322837.92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298200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0.08262213279678063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BURLINGTON</v>
      </c>
      <c r="C13" s="51">
        <f>IF('Town Data'!C9&gt;9,'Town Data'!B9,"*")</f>
        <v>8653242.76</v>
      </c>
      <c r="D13" s="47">
        <f>IF('Town Data'!E9&gt;9,'Town Data'!D9,"*")</f>
        <v>2655226.09</v>
      </c>
      <c r="E13" s="48">
        <f>IF('Town Data'!G9&gt;9,'Town Data'!F9,"*")</f>
        <v>2956391.09</v>
      </c>
      <c r="F13" s="46">
        <f>IF('Town Data'!I9&gt;9,'Town Data'!H9,"*")</f>
        <v>8308605.75</v>
      </c>
      <c r="G13" s="47">
        <f>IF('Town Data'!K9&gt;9,'Town Data'!J9,"*")</f>
        <v>2260867.54</v>
      </c>
      <c r="H13" s="48">
        <f>IF('Town Data'!M9&gt;9,'Town Data'!L9,"*")</f>
        <v>2677102.65</v>
      </c>
      <c r="I13" s="9">
        <f t="shared" si="0"/>
        <v>0.04147952380578412</v>
      </c>
      <c r="J13" s="9">
        <f t="shared" si="1"/>
        <v>0.17442797643952188</v>
      </c>
      <c r="K13" s="9">
        <f t="shared" si="2"/>
        <v>0.10432489019425532</v>
      </c>
      <c r="L13" s="15"/>
    </row>
    <row r="14" spans="1:12" ht="15">
      <c r="A14" s="15"/>
      <c r="B14" s="27" t="str">
        <f>'Town Data'!A10</f>
        <v>CAMBRIDGE</v>
      </c>
      <c r="C14" s="52">
        <f>IF('Town Data'!C10&gt;9,'Town Data'!B10,"*")</f>
        <v>366018.16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404663.62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-0.09550020829646119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CASTLETON</v>
      </c>
      <c r="C15" s="51">
        <f>IF('Town Data'!C11&gt;9,'Town Data'!B11,"*")</f>
        <v>347927.12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317470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0.09593700192144138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CHESTER</v>
      </c>
      <c r="C16" s="53">
        <f>IF('Town Data'!C12&gt;9,'Town Data'!B12,"*")</f>
        <v>214222.61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207288</v>
      </c>
      <c r="G16" s="54">
        <f>IF('Town Data'!K12&gt;9,'Town Data'!J12,"*")</f>
        <v>29880</v>
      </c>
      <c r="H16" s="55" t="str">
        <f>IF('Town Data'!M12&gt;9,'Town Data'!L12,"*")</f>
        <v>*</v>
      </c>
      <c r="I16" s="26">
        <f t="shared" si="0"/>
        <v>0.033453986723785196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COLCHESTER</v>
      </c>
      <c r="C17" s="52">
        <f>IF('Town Data'!C13&gt;9,'Town Data'!B13,"*")</f>
        <v>1953299.15</v>
      </c>
      <c r="D17" s="44" t="str">
        <f>IF('Town Data'!E13&gt;9,'Town Data'!D13,"*")</f>
        <v>*</v>
      </c>
      <c r="E17" s="45">
        <f>IF('Town Data'!G13&gt;9,'Town Data'!F13,"*")</f>
        <v>304880.77</v>
      </c>
      <c r="F17" s="44">
        <f>IF('Town Data'!I13&gt;9,'Town Data'!H13,"*")</f>
        <v>1758732</v>
      </c>
      <c r="G17" s="44" t="str">
        <f>IF('Town Data'!K13&gt;9,'Town Data'!J13,"*")</f>
        <v>*</v>
      </c>
      <c r="H17" s="45">
        <f>IF('Town Data'!M13&gt;9,'Town Data'!L13,"*")</f>
        <v>250312</v>
      </c>
      <c r="I17" s="22">
        <f t="shared" si="0"/>
        <v>0.11062922037013025</v>
      </c>
      <c r="J17" s="22">
        <f t="shared" si="1"/>
      </c>
      <c r="K17" s="22">
        <f t="shared" si="2"/>
        <v>0.21800301224072366</v>
      </c>
      <c r="L17" s="15"/>
    </row>
    <row r="18" spans="1:12" ht="15">
      <c r="A18" s="15"/>
      <c r="B18" s="15" t="str">
        <f>'Town Data'!A14</f>
        <v>DERBY</v>
      </c>
      <c r="C18" s="51">
        <f>IF('Town Data'!C14&gt;9,'Town Data'!B14,"*")</f>
        <v>722006.7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612518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0.17875180811012895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DORSET</v>
      </c>
      <c r="C19" s="52">
        <f>IF('Town Data'!C15&gt;9,'Town Data'!B15,"*")</f>
        <v>212889.35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208149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0.02277383028503623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162260.02</v>
      </c>
      <c r="D20" s="47">
        <f>IF('Town Data'!E16&gt;9,'Town Data'!D16,"*")</f>
        <v>62835.98</v>
      </c>
      <c r="E20" s="48" t="str">
        <f>IF('Town Data'!G16&gt;9,'Town Data'!F16,"*")</f>
        <v>*</v>
      </c>
      <c r="F20" s="46">
        <f>IF('Town Data'!I16&gt;9,'Town Data'!H16,"*")</f>
        <v>241847.58</v>
      </c>
      <c r="G20" s="47">
        <f>IF('Town Data'!K16&gt;9,'Town Data'!J16,"*")</f>
        <v>79059.5</v>
      </c>
      <c r="H20" s="48">
        <f>IF('Town Data'!M16&gt;9,'Town Data'!L16,"*")</f>
        <v>93103.71</v>
      </c>
      <c r="I20" s="9">
        <f t="shared" si="0"/>
        <v>-0.32908148181594377</v>
      </c>
      <c r="J20" s="9">
        <f t="shared" si="1"/>
        <v>-0.20520645842688098</v>
      </c>
      <c r="K20" s="9">
        <f t="shared" si="2"/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324111.69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310525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0.0437539328556477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2753972.5</v>
      </c>
      <c r="D22" s="47" t="str">
        <f>IF('Town Data'!E18&gt;9,'Town Data'!D18,"*")</f>
        <v>*</v>
      </c>
      <c r="E22" s="48">
        <f>IF('Town Data'!G18&gt;9,'Town Data'!F18,"*")</f>
        <v>303220.28</v>
      </c>
      <c r="F22" s="46">
        <f>IF('Town Data'!I18&gt;9,'Town Data'!H18,"*")</f>
        <v>2692022</v>
      </c>
      <c r="G22" s="47" t="str">
        <f>IF('Town Data'!K18&gt;9,'Town Data'!J18,"*")</f>
        <v>*</v>
      </c>
      <c r="H22" s="48">
        <f>IF('Town Data'!M18&gt;9,'Town Data'!L18,"*")</f>
        <v>295054</v>
      </c>
      <c r="I22" s="9">
        <f t="shared" si="0"/>
        <v>0.023012627682834685</v>
      </c>
      <c r="J22" s="9">
        <f t="shared" si="1"/>
      </c>
      <c r="K22" s="9">
        <f t="shared" si="2"/>
        <v>0.02767723874273871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397778.42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336239.51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0.1830210554375361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HARDWICK</v>
      </c>
      <c r="C24" s="51">
        <f>IF('Town Data'!C20&gt;9,'Town Data'!B20,"*")</f>
        <v>273284.78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247541.05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0.10399782177541883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HARTFORD</v>
      </c>
      <c r="C25" s="52">
        <f>IF('Town Data'!C21&gt;9,'Town Data'!B21,"*")</f>
        <v>1416435.15</v>
      </c>
      <c r="D25" s="44">
        <f>IF('Town Data'!E21&gt;9,'Town Data'!D21,"*")</f>
        <v>744673.44</v>
      </c>
      <c r="E25" s="45">
        <f>IF('Town Data'!G21&gt;9,'Town Data'!F21,"*")</f>
        <v>215797.24</v>
      </c>
      <c r="F25" s="44">
        <f>IF('Town Data'!I21&gt;9,'Town Data'!H21,"*")</f>
        <v>1283104.74</v>
      </c>
      <c r="G25" s="44">
        <f>IF('Town Data'!K21&gt;9,'Town Data'!J21,"*")</f>
        <v>788414.17</v>
      </c>
      <c r="H25" s="45">
        <f>IF('Town Data'!M21&gt;9,'Town Data'!L21,"*")</f>
        <v>152354</v>
      </c>
      <c r="I25" s="22">
        <f t="shared" si="0"/>
        <v>0.10391233532501791</v>
      </c>
      <c r="J25" s="22">
        <f t="shared" si="1"/>
        <v>-0.05547938084370058</v>
      </c>
      <c r="K25" s="22">
        <f t="shared" si="2"/>
        <v>0.4164199167727791</v>
      </c>
      <c r="L25" s="15"/>
    </row>
    <row r="26" spans="1:12" ht="15">
      <c r="A26" s="15"/>
      <c r="B26" s="15" t="str">
        <f>'Town Data'!A22</f>
        <v>HINESBURG</v>
      </c>
      <c r="C26" s="51">
        <f>IF('Town Data'!C22&gt;9,'Town Data'!B22,"*")</f>
        <v>436927.92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385130.22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0.13449399011066962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JOHNSON</v>
      </c>
      <c r="C27" s="52">
        <f>IF('Town Data'!C23&gt;9,'Town Data'!B23,"*")</f>
        <v>236357.26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195733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0.20754936571758473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KILLINGTON</v>
      </c>
      <c r="C28" s="51">
        <f>IF('Town Data'!C24&gt;9,'Town Data'!B24,"*")</f>
        <v>591541.63</v>
      </c>
      <c r="D28" s="47">
        <f>IF('Town Data'!E24&gt;9,'Town Data'!D24,"*")</f>
        <v>284586.01</v>
      </c>
      <c r="E28" s="48">
        <f>IF('Town Data'!G24&gt;9,'Town Data'!F24,"*")</f>
        <v>353888.58</v>
      </c>
      <c r="F28" s="46">
        <f>IF('Town Data'!I24&gt;9,'Town Data'!H24,"*")</f>
        <v>1053334.15</v>
      </c>
      <c r="G28" s="47">
        <f>IF('Town Data'!K24&gt;9,'Town Data'!J24,"*")</f>
        <v>861020.15</v>
      </c>
      <c r="H28" s="48">
        <f>IF('Town Data'!M24&gt;9,'Town Data'!L24,"*")</f>
        <v>582369.43</v>
      </c>
      <c r="I28" s="9">
        <f t="shared" si="0"/>
        <v>-0.4384102803464598</v>
      </c>
      <c r="J28" s="9">
        <f t="shared" si="1"/>
        <v>-0.6694781068712503</v>
      </c>
      <c r="K28" s="9">
        <f t="shared" si="2"/>
        <v>-0.3923297450554711</v>
      </c>
      <c r="L28" s="15"/>
    </row>
    <row r="29" spans="1:12" ht="15">
      <c r="A29" s="15"/>
      <c r="B29" s="27" t="str">
        <f>'Town Data'!A25</f>
        <v>LONDONDERRY</v>
      </c>
      <c r="C29" s="52">
        <f>IF('Town Data'!C25&gt;9,'Town Data'!B25,"*")</f>
        <v>101292.12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104846.57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-0.033901442841668655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LUDLOW</v>
      </c>
      <c r="C30" s="51">
        <f>IF('Town Data'!C26&gt;9,'Town Data'!B26,"*")</f>
        <v>398003.76</v>
      </c>
      <c r="D30" s="47">
        <f>IF('Town Data'!E26&gt;9,'Town Data'!D26,"*")</f>
        <v>78296.04</v>
      </c>
      <c r="E30" s="48">
        <f>IF('Town Data'!G26&gt;9,'Town Data'!F26,"*")</f>
        <v>109792.16</v>
      </c>
      <c r="F30" s="46">
        <f>IF('Town Data'!I26&gt;9,'Town Data'!H26,"*")</f>
        <v>735467</v>
      </c>
      <c r="G30" s="47">
        <f>IF('Town Data'!K26&gt;9,'Town Data'!J26,"*")</f>
        <v>358863</v>
      </c>
      <c r="H30" s="48">
        <f>IF('Town Data'!M26&gt;9,'Town Data'!L26,"*")</f>
        <v>202851</v>
      </c>
      <c r="I30" s="9">
        <f t="shared" si="0"/>
        <v>-0.4588421234399368</v>
      </c>
      <c r="J30" s="9">
        <f t="shared" si="1"/>
        <v>-0.7818219209001764</v>
      </c>
      <c r="K30" s="9">
        <f t="shared" si="2"/>
        <v>-0.45875465242961583</v>
      </c>
      <c r="L30" s="15"/>
    </row>
    <row r="31" spans="1:12" ht="15">
      <c r="A31" s="15"/>
      <c r="B31" s="27" t="str">
        <f>'Town Data'!A27</f>
        <v>LYNDON</v>
      </c>
      <c r="C31" s="52">
        <f>IF('Town Data'!C27&gt;9,'Town Data'!B27,"*")</f>
        <v>841457.66</v>
      </c>
      <c r="D31" s="44" t="str">
        <f>IF('Town Data'!E27&gt;9,'Town Data'!D27,"*")</f>
        <v>*</v>
      </c>
      <c r="E31" s="45">
        <f>IF('Town Data'!G27&gt;9,'Town Data'!F27,"*")</f>
        <v>82593.46</v>
      </c>
      <c r="F31" s="44">
        <f>IF('Town Data'!I27&gt;9,'Town Data'!H27,"*")</f>
        <v>760499.04</v>
      </c>
      <c r="G31" s="44" t="str">
        <f>IF('Town Data'!K27&gt;9,'Town Data'!J27,"*")</f>
        <v>*</v>
      </c>
      <c r="H31" s="45">
        <f>IF('Town Data'!M27&gt;9,'Town Data'!L27,"*")</f>
        <v>87576.92</v>
      </c>
      <c r="I31" s="22">
        <f t="shared" si="0"/>
        <v>0.10645459854886864</v>
      </c>
      <c r="J31" s="22">
        <f t="shared" si="1"/>
      </c>
      <c r="K31" s="22">
        <f t="shared" si="2"/>
        <v>-0.056903805249145456</v>
      </c>
      <c r="L31" s="15"/>
    </row>
    <row r="32" spans="1:12" ht="15">
      <c r="A32" s="15"/>
      <c r="B32" s="15" t="str">
        <f>'Town Data'!A28</f>
        <v>MANCHESTER</v>
      </c>
      <c r="C32" s="51">
        <f>IF('Town Data'!C28&gt;9,'Town Data'!B28,"*")</f>
        <v>1415617.2</v>
      </c>
      <c r="D32" s="47">
        <f>IF('Town Data'!E28&gt;9,'Town Data'!D28,"*")</f>
        <v>742602.04</v>
      </c>
      <c r="E32" s="48">
        <f>IF('Town Data'!G28&gt;9,'Town Data'!F28,"*")</f>
        <v>295818.87</v>
      </c>
      <c r="F32" s="46">
        <f>IF('Town Data'!I28&gt;9,'Town Data'!H28,"*")</f>
        <v>1353745.1</v>
      </c>
      <c r="G32" s="47">
        <f>IF('Town Data'!K28&gt;9,'Town Data'!J28,"*")</f>
        <v>590997.25</v>
      </c>
      <c r="H32" s="48">
        <f>IF('Town Data'!M28&gt;9,'Town Data'!L28,"*")</f>
        <v>245693.17</v>
      </c>
      <c r="I32" s="9">
        <f t="shared" si="0"/>
        <v>0.045704394424031416</v>
      </c>
      <c r="J32" s="9">
        <f t="shared" si="1"/>
        <v>0.2565236809477541</v>
      </c>
      <c r="K32" s="9">
        <f t="shared" si="2"/>
        <v>0.204017474315627</v>
      </c>
      <c r="L32" s="15"/>
    </row>
    <row r="33" spans="1:12" ht="15">
      <c r="A33" s="15"/>
      <c r="B33" s="27" t="str">
        <f>'Town Data'!A29</f>
        <v>MIDDLEBURY</v>
      </c>
      <c r="C33" s="52">
        <f>IF('Town Data'!C29&gt;9,'Town Data'!B29,"*")</f>
        <v>1839977.56</v>
      </c>
      <c r="D33" s="44" t="str">
        <f>IF('Town Data'!E29&gt;9,'Town Data'!D29,"*")</f>
        <v>*</v>
      </c>
      <c r="E33" s="45">
        <f>IF('Town Data'!G29&gt;9,'Town Data'!F29,"*")</f>
        <v>306990.4</v>
      </c>
      <c r="F33" s="44">
        <f>IF('Town Data'!I29&gt;9,'Town Data'!H29,"*")</f>
        <v>1854988.57</v>
      </c>
      <c r="G33" s="44" t="str">
        <f>IF('Town Data'!K29&gt;9,'Town Data'!J29,"*")</f>
        <v>*</v>
      </c>
      <c r="H33" s="45">
        <f>IF('Town Data'!M29&gt;9,'Town Data'!L29,"*")</f>
        <v>288091</v>
      </c>
      <c r="I33" s="22">
        <f t="shared" si="0"/>
        <v>-0.00809223854139436</v>
      </c>
      <c r="J33" s="22">
        <f t="shared" si="1"/>
      </c>
      <c r="K33" s="22">
        <f t="shared" si="2"/>
        <v>0.06560218819747934</v>
      </c>
      <c r="L33" s="15"/>
    </row>
    <row r="34" spans="1:12" ht="15">
      <c r="A34" s="15"/>
      <c r="B34" s="15" t="str">
        <f>'Town Data'!A30</f>
        <v>MILTON</v>
      </c>
      <c r="C34" s="51">
        <f>IF('Town Data'!C30&gt;9,'Town Data'!B30,"*")</f>
        <v>908749.96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>
        <f>IF('Town Data'!I30&gt;9,'Town Data'!H30,"*")</f>
        <v>721532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  <v>0.25947284389327147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MONTPELIER</v>
      </c>
      <c r="C35" s="52">
        <f>IF('Town Data'!C31&gt;9,'Town Data'!B31,"*")</f>
        <v>2071304.16</v>
      </c>
      <c r="D35" s="44" t="str">
        <f>IF('Town Data'!E31&gt;9,'Town Data'!D31,"*")</f>
        <v>*</v>
      </c>
      <c r="E35" s="45">
        <f>IF('Town Data'!G31&gt;9,'Town Data'!F31,"*")</f>
        <v>371610.15</v>
      </c>
      <c r="F35" s="44">
        <f>IF('Town Data'!I31&gt;9,'Town Data'!H31,"*")</f>
        <v>1897877.91</v>
      </c>
      <c r="G35" s="44" t="str">
        <f>IF('Town Data'!K31&gt;9,'Town Data'!J31,"*")</f>
        <v>*</v>
      </c>
      <c r="H35" s="45">
        <f>IF('Town Data'!M31&gt;9,'Town Data'!L31,"*")</f>
        <v>338902</v>
      </c>
      <c r="I35" s="22">
        <f t="shared" si="0"/>
        <v>0.09137903396536187</v>
      </c>
      <c r="J35" s="22">
        <f t="shared" si="1"/>
      </c>
      <c r="K35" s="22">
        <f t="shared" si="2"/>
        <v>0.09651211854754478</v>
      </c>
      <c r="L35" s="15"/>
    </row>
    <row r="36" spans="1:12" ht="15">
      <c r="A36" s="15"/>
      <c r="B36" s="15" t="str">
        <f>'Town Data'!A32</f>
        <v>MORRISTOWN</v>
      </c>
      <c r="C36" s="51">
        <f>IF('Town Data'!C32&gt;9,'Town Data'!B32,"*")</f>
        <v>1040604.84</v>
      </c>
      <c r="D36" s="47">
        <f>IF('Town Data'!E32&gt;9,'Town Data'!D32,"*")</f>
        <v>40937.12</v>
      </c>
      <c r="E36" s="48">
        <f>IF('Town Data'!G32&gt;9,'Town Data'!F32,"*")</f>
        <v>91281.07</v>
      </c>
      <c r="F36" s="46">
        <f>IF('Town Data'!I32&gt;9,'Town Data'!H32,"*")</f>
        <v>957902</v>
      </c>
      <c r="G36" s="47">
        <f>IF('Town Data'!K32&gt;9,'Town Data'!J32,"*")</f>
        <v>63997</v>
      </c>
      <c r="H36" s="48">
        <f>IF('Town Data'!M32&gt;9,'Town Data'!L32,"*")</f>
        <v>81037</v>
      </c>
      <c r="I36" s="9">
        <f t="shared" si="0"/>
        <v>0.086337475023541</v>
      </c>
      <c r="J36" s="9">
        <f t="shared" si="1"/>
        <v>-0.3603275153522821</v>
      </c>
      <c r="K36" s="9">
        <f t="shared" si="2"/>
        <v>0.12641225612991605</v>
      </c>
      <c r="L36" s="15"/>
    </row>
    <row r="37" spans="1:12" ht="15">
      <c r="A37" s="15"/>
      <c r="B37" s="27" t="str">
        <f>'Town Data'!A33</f>
        <v>NEWPORT</v>
      </c>
      <c r="C37" s="52">
        <f>IF('Town Data'!C33&gt;9,'Town Data'!B33,"*")</f>
        <v>790123.81</v>
      </c>
      <c r="D37" s="44" t="str">
        <f>IF('Town Data'!E33&gt;9,'Town Data'!D33,"*")</f>
        <v>*</v>
      </c>
      <c r="E37" s="45">
        <f>IF('Town Data'!G33&gt;9,'Town Data'!F33,"*")</f>
        <v>112982.76</v>
      </c>
      <c r="F37" s="44">
        <f>IF('Town Data'!I33&gt;9,'Town Data'!H33,"*")</f>
        <v>705423</v>
      </c>
      <c r="G37" s="44" t="str">
        <f>IF('Town Data'!K33&gt;9,'Town Data'!J33,"*")</f>
        <v>*</v>
      </c>
      <c r="H37" s="45">
        <f>IF('Town Data'!M33&gt;9,'Town Data'!L33,"*")</f>
        <v>103417</v>
      </c>
      <c r="I37" s="22">
        <f t="shared" si="0"/>
        <v>0.12007095033759894</v>
      </c>
      <c r="J37" s="22">
        <f t="shared" si="1"/>
      </c>
      <c r="K37" s="22">
        <f>_xlfn.IFERROR((E37-H37)/H37,"")</f>
        <v>0.0924969782530918</v>
      </c>
      <c r="L37" s="15"/>
    </row>
    <row r="38" spans="1:12" ht="15">
      <c r="A38" s="15"/>
      <c r="B38" s="15" t="str">
        <f>'Town Data'!A34</f>
        <v>NORTHFIELD</v>
      </c>
      <c r="C38" s="51">
        <f>IF('Town Data'!C34&gt;9,'Town Data'!B34,"*")</f>
        <v>270674.97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>
        <f>IF('Town Data'!I34&gt;9,'Town Data'!H34,"*")</f>
        <v>289380.27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  <v>-0.0646391683855988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POULTNEY</v>
      </c>
      <c r="C39" s="52">
        <f>IF('Town Data'!C35&gt;9,'Town Data'!B35,"*")</f>
        <v>185271.51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161391.66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0.14796210659212505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PUTNEY</v>
      </c>
      <c r="C40" s="51">
        <f>IF('Town Data'!C36&gt;9,'Town Data'!B36,"*")</f>
        <v>168488.9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RANDOLPH</v>
      </c>
      <c r="C41" s="52">
        <f>IF('Town Data'!C37&gt;9,'Town Data'!B37,"*")</f>
        <v>520242.95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446005</v>
      </c>
      <c r="G41" s="44" t="str">
        <f>IF('Town Data'!K37&gt;9,'Town Data'!J37,"*")</f>
        <v>*</v>
      </c>
      <c r="H41" s="45">
        <f>IF('Town Data'!M37&gt;9,'Town Data'!L37,"*")</f>
        <v>43607</v>
      </c>
      <c r="I41" s="22">
        <f t="shared" si="0"/>
        <v>0.16645093664869232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ROCKINGHAM</v>
      </c>
      <c r="C42" s="51">
        <f>IF('Town Data'!C38&gt;9,'Town Data'!B38,"*")</f>
        <v>434475.6</v>
      </c>
      <c r="D42" s="47" t="str">
        <f>IF('Town Data'!E38&gt;9,'Town Data'!D38,"*")</f>
        <v>*</v>
      </c>
      <c r="E42" s="48">
        <f>IF('Town Data'!G38&gt;9,'Town Data'!F38,"*")</f>
        <v>88314.26</v>
      </c>
      <c r="F42" s="46">
        <f>IF('Town Data'!I38&gt;9,'Town Data'!H38,"*")</f>
        <v>415662.9</v>
      </c>
      <c r="G42" s="47" t="str">
        <f>IF('Town Data'!K38&gt;9,'Town Data'!J38,"*")</f>
        <v>*</v>
      </c>
      <c r="H42" s="48">
        <f>IF('Town Data'!M38&gt;9,'Town Data'!L38,"*")</f>
        <v>95726</v>
      </c>
      <c r="I42" s="9">
        <f t="shared" si="0"/>
        <v>0.04525951197472748</v>
      </c>
      <c r="J42" s="9">
        <f t="shared" si="1"/>
      </c>
      <c r="K42" s="9">
        <f t="shared" si="2"/>
        <v>-0.07742661345924833</v>
      </c>
      <c r="L42" s="15"/>
    </row>
    <row r="43" spans="1:12" ht="15">
      <c r="A43" s="15"/>
      <c r="B43" s="27" t="str">
        <f>'Town Data'!A39</f>
        <v>ROYALTON</v>
      </c>
      <c r="C43" s="52">
        <f>IF('Town Data'!C39&gt;9,'Town Data'!B39,"*")</f>
        <v>312666.34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266166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0.17470428228999957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RUTLAND</v>
      </c>
      <c r="C44" s="51">
        <f>IF('Town Data'!C40&gt;9,'Town Data'!B40,"*")</f>
        <v>3827748.67</v>
      </c>
      <c r="D44" s="47">
        <f>IF('Town Data'!E40&gt;9,'Town Data'!D40,"*")</f>
        <v>590196.56</v>
      </c>
      <c r="E44" s="48">
        <f>IF('Town Data'!G40&gt;9,'Town Data'!F40,"*")</f>
        <v>437958.62</v>
      </c>
      <c r="F44" s="46">
        <f>IF('Town Data'!I40&gt;9,'Town Data'!H40,"*")</f>
        <v>3739212.51</v>
      </c>
      <c r="G44" s="47">
        <f>IF('Town Data'!K40&gt;9,'Town Data'!J40,"*")</f>
        <v>450256</v>
      </c>
      <c r="H44" s="48">
        <f>IF('Town Data'!M40&gt;9,'Town Data'!L40,"*")</f>
        <v>431047.72</v>
      </c>
      <c r="I44" s="9">
        <f t="shared" si="0"/>
        <v>0.023677755613841844</v>
      </c>
      <c r="J44" s="9">
        <f t="shared" si="1"/>
        <v>0.31080221029814165</v>
      </c>
      <c r="K44" s="9">
        <f t="shared" si="2"/>
        <v>0.016032795626433248</v>
      </c>
      <c r="L44" s="15"/>
    </row>
    <row r="45" spans="1:12" ht="15">
      <c r="A45" s="15"/>
      <c r="B45" s="27" t="str">
        <f>'Town Data'!A41</f>
        <v>SHELBURNE</v>
      </c>
      <c r="C45" s="52">
        <f>IF('Town Data'!C41&gt;9,'Town Data'!B41,"*")</f>
        <v>830966.27</v>
      </c>
      <c r="D45" s="44" t="str">
        <f>IF('Town Data'!E41&gt;9,'Town Data'!D41,"*")</f>
        <v>*</v>
      </c>
      <c r="E45" s="45">
        <f>IF('Town Data'!G41&gt;9,'Town Data'!F41,"*")</f>
        <v>111785.59</v>
      </c>
      <c r="F45" s="44">
        <f>IF('Town Data'!I41&gt;9,'Town Data'!H41,"*")</f>
        <v>697708.89</v>
      </c>
      <c r="G45" s="44" t="str">
        <f>IF('Town Data'!K41&gt;9,'Town Data'!J41,"*")</f>
        <v>*</v>
      </c>
      <c r="H45" s="45">
        <f>IF('Town Data'!M41&gt;9,'Town Data'!L41,"*")</f>
        <v>101065.4</v>
      </c>
      <c r="I45" s="22">
        <f t="shared" si="0"/>
        <v>0.19099280790302098</v>
      </c>
      <c r="J45" s="22">
        <f t="shared" si="1"/>
      </c>
      <c r="K45" s="22">
        <f t="shared" si="2"/>
        <v>0.10607181092639027</v>
      </c>
      <c r="L45" s="15"/>
    </row>
    <row r="46" spans="1:12" ht="15">
      <c r="A46" s="15"/>
      <c r="B46" s="15" t="str">
        <f>'Town Data'!A42</f>
        <v>SOUTH BURLINGTON</v>
      </c>
      <c r="C46" s="51">
        <f>IF('Town Data'!C42&gt;9,'Town Data'!B42,"*")</f>
        <v>6985306.29</v>
      </c>
      <c r="D46" s="47">
        <f>IF('Town Data'!E42&gt;9,'Town Data'!D42,"*")</f>
        <v>2871064.02</v>
      </c>
      <c r="E46" s="48">
        <f>IF('Town Data'!G42&gt;9,'Town Data'!F42,"*")</f>
        <v>806255.6</v>
      </c>
      <c r="F46" s="46">
        <f>IF('Town Data'!I42&gt;9,'Town Data'!H42,"*")</f>
        <v>6613469.72</v>
      </c>
      <c r="G46" s="47">
        <f>IF('Town Data'!K42&gt;9,'Town Data'!J42,"*")</f>
        <v>2851943</v>
      </c>
      <c r="H46" s="48">
        <f>IF('Town Data'!M42&gt;9,'Town Data'!L42,"*")</f>
        <v>762225.83</v>
      </c>
      <c r="I46" s="9">
        <f t="shared" si="0"/>
        <v>0.05622412829312845</v>
      </c>
      <c r="J46" s="9">
        <f t="shared" si="1"/>
        <v>0.00670455896208305</v>
      </c>
      <c r="K46" s="9">
        <f t="shared" si="2"/>
        <v>0.05776473095906501</v>
      </c>
      <c r="L46" s="15"/>
    </row>
    <row r="47" spans="1:12" ht="15">
      <c r="A47" s="15"/>
      <c r="B47" s="27" t="str">
        <f>'Town Data'!A43</f>
        <v>SPRINGFIELD</v>
      </c>
      <c r="C47" s="52">
        <f>IF('Town Data'!C43&gt;9,'Town Data'!B43,"*")</f>
        <v>869056.39</v>
      </c>
      <c r="D47" s="44" t="str">
        <f>IF('Town Data'!E43&gt;9,'Town Data'!D43,"*")</f>
        <v>*</v>
      </c>
      <c r="E47" s="45">
        <f>IF('Town Data'!G43&gt;9,'Town Data'!F43,"*")</f>
        <v>64971.61</v>
      </c>
      <c r="F47" s="44">
        <f>IF('Town Data'!I43&gt;9,'Town Data'!H43,"*")</f>
        <v>803839.24</v>
      </c>
      <c r="G47" s="44" t="str">
        <f>IF('Town Data'!K43&gt;9,'Town Data'!J43,"*")</f>
        <v>*</v>
      </c>
      <c r="H47" s="45">
        <f>IF('Town Data'!M43&gt;9,'Town Data'!L43,"*")</f>
        <v>60463.73</v>
      </c>
      <c r="I47" s="22">
        <f t="shared" si="0"/>
        <v>0.08113208058865107</v>
      </c>
      <c r="J47" s="22">
        <f t="shared" si="1"/>
      </c>
      <c r="K47" s="22">
        <f t="shared" si="2"/>
        <v>0.07455510931925631</v>
      </c>
      <c r="L47" s="15"/>
    </row>
    <row r="48" spans="1:12" ht="15">
      <c r="A48" s="15"/>
      <c r="B48" s="15" t="str">
        <f>'Town Data'!A44</f>
        <v>ST ALBANS</v>
      </c>
      <c r="C48" s="51">
        <f>IF('Town Data'!C44&gt;9,'Town Data'!B44,"*")</f>
        <v>1481817.99</v>
      </c>
      <c r="D48" s="47" t="str">
        <f>IF('Town Data'!E44&gt;9,'Town Data'!D44,"*")</f>
        <v>*</v>
      </c>
      <c r="E48" s="48">
        <f>IF('Town Data'!G44&gt;9,'Town Data'!F44,"*")</f>
        <v>165155.68</v>
      </c>
      <c r="F48" s="46">
        <f>IF('Town Data'!I44&gt;9,'Town Data'!H44,"*")</f>
        <v>1253704.15</v>
      </c>
      <c r="G48" s="47" t="str">
        <f>IF('Town Data'!K44&gt;9,'Town Data'!J44,"*")</f>
        <v>*</v>
      </c>
      <c r="H48" s="48">
        <f>IF('Town Data'!M44&gt;9,'Town Data'!L44,"*")</f>
        <v>157794.5</v>
      </c>
      <c r="I48" s="9">
        <f t="shared" si="0"/>
        <v>0.1819518903243641</v>
      </c>
      <c r="J48" s="9">
        <f t="shared" si="1"/>
      </c>
      <c r="K48" s="9">
        <f t="shared" si="2"/>
        <v>0.04665042190950884</v>
      </c>
      <c r="L48" s="15"/>
    </row>
    <row r="49" spans="1:12" ht="15">
      <c r="A49" s="15"/>
      <c r="B49" s="27" t="str">
        <f>'Town Data'!A45</f>
        <v>ST ALBANS TOWN</v>
      </c>
      <c r="C49" s="52">
        <f>IF('Town Data'!C45&gt;9,'Town Data'!B45,"*")</f>
        <v>743220.86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765037.04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-0.028516501632391618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ST JOHNSBURY</v>
      </c>
      <c r="C50" s="51">
        <f>IF('Town Data'!C46&gt;9,'Town Data'!B46,"*")</f>
        <v>1060148.93</v>
      </c>
      <c r="D50" s="47" t="str">
        <f>IF('Town Data'!E46&gt;9,'Town Data'!D46,"*")</f>
        <v>*</v>
      </c>
      <c r="E50" s="48">
        <f>IF('Town Data'!G46&gt;9,'Town Data'!F46,"*")</f>
        <v>96452.47</v>
      </c>
      <c r="F50" s="46">
        <f>IF('Town Data'!I46&gt;9,'Town Data'!H46,"*")</f>
        <v>914102.29</v>
      </c>
      <c r="G50" s="47" t="str">
        <f>IF('Town Data'!K46&gt;9,'Town Data'!J46,"*")</f>
        <v>*</v>
      </c>
      <c r="H50" s="48">
        <f>IF('Town Data'!M46&gt;9,'Town Data'!L46,"*")</f>
        <v>98628.32</v>
      </c>
      <c r="I50" s="9">
        <f t="shared" si="0"/>
        <v>0.1597705657208231</v>
      </c>
      <c r="J50" s="9">
        <f t="shared" si="1"/>
      </c>
      <c r="K50" s="9">
        <f t="shared" si="2"/>
        <v>-0.022061107803519373</v>
      </c>
      <c r="L50" s="15"/>
    </row>
    <row r="51" spans="1:12" ht="15">
      <c r="A51" s="15"/>
      <c r="B51" s="27" t="str">
        <f>'Town Data'!A47</f>
        <v>STOWE</v>
      </c>
      <c r="C51" s="52">
        <f>IF('Town Data'!C47&gt;9,'Town Data'!B47,"*")</f>
        <v>1611425.44</v>
      </c>
      <c r="D51" s="44">
        <f>IF('Town Data'!E47&gt;9,'Town Data'!D47,"*")</f>
        <v>1359769.48</v>
      </c>
      <c r="E51" s="45">
        <f>IF('Town Data'!G47&gt;9,'Town Data'!F47,"*")</f>
        <v>613647.95</v>
      </c>
      <c r="F51" s="44">
        <f>IF('Town Data'!I47&gt;9,'Town Data'!H47,"*")</f>
        <v>1662808.76</v>
      </c>
      <c r="G51" s="44">
        <f>IF('Town Data'!K47&gt;9,'Town Data'!J47,"*")</f>
        <v>1783856.09</v>
      </c>
      <c r="H51" s="45">
        <f>IF('Town Data'!M47&gt;9,'Town Data'!L47,"*")</f>
        <v>552243</v>
      </c>
      <c r="I51" s="22">
        <f t="shared" si="0"/>
        <v>-0.030901521110581632</v>
      </c>
      <c r="J51" s="22">
        <f t="shared" si="1"/>
        <v>-0.23773588709165439</v>
      </c>
      <c r="K51" s="22">
        <f t="shared" si="2"/>
        <v>0.11119190283987294</v>
      </c>
      <c r="L51" s="15"/>
    </row>
    <row r="52" spans="1:12" ht="15">
      <c r="A52" s="15"/>
      <c r="B52" s="15" t="str">
        <f>'Town Data'!A48</f>
        <v>SWANTON</v>
      </c>
      <c r="C52" s="51">
        <f>IF('Town Data'!C48&gt;9,'Town Data'!B48,"*")</f>
        <v>474243.02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424458.26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0.1172901194100923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VERGENNES</v>
      </c>
      <c r="C53" s="52">
        <f>IF('Town Data'!C49&gt;9,'Town Data'!B49,"*")</f>
        <v>256251.45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297501.09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-0.13865374409216455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WAITSFIELD</v>
      </c>
      <c r="C54" s="51">
        <f>IF('Town Data'!C50&gt;9,'Town Data'!B50,"*")</f>
        <v>377806.76</v>
      </c>
      <c r="D54" s="47">
        <f>IF('Town Data'!E50&gt;9,'Town Data'!D50,"*")</f>
        <v>70116.93</v>
      </c>
      <c r="E54" s="48">
        <f>IF('Town Data'!G50&gt;9,'Town Data'!F50,"*")</f>
        <v>122771.35</v>
      </c>
      <c r="F54" s="46">
        <f>IF('Town Data'!I50&gt;9,'Town Data'!H50,"*")</f>
        <v>413895</v>
      </c>
      <c r="G54" s="47">
        <f>IF('Town Data'!K50&gt;9,'Town Data'!J50,"*")</f>
        <v>59553</v>
      </c>
      <c r="H54" s="48">
        <f>IF('Town Data'!M50&gt;9,'Town Data'!L50,"*")</f>
        <v>134140</v>
      </c>
      <c r="I54" s="9">
        <f t="shared" si="0"/>
        <v>-0.0871917756919025</v>
      </c>
      <c r="J54" s="9">
        <f t="shared" si="1"/>
        <v>0.17738703339882111</v>
      </c>
      <c r="K54" s="9">
        <f t="shared" si="2"/>
        <v>-0.08475212464589231</v>
      </c>
      <c r="L54" s="15"/>
    </row>
    <row r="55" spans="1:12" ht="15">
      <c r="A55" s="15"/>
      <c r="B55" s="27" t="str">
        <f>'Town Data'!A51</f>
        <v>WARREN</v>
      </c>
      <c r="C55" s="52">
        <f>IF('Town Data'!C51&gt;9,'Town Data'!B51,"*")</f>
        <v>187334.27</v>
      </c>
      <c r="D55" s="44">
        <f>IF('Town Data'!E51&gt;9,'Town Data'!D51,"*")</f>
        <v>98308.54</v>
      </c>
      <c r="E55" s="45">
        <f>IF('Town Data'!G51&gt;9,'Town Data'!F51,"*")</f>
        <v>78743.69</v>
      </c>
      <c r="F55" s="44">
        <f>IF('Town Data'!I51&gt;9,'Town Data'!H51,"*")</f>
        <v>324343</v>
      </c>
      <c r="G55" s="44">
        <f>IF('Town Data'!K51&gt;9,'Town Data'!J51,"*")</f>
        <v>207194.08</v>
      </c>
      <c r="H55" s="45">
        <f>IF('Town Data'!M51&gt;9,'Town Data'!L51,"*")</f>
        <v>138495</v>
      </c>
      <c r="I55" s="22">
        <f t="shared" si="0"/>
        <v>-0.4224192598576199</v>
      </c>
      <c r="J55" s="22">
        <f t="shared" si="1"/>
        <v>-0.5255243779165891</v>
      </c>
      <c r="K55" s="22">
        <f t="shared" si="2"/>
        <v>-0.43143297591970825</v>
      </c>
      <c r="L55" s="15"/>
    </row>
    <row r="56" spans="1:12" ht="15">
      <c r="A56" s="15"/>
      <c r="B56" s="15" t="str">
        <f>'Town Data'!A52</f>
        <v>WATERBURY</v>
      </c>
      <c r="C56" s="51">
        <f>IF('Town Data'!C52&gt;9,'Town Data'!B52,"*")</f>
        <v>1014299.02</v>
      </c>
      <c r="D56" s="47" t="str">
        <f>IF('Town Data'!E52&gt;9,'Town Data'!D52,"*")</f>
        <v>*</v>
      </c>
      <c r="E56" s="48">
        <f>IF('Town Data'!G52&gt;9,'Town Data'!F52,"*")</f>
        <v>301392.17</v>
      </c>
      <c r="F56" s="46">
        <f>IF('Town Data'!I52&gt;9,'Town Data'!H52,"*")</f>
        <v>1012686.66</v>
      </c>
      <c r="G56" s="47" t="str">
        <f>IF('Town Data'!K52&gt;9,'Town Data'!J52,"*")</f>
        <v>*</v>
      </c>
      <c r="H56" s="48">
        <f>IF('Town Data'!M52&gt;9,'Town Data'!L52,"*")</f>
        <v>287669</v>
      </c>
      <c r="I56" s="9">
        <f t="shared" si="0"/>
        <v>0.0015921607972993205</v>
      </c>
      <c r="J56" s="9">
        <f t="shared" si="1"/>
      </c>
      <c r="K56" s="9">
        <f t="shared" si="2"/>
        <v>0.04770472313666048</v>
      </c>
      <c r="L56" s="15"/>
    </row>
    <row r="57" spans="1:12" ht="15">
      <c r="A57" s="15"/>
      <c r="B57" s="27" t="str">
        <f>'Town Data'!A53</f>
        <v>WEST RUTLAND</v>
      </c>
      <c r="C57" s="52">
        <f>IF('Town Data'!C53&gt;9,'Town Data'!B53,"*")</f>
        <v>134834.34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132891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0.014623563672483438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WILLISTON</v>
      </c>
      <c r="C58" s="51">
        <f>IF('Town Data'!C54&gt;9,'Town Data'!B54,"*")</f>
        <v>2924369.38</v>
      </c>
      <c r="D58" s="47" t="str">
        <f>IF('Town Data'!E54&gt;9,'Town Data'!D54,"*")</f>
        <v>*</v>
      </c>
      <c r="E58" s="48">
        <f>IF('Town Data'!G54&gt;9,'Town Data'!F54,"*")</f>
        <v>347204.09</v>
      </c>
      <c r="F58" s="46">
        <f>IF('Town Data'!I54&gt;9,'Town Data'!H54,"*")</f>
        <v>2837760</v>
      </c>
      <c r="G58" s="47" t="str">
        <f>IF('Town Data'!K54&gt;9,'Town Data'!J54,"*")</f>
        <v>*</v>
      </c>
      <c r="H58" s="48">
        <f>IF('Town Data'!M54&gt;9,'Town Data'!L54,"*")</f>
        <v>344873</v>
      </c>
      <c r="I58" s="9">
        <f t="shared" si="0"/>
        <v>0.030520332938655803</v>
      </c>
      <c r="J58" s="9">
        <f t="shared" si="1"/>
      </c>
      <c r="K58" s="9">
        <f t="shared" si="2"/>
        <v>0.0067592708040351826</v>
      </c>
      <c r="L58" s="15"/>
    </row>
    <row r="59" spans="1:12" ht="15">
      <c r="A59" s="15"/>
      <c r="B59" s="27" t="str">
        <f>'Town Data'!A55</f>
        <v>WILMINGTON</v>
      </c>
      <c r="C59" s="52">
        <f>IF('Town Data'!C55&gt;9,'Town Data'!B55,"*")</f>
        <v>297039.47</v>
      </c>
      <c r="D59" s="44">
        <f>IF('Town Data'!E55&gt;9,'Town Data'!D55,"*")</f>
        <v>32207.44</v>
      </c>
      <c r="E59" s="45">
        <f>IF('Town Data'!G55&gt;9,'Town Data'!F55,"*")</f>
        <v>54419.27</v>
      </c>
      <c r="F59" s="44">
        <f>IF('Town Data'!I55&gt;9,'Town Data'!H55,"*")</f>
        <v>288832.61</v>
      </c>
      <c r="G59" s="44">
        <f>IF('Town Data'!K55&gt;9,'Town Data'!J55,"*")</f>
        <v>33574</v>
      </c>
      <c r="H59" s="45">
        <f>IF('Town Data'!M55&gt;9,'Town Data'!L55,"*")</f>
        <v>59891</v>
      </c>
      <c r="I59" s="22">
        <f t="shared" si="0"/>
        <v>0.028413896893428988</v>
      </c>
      <c r="J59" s="22">
        <f t="shared" si="1"/>
        <v>-0.04070292488234947</v>
      </c>
      <c r="K59" s="22">
        <f t="shared" si="2"/>
        <v>-0.09136147334324027</v>
      </c>
      <c r="L59" s="15"/>
    </row>
    <row r="60" spans="1:12" ht="15">
      <c r="A60" s="15"/>
      <c r="B60" s="15" t="str">
        <f>'Town Data'!A56</f>
        <v>WINDSOR</v>
      </c>
      <c r="C60" s="51">
        <f>IF('Town Data'!C56&gt;9,'Town Data'!B56,"*")</f>
        <v>242550.49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203140.85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0.1940015511405017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WINHALL</v>
      </c>
      <c r="C61" s="52" t="str">
        <f>IF('Town Data'!C57&gt;9,'Town Data'!B57,"*")</f>
        <v>*</v>
      </c>
      <c r="D61" s="44">
        <f>IF('Town Data'!E57&gt;9,'Town Data'!D57,"*")</f>
        <v>22080.39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WINOOSKI</v>
      </c>
      <c r="C62" s="51">
        <f>IF('Town Data'!C58&gt;9,'Town Data'!B58,"*")</f>
        <v>942279.49</v>
      </c>
      <c r="D62" s="47" t="str">
        <f>IF('Town Data'!E58&gt;9,'Town Data'!D58,"*")</f>
        <v>*</v>
      </c>
      <c r="E62" s="48">
        <f>IF('Town Data'!G58&gt;9,'Town Data'!F58,"*")</f>
        <v>363903.18</v>
      </c>
      <c r="F62" s="46">
        <f>IF('Town Data'!I58&gt;9,'Town Data'!H58,"*")</f>
        <v>831278</v>
      </c>
      <c r="G62" s="47" t="str">
        <f>IF('Town Data'!K58&gt;9,'Town Data'!J58,"*")</f>
        <v>*</v>
      </c>
      <c r="H62" s="48">
        <f>IF('Town Data'!M58&gt;9,'Town Data'!L58,"*")</f>
        <v>311508.92</v>
      </c>
      <c r="I62" s="9">
        <f t="shared" si="0"/>
        <v>0.13353112917700213</v>
      </c>
      <c r="J62" s="9">
        <f t="shared" si="1"/>
      </c>
      <c r="K62" s="9">
        <f t="shared" si="2"/>
        <v>0.16819505521703845</v>
      </c>
      <c r="L62" s="15"/>
    </row>
    <row r="63" spans="1:12" ht="15">
      <c r="A63" s="15"/>
      <c r="B63" s="27" t="str">
        <f>'Town Data'!A59</f>
        <v>WOODSTOCK</v>
      </c>
      <c r="C63" s="52">
        <f>IF('Town Data'!C59&gt;9,'Town Data'!B59,"*")</f>
        <v>789224.36</v>
      </c>
      <c r="D63" s="44">
        <f>IF('Town Data'!E59&gt;9,'Town Data'!D59,"*")</f>
        <v>499949.88</v>
      </c>
      <c r="E63" s="45">
        <f>IF('Town Data'!G59&gt;9,'Town Data'!F59,"*")</f>
        <v>245059.91</v>
      </c>
      <c r="F63" s="44">
        <f>IF('Town Data'!I59&gt;9,'Town Data'!H59,"*")</f>
        <v>655838</v>
      </c>
      <c r="G63" s="44">
        <f>IF('Town Data'!K59&gt;9,'Town Data'!J59,"*")</f>
        <v>473836.8</v>
      </c>
      <c r="H63" s="45">
        <f>IF('Town Data'!M59&gt;9,'Town Data'!L59,"*")</f>
        <v>205210</v>
      </c>
      <c r="I63" s="22">
        <f t="shared" si="0"/>
        <v>0.20338309155614648</v>
      </c>
      <c r="J63" s="22">
        <f t="shared" si="1"/>
        <v>0.055109860610235456</v>
      </c>
      <c r="K63" s="22">
        <f t="shared" si="2"/>
        <v>0.19419087763754206</v>
      </c>
      <c r="L63" s="15"/>
    </row>
    <row r="64" spans="1:12" ht="15">
      <c r="A64" s="15"/>
      <c r="B64" s="15">
        <f>'Town Data'!A60</f>
        <v>0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>
        <f>'Town Data'!A61</f>
        <v>0</v>
      </c>
      <c r="C65" s="52" t="str">
        <f>IF('Town Data'!C61&gt;9,'Town Data'!B61,"*")</f>
        <v>*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>
        <f>'Town Data'!A62</f>
        <v>0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46">
      <selection activeCell="F64" sqref="F6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76">
        <v>2186160.73</v>
      </c>
      <c r="C2" s="40">
        <v>48</v>
      </c>
      <c r="D2" s="40">
        <v>0</v>
      </c>
      <c r="E2" s="40">
        <v>0</v>
      </c>
      <c r="F2" s="76">
        <v>282655.38</v>
      </c>
      <c r="G2" s="40">
        <v>23</v>
      </c>
      <c r="H2" s="76">
        <v>2080783.71</v>
      </c>
      <c r="I2" s="40">
        <v>50</v>
      </c>
      <c r="J2" s="40">
        <v>0</v>
      </c>
      <c r="K2" s="40">
        <v>0</v>
      </c>
      <c r="L2" s="76">
        <v>297419.55</v>
      </c>
      <c r="M2" s="40">
        <v>27</v>
      </c>
    </row>
    <row r="3" spans="1:13" ht="15">
      <c r="A3" s="39" t="s">
        <v>48</v>
      </c>
      <c r="B3" s="76">
        <v>138246.79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76">
        <v>108963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76">
        <v>2238837.46</v>
      </c>
      <c r="C4" s="40">
        <v>63</v>
      </c>
      <c r="D4" s="76">
        <v>371517.06</v>
      </c>
      <c r="E4" s="40">
        <v>23</v>
      </c>
      <c r="F4" s="76">
        <v>284021.72</v>
      </c>
      <c r="G4" s="40">
        <v>25</v>
      </c>
      <c r="H4" s="76">
        <v>2145577</v>
      </c>
      <c r="I4" s="40">
        <v>60</v>
      </c>
      <c r="J4" s="76">
        <v>387172.73</v>
      </c>
      <c r="K4" s="40">
        <v>21</v>
      </c>
      <c r="L4" s="76">
        <v>275960</v>
      </c>
      <c r="M4" s="40">
        <v>25</v>
      </c>
    </row>
    <row r="5" spans="1:13" ht="15">
      <c r="A5" s="39" t="s">
        <v>50</v>
      </c>
      <c r="B5" s="76">
        <v>353896.47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76">
        <v>296604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76">
        <v>376084.56</v>
      </c>
      <c r="C6" s="40">
        <v>21</v>
      </c>
      <c r="D6" s="40">
        <v>0</v>
      </c>
      <c r="E6" s="40">
        <v>0</v>
      </c>
      <c r="F6" s="40">
        <v>0</v>
      </c>
      <c r="G6" s="40">
        <v>0</v>
      </c>
      <c r="H6" s="76">
        <v>361898</v>
      </c>
      <c r="I6" s="40">
        <v>18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76">
        <v>3197195</v>
      </c>
      <c r="C7" s="40">
        <v>87</v>
      </c>
      <c r="D7" s="76">
        <v>525524.73</v>
      </c>
      <c r="E7" s="40">
        <v>21</v>
      </c>
      <c r="F7" s="76">
        <v>459176.64</v>
      </c>
      <c r="G7" s="40">
        <v>39</v>
      </c>
      <c r="H7" s="76">
        <v>2940887.75</v>
      </c>
      <c r="I7" s="40">
        <v>89</v>
      </c>
      <c r="J7" s="76">
        <v>546691</v>
      </c>
      <c r="K7" s="40">
        <v>20</v>
      </c>
      <c r="L7" s="76">
        <v>415079.63</v>
      </c>
      <c r="M7" s="40">
        <v>38</v>
      </c>
    </row>
    <row r="8" spans="1:13" ht="15">
      <c r="A8" s="39" t="s">
        <v>53</v>
      </c>
      <c r="B8" s="76">
        <v>322837.92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76">
        <v>298200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76">
        <v>8653242.76</v>
      </c>
      <c r="C9" s="40">
        <v>176</v>
      </c>
      <c r="D9" s="76">
        <v>2655226.09</v>
      </c>
      <c r="E9" s="40">
        <v>29</v>
      </c>
      <c r="F9" s="76">
        <v>2956391.09</v>
      </c>
      <c r="G9" s="40">
        <v>97</v>
      </c>
      <c r="H9" s="76">
        <v>8308605.75</v>
      </c>
      <c r="I9" s="40">
        <v>179</v>
      </c>
      <c r="J9" s="76">
        <v>2260867.54</v>
      </c>
      <c r="K9" s="40">
        <v>23</v>
      </c>
      <c r="L9" s="76">
        <v>2677102.65</v>
      </c>
      <c r="M9" s="40">
        <v>95</v>
      </c>
    </row>
    <row r="10" spans="1:13" ht="15">
      <c r="A10" s="39" t="s">
        <v>55</v>
      </c>
      <c r="B10" s="76">
        <v>366018.16</v>
      </c>
      <c r="C10" s="40">
        <v>13</v>
      </c>
      <c r="D10" s="40">
        <v>0</v>
      </c>
      <c r="E10" s="40">
        <v>0</v>
      </c>
      <c r="F10" s="40">
        <v>0</v>
      </c>
      <c r="G10" s="40">
        <v>0</v>
      </c>
      <c r="H10" s="76">
        <v>404663.62</v>
      </c>
      <c r="I10" s="40">
        <v>17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76">
        <v>347927.12</v>
      </c>
      <c r="C11" s="40">
        <v>14</v>
      </c>
      <c r="D11" s="40">
        <v>0</v>
      </c>
      <c r="E11" s="40">
        <v>0</v>
      </c>
      <c r="F11" s="40">
        <v>0</v>
      </c>
      <c r="G11" s="40">
        <v>0</v>
      </c>
      <c r="H11" s="76">
        <v>317470</v>
      </c>
      <c r="I11" s="40">
        <v>17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76">
        <v>214222.61</v>
      </c>
      <c r="C12" s="40">
        <v>17</v>
      </c>
      <c r="D12" s="40">
        <v>0</v>
      </c>
      <c r="E12" s="40">
        <v>0</v>
      </c>
      <c r="F12" s="40">
        <v>0</v>
      </c>
      <c r="G12" s="40">
        <v>0</v>
      </c>
      <c r="H12" s="76">
        <v>207288</v>
      </c>
      <c r="I12" s="40">
        <v>17</v>
      </c>
      <c r="J12" s="76">
        <v>29880</v>
      </c>
      <c r="K12" s="40">
        <v>11</v>
      </c>
      <c r="L12" s="40">
        <v>0</v>
      </c>
      <c r="M12" s="40">
        <v>0</v>
      </c>
    </row>
    <row r="13" spans="1:13" ht="15">
      <c r="A13" s="39" t="s">
        <v>58</v>
      </c>
      <c r="B13" s="76">
        <v>1953299.15</v>
      </c>
      <c r="C13" s="40">
        <v>49</v>
      </c>
      <c r="D13" s="40">
        <v>0</v>
      </c>
      <c r="E13" s="40">
        <v>0</v>
      </c>
      <c r="F13" s="76">
        <v>304880.77</v>
      </c>
      <c r="G13" s="40">
        <v>18</v>
      </c>
      <c r="H13" s="76">
        <v>1758732</v>
      </c>
      <c r="I13" s="40">
        <v>52</v>
      </c>
      <c r="J13" s="40">
        <v>0</v>
      </c>
      <c r="K13" s="40">
        <v>0</v>
      </c>
      <c r="L13" s="76">
        <v>250312</v>
      </c>
      <c r="M13" s="40">
        <v>20</v>
      </c>
    </row>
    <row r="14" spans="1:13" ht="15">
      <c r="A14" s="39" t="s">
        <v>59</v>
      </c>
      <c r="B14" s="76">
        <v>722006.7</v>
      </c>
      <c r="C14" s="40">
        <v>19</v>
      </c>
      <c r="D14" s="40">
        <v>0</v>
      </c>
      <c r="E14" s="40">
        <v>0</v>
      </c>
      <c r="F14" s="40">
        <v>0</v>
      </c>
      <c r="G14" s="40">
        <v>0</v>
      </c>
      <c r="H14" s="76">
        <v>612518</v>
      </c>
      <c r="I14" s="40">
        <v>18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60</v>
      </c>
      <c r="B15" s="76">
        <v>212889.35</v>
      </c>
      <c r="C15" s="40">
        <v>11</v>
      </c>
      <c r="D15" s="40">
        <v>0</v>
      </c>
      <c r="E15" s="40">
        <v>0</v>
      </c>
      <c r="F15" s="40">
        <v>0</v>
      </c>
      <c r="G15" s="40">
        <v>0</v>
      </c>
      <c r="H15" s="76">
        <v>208149</v>
      </c>
      <c r="I15" s="40">
        <v>11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76">
        <v>162260.02</v>
      </c>
      <c r="C16" s="40">
        <v>17</v>
      </c>
      <c r="D16" s="76">
        <v>62835.98</v>
      </c>
      <c r="E16" s="40">
        <v>18</v>
      </c>
      <c r="F16" s="40">
        <v>0</v>
      </c>
      <c r="G16" s="40">
        <v>0</v>
      </c>
      <c r="H16" s="76">
        <v>241847.58</v>
      </c>
      <c r="I16" s="40">
        <v>20</v>
      </c>
      <c r="J16" s="76">
        <v>79059.5</v>
      </c>
      <c r="K16" s="40">
        <v>22</v>
      </c>
      <c r="L16" s="76">
        <v>93103.71</v>
      </c>
      <c r="M16" s="40">
        <v>11</v>
      </c>
    </row>
    <row r="17" spans="1:13" ht="15">
      <c r="A17" s="39" t="s">
        <v>62</v>
      </c>
      <c r="B17" s="76">
        <v>324111.69</v>
      </c>
      <c r="C17" s="40">
        <v>15</v>
      </c>
      <c r="D17" s="40">
        <v>0</v>
      </c>
      <c r="E17" s="40">
        <v>0</v>
      </c>
      <c r="F17" s="40">
        <v>0</v>
      </c>
      <c r="G17" s="40">
        <v>0</v>
      </c>
      <c r="H17" s="76">
        <v>310525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76">
        <v>2753972.5</v>
      </c>
      <c r="C18" s="40">
        <v>69</v>
      </c>
      <c r="D18" s="40">
        <v>0</v>
      </c>
      <c r="E18" s="40">
        <v>0</v>
      </c>
      <c r="F18" s="76">
        <v>303220.28</v>
      </c>
      <c r="G18" s="40">
        <v>19</v>
      </c>
      <c r="H18" s="76">
        <v>2692022</v>
      </c>
      <c r="I18" s="40">
        <v>74</v>
      </c>
      <c r="J18" s="40">
        <v>0</v>
      </c>
      <c r="K18" s="40">
        <v>0</v>
      </c>
      <c r="L18" s="76">
        <v>295054</v>
      </c>
      <c r="M18" s="40">
        <v>22</v>
      </c>
    </row>
    <row r="19" spans="1:13" ht="15">
      <c r="A19" s="39" t="s">
        <v>64</v>
      </c>
      <c r="B19" s="76">
        <v>397778.42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76">
        <v>336239.51</v>
      </c>
      <c r="I19" s="40">
        <v>13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76">
        <v>273284.78</v>
      </c>
      <c r="C20" s="40">
        <v>15</v>
      </c>
      <c r="D20" s="40">
        <v>0</v>
      </c>
      <c r="E20" s="40">
        <v>0</v>
      </c>
      <c r="F20" s="40">
        <v>0</v>
      </c>
      <c r="G20" s="40">
        <v>0</v>
      </c>
      <c r="H20" s="76">
        <v>247541.05</v>
      </c>
      <c r="I20" s="40">
        <v>15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76">
        <v>1416435.15</v>
      </c>
      <c r="C21" s="40">
        <v>35</v>
      </c>
      <c r="D21" s="76">
        <v>744673.44</v>
      </c>
      <c r="E21" s="40">
        <v>18</v>
      </c>
      <c r="F21" s="76">
        <v>215797.24</v>
      </c>
      <c r="G21" s="40">
        <v>13</v>
      </c>
      <c r="H21" s="76">
        <v>1283104.74</v>
      </c>
      <c r="I21" s="40">
        <v>39</v>
      </c>
      <c r="J21" s="76">
        <v>788414.17</v>
      </c>
      <c r="K21" s="40">
        <v>15</v>
      </c>
      <c r="L21" s="76">
        <v>152354</v>
      </c>
      <c r="M21" s="40">
        <v>14</v>
      </c>
    </row>
    <row r="22" spans="1:13" ht="15">
      <c r="A22" s="39" t="s">
        <v>67</v>
      </c>
      <c r="B22" s="76">
        <v>436927.92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76">
        <v>385130.22</v>
      </c>
      <c r="I22" s="40">
        <v>13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76">
        <v>236357.26</v>
      </c>
      <c r="C23" s="40">
        <v>12</v>
      </c>
      <c r="D23" s="40">
        <v>0</v>
      </c>
      <c r="E23" s="40">
        <v>0</v>
      </c>
      <c r="F23" s="40">
        <v>0</v>
      </c>
      <c r="G23" s="40">
        <v>0</v>
      </c>
      <c r="H23" s="76">
        <v>195733</v>
      </c>
      <c r="I23" s="40">
        <v>11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76">
        <v>591541.63</v>
      </c>
      <c r="C24" s="40">
        <v>31</v>
      </c>
      <c r="D24" s="76">
        <v>284586.01</v>
      </c>
      <c r="E24" s="40">
        <v>30</v>
      </c>
      <c r="F24" s="76">
        <v>353888.58</v>
      </c>
      <c r="G24" s="40">
        <v>25</v>
      </c>
      <c r="H24" s="76">
        <v>1053334.15</v>
      </c>
      <c r="I24" s="40">
        <v>38</v>
      </c>
      <c r="J24" s="76">
        <v>861020.15</v>
      </c>
      <c r="K24" s="40">
        <v>42</v>
      </c>
      <c r="L24" s="76">
        <v>582369.43</v>
      </c>
      <c r="M24" s="40">
        <v>29</v>
      </c>
    </row>
    <row r="25" spans="1:13" ht="15">
      <c r="A25" s="39" t="s">
        <v>70</v>
      </c>
      <c r="B25" s="76">
        <v>101292.12</v>
      </c>
      <c r="C25" s="40">
        <v>11</v>
      </c>
      <c r="D25" s="40">
        <v>0</v>
      </c>
      <c r="E25" s="40">
        <v>0</v>
      </c>
      <c r="F25" s="40">
        <v>0</v>
      </c>
      <c r="G25" s="40">
        <v>0</v>
      </c>
      <c r="H25" s="76">
        <v>104846.57</v>
      </c>
      <c r="I25" s="40">
        <v>11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76">
        <v>398003.76</v>
      </c>
      <c r="C26" s="40">
        <v>34</v>
      </c>
      <c r="D26" s="76">
        <v>78296.04</v>
      </c>
      <c r="E26" s="40">
        <v>16</v>
      </c>
      <c r="F26" s="76">
        <v>109792.16</v>
      </c>
      <c r="G26" s="40">
        <v>18</v>
      </c>
      <c r="H26" s="76">
        <v>735467</v>
      </c>
      <c r="I26" s="40">
        <v>39</v>
      </c>
      <c r="J26" s="76">
        <v>358863</v>
      </c>
      <c r="K26" s="40">
        <v>21</v>
      </c>
      <c r="L26" s="76">
        <v>202851</v>
      </c>
      <c r="M26" s="40">
        <v>22</v>
      </c>
    </row>
    <row r="27" spans="1:13" ht="15">
      <c r="A27" s="39" t="s">
        <v>72</v>
      </c>
      <c r="B27" s="76">
        <v>841457.66</v>
      </c>
      <c r="C27" s="40">
        <v>26</v>
      </c>
      <c r="D27" s="40">
        <v>0</v>
      </c>
      <c r="E27" s="40">
        <v>0</v>
      </c>
      <c r="F27" s="76">
        <v>82593.46</v>
      </c>
      <c r="G27" s="40">
        <v>12</v>
      </c>
      <c r="H27" s="76">
        <v>760499.04</v>
      </c>
      <c r="I27" s="40">
        <v>30</v>
      </c>
      <c r="J27" s="40">
        <v>0</v>
      </c>
      <c r="K27" s="40">
        <v>0</v>
      </c>
      <c r="L27" s="76">
        <v>87576.92</v>
      </c>
      <c r="M27" s="40">
        <v>14</v>
      </c>
    </row>
    <row r="28" spans="1:13" ht="15">
      <c r="A28" s="39" t="s">
        <v>73</v>
      </c>
      <c r="B28" s="76">
        <v>1415617.2</v>
      </c>
      <c r="C28" s="40">
        <v>49</v>
      </c>
      <c r="D28" s="76">
        <v>742602.04</v>
      </c>
      <c r="E28" s="40">
        <v>26</v>
      </c>
      <c r="F28" s="76">
        <v>295818.87</v>
      </c>
      <c r="G28" s="40">
        <v>28</v>
      </c>
      <c r="H28" s="76">
        <v>1353745.1</v>
      </c>
      <c r="I28" s="40">
        <v>52</v>
      </c>
      <c r="J28" s="76">
        <v>590997.25</v>
      </c>
      <c r="K28" s="40">
        <v>21</v>
      </c>
      <c r="L28" s="76">
        <v>245693.17</v>
      </c>
      <c r="M28" s="40">
        <v>31</v>
      </c>
    </row>
    <row r="29" spans="1:13" ht="15">
      <c r="A29" s="39" t="s">
        <v>74</v>
      </c>
      <c r="B29" s="76">
        <v>1839977.56</v>
      </c>
      <c r="C29" s="40">
        <v>48</v>
      </c>
      <c r="D29" s="40">
        <v>0</v>
      </c>
      <c r="E29" s="40">
        <v>0</v>
      </c>
      <c r="F29" s="76">
        <v>306990.4</v>
      </c>
      <c r="G29" s="40">
        <v>24</v>
      </c>
      <c r="H29" s="76">
        <v>1854988.57</v>
      </c>
      <c r="I29" s="40">
        <v>51</v>
      </c>
      <c r="J29" s="40">
        <v>0</v>
      </c>
      <c r="K29" s="40">
        <v>0</v>
      </c>
      <c r="L29" s="76">
        <v>288091</v>
      </c>
      <c r="M29" s="40">
        <v>22</v>
      </c>
    </row>
    <row r="30" spans="1:13" ht="15">
      <c r="A30" s="39" t="s">
        <v>75</v>
      </c>
      <c r="B30" s="76">
        <v>908749.96</v>
      </c>
      <c r="C30" s="40">
        <v>23</v>
      </c>
      <c r="D30" s="40">
        <v>0</v>
      </c>
      <c r="E30" s="40">
        <v>0</v>
      </c>
      <c r="F30" s="40">
        <v>0</v>
      </c>
      <c r="G30" s="40">
        <v>0</v>
      </c>
      <c r="H30" s="76">
        <v>721532</v>
      </c>
      <c r="I30" s="40">
        <v>21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76">
        <v>2071304.16</v>
      </c>
      <c r="C31" s="40">
        <v>51</v>
      </c>
      <c r="D31" s="40">
        <v>0</v>
      </c>
      <c r="E31" s="40">
        <v>0</v>
      </c>
      <c r="F31" s="76">
        <v>371610.15</v>
      </c>
      <c r="G31" s="40">
        <v>25</v>
      </c>
      <c r="H31" s="76">
        <v>1897877.91</v>
      </c>
      <c r="I31" s="40">
        <v>53</v>
      </c>
      <c r="J31" s="40">
        <v>0</v>
      </c>
      <c r="K31" s="40">
        <v>0</v>
      </c>
      <c r="L31" s="76">
        <v>338902</v>
      </c>
      <c r="M31" s="40">
        <v>24</v>
      </c>
    </row>
    <row r="32" spans="1:13" ht="15">
      <c r="A32" s="39" t="s">
        <v>77</v>
      </c>
      <c r="B32" s="76">
        <v>1040604.84</v>
      </c>
      <c r="C32" s="40">
        <v>30</v>
      </c>
      <c r="D32" s="76">
        <v>40937.12</v>
      </c>
      <c r="E32" s="40">
        <v>13</v>
      </c>
      <c r="F32" s="76">
        <v>91281.07</v>
      </c>
      <c r="G32" s="40">
        <v>13</v>
      </c>
      <c r="H32" s="76">
        <v>957902</v>
      </c>
      <c r="I32" s="40">
        <v>31</v>
      </c>
      <c r="J32" s="76">
        <v>63997</v>
      </c>
      <c r="K32" s="40">
        <v>10</v>
      </c>
      <c r="L32" s="76">
        <v>81037</v>
      </c>
      <c r="M32" s="40">
        <v>14</v>
      </c>
    </row>
    <row r="33" spans="1:13" ht="15">
      <c r="A33" s="39" t="s">
        <v>78</v>
      </c>
      <c r="B33" s="76">
        <v>790123.81</v>
      </c>
      <c r="C33" s="40">
        <v>31</v>
      </c>
      <c r="D33" s="40">
        <v>0</v>
      </c>
      <c r="E33" s="40">
        <v>0</v>
      </c>
      <c r="F33" s="76">
        <v>112982.76</v>
      </c>
      <c r="G33" s="40">
        <v>15</v>
      </c>
      <c r="H33" s="76">
        <v>705423</v>
      </c>
      <c r="I33" s="40">
        <v>28</v>
      </c>
      <c r="J33" s="40">
        <v>0</v>
      </c>
      <c r="K33" s="40">
        <v>0</v>
      </c>
      <c r="L33" s="76">
        <v>103417</v>
      </c>
      <c r="M33" s="40">
        <v>15</v>
      </c>
    </row>
    <row r="34" spans="1:13" ht="15">
      <c r="A34" s="39" t="s">
        <v>79</v>
      </c>
      <c r="B34" s="76">
        <v>270674.97</v>
      </c>
      <c r="C34" s="40">
        <v>17</v>
      </c>
      <c r="D34" s="40">
        <v>0</v>
      </c>
      <c r="E34" s="40">
        <v>0</v>
      </c>
      <c r="F34" s="40">
        <v>0</v>
      </c>
      <c r="G34" s="40">
        <v>0</v>
      </c>
      <c r="H34" s="76">
        <v>289380.27</v>
      </c>
      <c r="I34" s="40">
        <v>20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76">
        <v>185271.51</v>
      </c>
      <c r="C35" s="40">
        <v>12</v>
      </c>
      <c r="D35" s="40">
        <v>0</v>
      </c>
      <c r="E35" s="40">
        <v>0</v>
      </c>
      <c r="F35" s="40">
        <v>0</v>
      </c>
      <c r="G35" s="40">
        <v>0</v>
      </c>
      <c r="H35" s="76">
        <v>161391.66</v>
      </c>
      <c r="I35" s="40">
        <v>11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76">
        <v>168488.9</v>
      </c>
      <c r="C36" s="40">
        <v>10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76">
        <v>520242.95</v>
      </c>
      <c r="C37" s="40">
        <v>22</v>
      </c>
      <c r="D37" s="40">
        <v>0</v>
      </c>
      <c r="E37" s="40">
        <v>0</v>
      </c>
      <c r="F37" s="40">
        <v>0</v>
      </c>
      <c r="G37" s="40">
        <v>0</v>
      </c>
      <c r="H37" s="76">
        <v>446005</v>
      </c>
      <c r="I37" s="40">
        <v>24</v>
      </c>
      <c r="J37" s="40">
        <v>0</v>
      </c>
      <c r="K37" s="40">
        <v>0</v>
      </c>
      <c r="L37" s="76">
        <v>43607</v>
      </c>
      <c r="M37" s="40">
        <v>10</v>
      </c>
    </row>
    <row r="38" spans="1:13" ht="15">
      <c r="A38" s="39" t="s">
        <v>83</v>
      </c>
      <c r="B38" s="76">
        <v>434475.6</v>
      </c>
      <c r="C38" s="40">
        <v>26</v>
      </c>
      <c r="D38" s="40">
        <v>0</v>
      </c>
      <c r="E38" s="40">
        <v>0</v>
      </c>
      <c r="F38" s="76">
        <v>88314.26</v>
      </c>
      <c r="G38" s="40">
        <v>11</v>
      </c>
      <c r="H38" s="76">
        <v>415662.9</v>
      </c>
      <c r="I38" s="40">
        <v>29</v>
      </c>
      <c r="J38" s="40">
        <v>0</v>
      </c>
      <c r="K38" s="40">
        <v>0</v>
      </c>
      <c r="L38" s="76">
        <v>95726</v>
      </c>
      <c r="M38" s="40">
        <v>12</v>
      </c>
    </row>
    <row r="39" spans="1:13" ht="15">
      <c r="A39" s="39" t="s">
        <v>84</v>
      </c>
      <c r="B39" s="76">
        <v>312666.34</v>
      </c>
      <c r="C39" s="40">
        <v>10</v>
      </c>
      <c r="D39" s="40">
        <v>0</v>
      </c>
      <c r="E39" s="40">
        <v>0</v>
      </c>
      <c r="F39" s="40">
        <v>0</v>
      </c>
      <c r="G39" s="40">
        <v>0</v>
      </c>
      <c r="H39" s="76">
        <v>266166</v>
      </c>
      <c r="I39" s="40">
        <v>11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76">
        <v>3827748.67</v>
      </c>
      <c r="C40" s="40">
        <v>98</v>
      </c>
      <c r="D40" s="76">
        <v>590196.56</v>
      </c>
      <c r="E40" s="40">
        <v>13</v>
      </c>
      <c r="F40" s="76">
        <v>437958.62</v>
      </c>
      <c r="G40" s="40">
        <v>41</v>
      </c>
      <c r="H40" s="76">
        <v>3739212.51</v>
      </c>
      <c r="I40" s="40">
        <v>99</v>
      </c>
      <c r="J40" s="76">
        <v>450256</v>
      </c>
      <c r="K40" s="40">
        <v>14</v>
      </c>
      <c r="L40" s="76">
        <v>431047.72</v>
      </c>
      <c r="M40" s="40">
        <v>43</v>
      </c>
    </row>
    <row r="41" spans="1:13" ht="15">
      <c r="A41" s="39" t="s">
        <v>86</v>
      </c>
      <c r="B41" s="76">
        <v>830966.27</v>
      </c>
      <c r="C41" s="40">
        <v>28</v>
      </c>
      <c r="D41" s="40">
        <v>0</v>
      </c>
      <c r="E41" s="40">
        <v>0</v>
      </c>
      <c r="F41" s="76">
        <v>111785.59</v>
      </c>
      <c r="G41" s="40">
        <v>15</v>
      </c>
      <c r="H41" s="76">
        <v>697708.89</v>
      </c>
      <c r="I41" s="40">
        <v>30</v>
      </c>
      <c r="J41" s="40">
        <v>0</v>
      </c>
      <c r="K41" s="40">
        <v>0</v>
      </c>
      <c r="L41" s="76">
        <v>101065.4</v>
      </c>
      <c r="M41" s="40">
        <v>16</v>
      </c>
    </row>
    <row r="42" spans="1:13" ht="15">
      <c r="A42" s="39" t="s">
        <v>87</v>
      </c>
      <c r="B42" s="76">
        <v>6985306.29</v>
      </c>
      <c r="C42" s="40">
        <v>93</v>
      </c>
      <c r="D42" s="76">
        <v>2871064.02</v>
      </c>
      <c r="E42" s="40">
        <v>20</v>
      </c>
      <c r="F42" s="76">
        <v>806255.6</v>
      </c>
      <c r="G42" s="40">
        <v>34</v>
      </c>
      <c r="H42" s="76">
        <v>6613469.72</v>
      </c>
      <c r="I42" s="40">
        <v>94</v>
      </c>
      <c r="J42" s="76">
        <v>2851943</v>
      </c>
      <c r="K42" s="40">
        <v>19</v>
      </c>
      <c r="L42" s="76">
        <v>762225.83</v>
      </c>
      <c r="M42" s="40">
        <v>38</v>
      </c>
    </row>
    <row r="43" spans="1:13" ht="15">
      <c r="A43" s="39" t="s">
        <v>88</v>
      </c>
      <c r="B43" s="76">
        <v>869056.39</v>
      </c>
      <c r="C43" s="40">
        <v>30</v>
      </c>
      <c r="D43" s="40">
        <v>0</v>
      </c>
      <c r="E43" s="40">
        <v>0</v>
      </c>
      <c r="F43" s="76">
        <v>64971.61</v>
      </c>
      <c r="G43" s="40">
        <v>14</v>
      </c>
      <c r="H43" s="76">
        <v>803839.24</v>
      </c>
      <c r="I43" s="40">
        <v>33</v>
      </c>
      <c r="J43" s="40">
        <v>0</v>
      </c>
      <c r="K43" s="40">
        <v>0</v>
      </c>
      <c r="L43" s="76">
        <v>60463.73</v>
      </c>
      <c r="M43" s="40">
        <v>13</v>
      </c>
    </row>
    <row r="44" spans="1:13" ht="15">
      <c r="A44" s="39" t="s">
        <v>89</v>
      </c>
      <c r="B44" s="76">
        <v>1481817.99</v>
      </c>
      <c r="C44" s="40">
        <v>41</v>
      </c>
      <c r="D44" s="40">
        <v>0</v>
      </c>
      <c r="E44" s="40">
        <v>0</v>
      </c>
      <c r="F44" s="76">
        <v>165155.68</v>
      </c>
      <c r="G44" s="40">
        <v>17</v>
      </c>
      <c r="H44" s="76">
        <v>1253704.15</v>
      </c>
      <c r="I44" s="40">
        <v>41</v>
      </c>
      <c r="J44" s="40">
        <v>0</v>
      </c>
      <c r="K44" s="40">
        <v>0</v>
      </c>
      <c r="L44" s="76">
        <v>157794.5</v>
      </c>
      <c r="M44" s="40">
        <v>18</v>
      </c>
    </row>
    <row r="45" spans="1:13" ht="15">
      <c r="A45" s="39" t="s">
        <v>90</v>
      </c>
      <c r="B45" s="76">
        <v>743220.86</v>
      </c>
      <c r="C45" s="40">
        <v>13</v>
      </c>
      <c r="D45" s="40">
        <v>0</v>
      </c>
      <c r="E45" s="40">
        <v>0</v>
      </c>
      <c r="F45" s="40">
        <v>0</v>
      </c>
      <c r="G45" s="40">
        <v>0</v>
      </c>
      <c r="H45" s="76">
        <v>765037.04</v>
      </c>
      <c r="I45" s="40">
        <v>14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76">
        <v>1060148.93</v>
      </c>
      <c r="C46" s="40">
        <v>45</v>
      </c>
      <c r="D46" s="40">
        <v>0</v>
      </c>
      <c r="E46" s="40">
        <v>0</v>
      </c>
      <c r="F46" s="76">
        <v>96452.47</v>
      </c>
      <c r="G46" s="40">
        <v>19</v>
      </c>
      <c r="H46" s="76">
        <v>914102.29</v>
      </c>
      <c r="I46" s="40">
        <v>44</v>
      </c>
      <c r="J46" s="40">
        <v>0</v>
      </c>
      <c r="K46" s="40">
        <v>0</v>
      </c>
      <c r="L46" s="76">
        <v>98628.32</v>
      </c>
      <c r="M46" s="40">
        <v>18</v>
      </c>
    </row>
    <row r="47" spans="1:13" ht="15">
      <c r="A47" s="39" t="s">
        <v>92</v>
      </c>
      <c r="B47" s="76">
        <v>1611425.44</v>
      </c>
      <c r="C47" s="40">
        <v>51</v>
      </c>
      <c r="D47" s="76">
        <v>1359769.48</v>
      </c>
      <c r="E47" s="40">
        <v>53</v>
      </c>
      <c r="F47" s="76">
        <v>613647.95</v>
      </c>
      <c r="G47" s="40">
        <v>37</v>
      </c>
      <c r="H47" s="76">
        <v>1662808.76</v>
      </c>
      <c r="I47" s="40">
        <v>54</v>
      </c>
      <c r="J47" s="76">
        <v>1783856.09</v>
      </c>
      <c r="K47" s="40">
        <v>62</v>
      </c>
      <c r="L47" s="76">
        <v>552243</v>
      </c>
      <c r="M47" s="40">
        <v>35</v>
      </c>
    </row>
    <row r="48" spans="1:13" ht="15">
      <c r="A48" s="39" t="s">
        <v>93</v>
      </c>
      <c r="B48" s="76">
        <v>474243.02</v>
      </c>
      <c r="C48" s="40">
        <v>15</v>
      </c>
      <c r="D48" s="40">
        <v>0</v>
      </c>
      <c r="E48" s="40">
        <v>0</v>
      </c>
      <c r="F48" s="40">
        <v>0</v>
      </c>
      <c r="G48" s="40">
        <v>0</v>
      </c>
      <c r="H48" s="76">
        <v>424458.26</v>
      </c>
      <c r="I48" s="40">
        <v>16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76">
        <v>256251.45</v>
      </c>
      <c r="C49" s="40">
        <v>13</v>
      </c>
      <c r="D49" s="40">
        <v>0</v>
      </c>
      <c r="E49" s="40">
        <v>0</v>
      </c>
      <c r="F49" s="40">
        <v>0</v>
      </c>
      <c r="G49" s="40">
        <v>0</v>
      </c>
      <c r="H49" s="76">
        <v>297501.09</v>
      </c>
      <c r="I49" s="40">
        <v>14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76">
        <v>377806.76</v>
      </c>
      <c r="C50" s="40">
        <v>26</v>
      </c>
      <c r="D50" s="76">
        <v>70116.93</v>
      </c>
      <c r="E50" s="40">
        <v>12</v>
      </c>
      <c r="F50" s="76">
        <v>122771.35</v>
      </c>
      <c r="G50" s="40">
        <v>14</v>
      </c>
      <c r="H50" s="76">
        <v>413895</v>
      </c>
      <c r="I50" s="40">
        <v>24</v>
      </c>
      <c r="J50" s="76">
        <v>59553</v>
      </c>
      <c r="K50" s="40">
        <v>13</v>
      </c>
      <c r="L50" s="76">
        <v>134140</v>
      </c>
      <c r="M50" s="40">
        <v>13</v>
      </c>
    </row>
    <row r="51" spans="1:13" ht="15">
      <c r="A51" s="39" t="s">
        <v>96</v>
      </c>
      <c r="B51" s="76">
        <v>187334.27</v>
      </c>
      <c r="C51" s="40">
        <v>15</v>
      </c>
      <c r="D51" s="76">
        <v>98308.54</v>
      </c>
      <c r="E51" s="40">
        <v>19</v>
      </c>
      <c r="F51" s="76">
        <v>78743.69</v>
      </c>
      <c r="G51" s="40">
        <v>10</v>
      </c>
      <c r="H51" s="76">
        <v>324343</v>
      </c>
      <c r="I51" s="40">
        <v>15</v>
      </c>
      <c r="J51" s="76">
        <v>207194.08</v>
      </c>
      <c r="K51" s="40">
        <v>18</v>
      </c>
      <c r="L51" s="76">
        <v>138495</v>
      </c>
      <c r="M51" s="40">
        <v>11</v>
      </c>
    </row>
    <row r="52" spans="1:13" ht="15">
      <c r="A52" s="39" t="s">
        <v>97</v>
      </c>
      <c r="B52" s="76">
        <v>1014299.02</v>
      </c>
      <c r="C52" s="40">
        <v>35</v>
      </c>
      <c r="D52" s="40">
        <v>0</v>
      </c>
      <c r="E52" s="40">
        <v>0</v>
      </c>
      <c r="F52" s="76">
        <v>301392.17</v>
      </c>
      <c r="G52" s="40">
        <v>14</v>
      </c>
      <c r="H52" s="76">
        <v>1012686.66</v>
      </c>
      <c r="I52" s="40">
        <v>38</v>
      </c>
      <c r="J52" s="40">
        <v>0</v>
      </c>
      <c r="K52" s="40">
        <v>0</v>
      </c>
      <c r="L52" s="76">
        <v>287669</v>
      </c>
      <c r="M52" s="40">
        <v>16</v>
      </c>
    </row>
    <row r="53" spans="1:13" ht="15">
      <c r="A53" s="39" t="s">
        <v>98</v>
      </c>
      <c r="B53" s="76">
        <v>134834.34</v>
      </c>
      <c r="C53" s="40">
        <v>10</v>
      </c>
      <c r="D53" s="40">
        <v>0</v>
      </c>
      <c r="E53" s="40">
        <v>0</v>
      </c>
      <c r="F53" s="40">
        <v>0</v>
      </c>
      <c r="G53" s="40">
        <v>0</v>
      </c>
      <c r="H53" s="76">
        <v>132891</v>
      </c>
      <c r="I53" s="40">
        <v>12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76">
        <v>2924369.38</v>
      </c>
      <c r="C54" s="40">
        <v>41</v>
      </c>
      <c r="D54" s="40">
        <v>0</v>
      </c>
      <c r="E54" s="40">
        <v>0</v>
      </c>
      <c r="F54" s="76">
        <v>347204.09</v>
      </c>
      <c r="G54" s="40">
        <v>18</v>
      </c>
      <c r="H54" s="76">
        <v>2837760</v>
      </c>
      <c r="I54" s="40">
        <v>42</v>
      </c>
      <c r="J54" s="40">
        <v>0</v>
      </c>
      <c r="K54" s="40">
        <v>0</v>
      </c>
      <c r="L54" s="76">
        <v>344873</v>
      </c>
      <c r="M54" s="40">
        <v>17</v>
      </c>
    </row>
    <row r="55" spans="1:13" ht="15">
      <c r="A55" s="39" t="s">
        <v>100</v>
      </c>
      <c r="B55" s="76">
        <v>297039.47</v>
      </c>
      <c r="C55" s="40">
        <v>17</v>
      </c>
      <c r="D55" s="76">
        <v>32207.44</v>
      </c>
      <c r="E55" s="40">
        <v>13</v>
      </c>
      <c r="F55" s="76">
        <v>54419.27</v>
      </c>
      <c r="G55" s="40">
        <v>12</v>
      </c>
      <c r="H55" s="76">
        <v>288832.61</v>
      </c>
      <c r="I55" s="40">
        <v>14</v>
      </c>
      <c r="J55" s="76">
        <v>33574</v>
      </c>
      <c r="K55" s="40">
        <v>12</v>
      </c>
      <c r="L55" s="76">
        <v>59891</v>
      </c>
      <c r="M55" s="40">
        <v>10</v>
      </c>
    </row>
    <row r="56" spans="1:13" ht="15">
      <c r="A56" s="39" t="s">
        <v>101</v>
      </c>
      <c r="B56" s="76">
        <v>242550.49</v>
      </c>
      <c r="C56" s="40">
        <v>11</v>
      </c>
      <c r="D56" s="40">
        <v>0</v>
      </c>
      <c r="E56" s="40">
        <v>0</v>
      </c>
      <c r="F56" s="40">
        <v>0</v>
      </c>
      <c r="G56" s="40">
        <v>0</v>
      </c>
      <c r="H56" s="76">
        <v>203140.85</v>
      </c>
      <c r="I56" s="40">
        <v>13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0</v>
      </c>
      <c r="C57" s="40">
        <v>0</v>
      </c>
      <c r="D57" s="76">
        <v>22080.39</v>
      </c>
      <c r="E57" s="40">
        <v>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76">
        <v>942279.49</v>
      </c>
      <c r="C58" s="40">
        <v>32</v>
      </c>
      <c r="D58" s="40">
        <v>0</v>
      </c>
      <c r="E58" s="40">
        <v>0</v>
      </c>
      <c r="F58" s="76">
        <v>363903.18</v>
      </c>
      <c r="G58" s="40">
        <v>15</v>
      </c>
      <c r="H58" s="76">
        <v>831278</v>
      </c>
      <c r="I58" s="40">
        <v>28</v>
      </c>
      <c r="J58" s="40">
        <v>0</v>
      </c>
      <c r="K58" s="40">
        <v>0</v>
      </c>
      <c r="L58" s="76">
        <v>311508.92</v>
      </c>
      <c r="M58" s="40">
        <v>16</v>
      </c>
    </row>
    <row r="59" spans="1:13" ht="15">
      <c r="A59" s="39" t="s">
        <v>104</v>
      </c>
      <c r="B59" s="76">
        <v>789224.36</v>
      </c>
      <c r="C59" s="40">
        <v>21</v>
      </c>
      <c r="D59" s="76">
        <v>499949.88</v>
      </c>
      <c r="E59" s="40">
        <v>16</v>
      </c>
      <c r="F59" s="76">
        <v>245059.91</v>
      </c>
      <c r="G59" s="40">
        <v>13</v>
      </c>
      <c r="H59" s="76">
        <v>655838</v>
      </c>
      <c r="I59" s="40">
        <v>22</v>
      </c>
      <c r="J59" s="76">
        <v>473836.8</v>
      </c>
      <c r="K59" s="40">
        <v>23</v>
      </c>
      <c r="L59" s="76">
        <v>205210</v>
      </c>
      <c r="M59" s="40">
        <v>14</v>
      </c>
    </row>
    <row r="60" spans="1:13" ht="1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105</v>
      </c>
      <c r="B2" s="77">
        <v>3021557.3</v>
      </c>
      <c r="C2" s="37">
        <v>113</v>
      </c>
      <c r="D2" s="77">
        <v>646747.89</v>
      </c>
      <c r="E2" s="37">
        <v>37</v>
      </c>
      <c r="F2" s="77">
        <v>536271.36</v>
      </c>
      <c r="G2" s="37">
        <v>50</v>
      </c>
      <c r="H2" s="77">
        <v>2967021.16</v>
      </c>
      <c r="I2" s="37">
        <v>118</v>
      </c>
      <c r="J2" s="77">
        <v>457958</v>
      </c>
      <c r="K2" s="37">
        <v>41</v>
      </c>
      <c r="L2" s="77">
        <v>470591.75</v>
      </c>
      <c r="M2" s="38">
        <v>48</v>
      </c>
      <c r="N2" s="36"/>
      <c r="O2" s="36"/>
      <c r="P2" s="36"/>
      <c r="Q2" s="36"/>
      <c r="R2" s="36"/>
    </row>
    <row r="3" spans="1:18" ht="15">
      <c r="A3" s="36" t="s">
        <v>106</v>
      </c>
      <c r="B3" s="77">
        <v>4088001.11</v>
      </c>
      <c r="C3" s="37">
        <v>151</v>
      </c>
      <c r="D3" s="77">
        <v>1228733.34</v>
      </c>
      <c r="E3" s="37">
        <v>87</v>
      </c>
      <c r="F3" s="77">
        <v>685333.02</v>
      </c>
      <c r="G3" s="37">
        <v>70</v>
      </c>
      <c r="H3" s="77">
        <v>3979336.4</v>
      </c>
      <c r="I3" s="37">
        <v>155</v>
      </c>
      <c r="J3" s="77">
        <v>1109725.23</v>
      </c>
      <c r="K3" s="37">
        <v>75</v>
      </c>
      <c r="L3" s="77">
        <v>618645.55</v>
      </c>
      <c r="M3" s="38">
        <v>78</v>
      </c>
      <c r="N3" s="36"/>
      <c r="O3" s="36"/>
      <c r="P3" s="36"/>
      <c r="Q3" s="36"/>
      <c r="R3" s="36"/>
    </row>
    <row r="4" spans="1:18" ht="15">
      <c r="A4" s="36" t="s">
        <v>107</v>
      </c>
      <c r="B4" s="77">
        <v>2429195.74</v>
      </c>
      <c r="C4" s="37">
        <v>102</v>
      </c>
      <c r="D4" s="77">
        <v>305307.59</v>
      </c>
      <c r="E4" s="37">
        <v>23</v>
      </c>
      <c r="F4" s="77">
        <v>267948.58</v>
      </c>
      <c r="G4" s="37">
        <v>41</v>
      </c>
      <c r="H4" s="77">
        <v>2173127.5</v>
      </c>
      <c r="I4" s="37">
        <v>109</v>
      </c>
      <c r="J4" s="77">
        <v>298771.13</v>
      </c>
      <c r="K4" s="37">
        <v>29</v>
      </c>
      <c r="L4" s="77">
        <v>274035.77</v>
      </c>
      <c r="M4" s="38">
        <v>42</v>
      </c>
      <c r="N4" s="36"/>
      <c r="O4" s="36"/>
      <c r="P4" s="36"/>
      <c r="Q4" s="36"/>
      <c r="R4" s="36"/>
    </row>
    <row r="5" spans="1:18" ht="15">
      <c r="A5" s="36" t="s">
        <v>108</v>
      </c>
      <c r="B5" s="77">
        <v>26979444.68</v>
      </c>
      <c r="C5" s="37">
        <v>555</v>
      </c>
      <c r="D5" s="77">
        <v>7430108.16</v>
      </c>
      <c r="E5" s="37">
        <v>88</v>
      </c>
      <c r="F5" s="77">
        <v>5432796.12</v>
      </c>
      <c r="G5" s="37">
        <v>243</v>
      </c>
      <c r="H5" s="77">
        <v>25394869.58</v>
      </c>
      <c r="I5" s="37">
        <v>562</v>
      </c>
      <c r="J5" s="77">
        <v>7035337.87</v>
      </c>
      <c r="K5" s="37">
        <v>81</v>
      </c>
      <c r="L5" s="77">
        <v>4940384.8</v>
      </c>
      <c r="M5" s="38">
        <v>248</v>
      </c>
      <c r="N5" s="36"/>
      <c r="O5" s="36"/>
      <c r="P5" s="36"/>
      <c r="Q5" s="36"/>
      <c r="R5" s="36"/>
    </row>
    <row r="6" spans="1:18" ht="15">
      <c r="A6" s="36" t="s">
        <v>109</v>
      </c>
      <c r="B6" s="77">
        <v>86285.54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77">
        <v>142119.12</v>
      </c>
      <c r="I6" s="37">
        <v>14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110</v>
      </c>
      <c r="B7" s="77">
        <v>3651975.75</v>
      </c>
      <c r="C7" s="37">
        <v>124</v>
      </c>
      <c r="D7" s="77">
        <v>196713.49</v>
      </c>
      <c r="E7" s="37">
        <v>19</v>
      </c>
      <c r="F7" s="77">
        <v>271759.02</v>
      </c>
      <c r="G7" s="37">
        <v>43</v>
      </c>
      <c r="H7" s="77">
        <v>3291333.08</v>
      </c>
      <c r="I7" s="37">
        <v>129</v>
      </c>
      <c r="J7" s="77">
        <v>211739.99</v>
      </c>
      <c r="K7" s="37">
        <v>18</v>
      </c>
      <c r="L7" s="77">
        <v>264235.5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111</v>
      </c>
      <c r="B8" s="77">
        <v>322949.53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77">
        <v>260994</v>
      </c>
      <c r="I8" s="37">
        <v>25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112</v>
      </c>
      <c r="B9" s="77">
        <v>3303318.86</v>
      </c>
      <c r="C9" s="37">
        <v>115</v>
      </c>
      <c r="D9" s="77">
        <v>1513509.51</v>
      </c>
      <c r="E9" s="37">
        <v>81</v>
      </c>
      <c r="F9" s="77">
        <v>824290.43</v>
      </c>
      <c r="G9" s="37">
        <v>62</v>
      </c>
      <c r="H9" s="77">
        <v>3261109.88</v>
      </c>
      <c r="I9" s="37">
        <v>122</v>
      </c>
      <c r="J9" s="77">
        <v>2045436.09</v>
      </c>
      <c r="K9" s="37">
        <v>88</v>
      </c>
      <c r="L9" s="77">
        <v>774892</v>
      </c>
      <c r="M9" s="38">
        <v>63</v>
      </c>
      <c r="N9" s="36"/>
      <c r="O9" s="36"/>
      <c r="P9" s="36"/>
      <c r="Q9" s="36"/>
      <c r="R9" s="36"/>
    </row>
    <row r="10" spans="1:18" ht="15">
      <c r="A10" s="36" t="s">
        <v>113</v>
      </c>
      <c r="B10" s="77">
        <v>1393499.7</v>
      </c>
      <c r="C10" s="37">
        <v>63</v>
      </c>
      <c r="D10" s="77">
        <v>134437.47</v>
      </c>
      <c r="E10" s="37">
        <v>13</v>
      </c>
      <c r="F10" s="77">
        <v>131483.47</v>
      </c>
      <c r="G10" s="37">
        <v>23</v>
      </c>
      <c r="H10" s="77">
        <v>1250450</v>
      </c>
      <c r="I10" s="37">
        <v>68</v>
      </c>
      <c r="J10" s="77">
        <v>86983.5</v>
      </c>
      <c r="K10" s="37">
        <v>13</v>
      </c>
      <c r="L10" s="77">
        <v>126937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114</v>
      </c>
      <c r="B11" s="77">
        <v>2000930.25</v>
      </c>
      <c r="C11" s="37">
        <v>97</v>
      </c>
      <c r="D11" s="77">
        <v>391727.3</v>
      </c>
      <c r="E11" s="37">
        <v>33</v>
      </c>
      <c r="F11" s="77">
        <v>309944.43</v>
      </c>
      <c r="G11" s="37">
        <v>36</v>
      </c>
      <c r="H11" s="77">
        <v>1772703.34</v>
      </c>
      <c r="I11" s="37">
        <v>93</v>
      </c>
      <c r="J11" s="77">
        <v>507190.49</v>
      </c>
      <c r="K11" s="37">
        <v>35</v>
      </c>
      <c r="L11" s="77">
        <v>265224.5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115</v>
      </c>
      <c r="B12" s="77">
        <v>2454897.79</v>
      </c>
      <c r="C12" s="37">
        <v>59</v>
      </c>
      <c r="D12" s="77">
        <v>1720585.38</v>
      </c>
      <c r="E12" s="37">
        <v>17</v>
      </c>
      <c r="F12" s="36">
        <v>0</v>
      </c>
      <c r="G12" s="37">
        <v>0</v>
      </c>
      <c r="H12" s="77">
        <v>2841549.97</v>
      </c>
      <c r="I12" s="37">
        <v>38</v>
      </c>
      <c r="J12" s="77">
        <v>2806891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116</v>
      </c>
      <c r="B13" s="77">
        <v>6793075.55</v>
      </c>
      <c r="C13" s="37">
        <v>258</v>
      </c>
      <c r="D13" s="77">
        <v>1408096.27</v>
      </c>
      <c r="E13" s="37">
        <v>78</v>
      </c>
      <c r="F13" s="77">
        <v>1141661.5</v>
      </c>
      <c r="G13" s="37">
        <v>107</v>
      </c>
      <c r="H13" s="77">
        <v>6997180.45</v>
      </c>
      <c r="I13" s="37">
        <v>267</v>
      </c>
      <c r="J13" s="77">
        <v>1810165.15</v>
      </c>
      <c r="K13" s="37">
        <v>95</v>
      </c>
      <c r="L13" s="77">
        <v>1344628.42</v>
      </c>
      <c r="M13" s="38">
        <v>111</v>
      </c>
      <c r="N13" s="36"/>
      <c r="O13" s="36"/>
      <c r="P13" s="36"/>
      <c r="Q13" s="36"/>
      <c r="R13" s="36"/>
    </row>
    <row r="14" spans="1:18" ht="15">
      <c r="A14" s="36" t="s">
        <v>117</v>
      </c>
      <c r="B14" s="77">
        <v>7097611.98</v>
      </c>
      <c r="C14" s="37">
        <v>232</v>
      </c>
      <c r="D14" s="77">
        <v>1150112.52</v>
      </c>
      <c r="E14" s="37">
        <v>72</v>
      </c>
      <c r="F14" s="77">
        <v>1278173.93</v>
      </c>
      <c r="G14" s="37">
        <v>101</v>
      </c>
      <c r="H14" s="77">
        <v>6977040</v>
      </c>
      <c r="I14" s="37">
        <v>244</v>
      </c>
      <c r="J14" s="77">
        <v>1132626.08</v>
      </c>
      <c r="K14" s="37">
        <v>76</v>
      </c>
      <c r="L14" s="77">
        <v>1347436.75</v>
      </c>
      <c r="M14" s="38">
        <v>105</v>
      </c>
      <c r="N14" s="36"/>
      <c r="O14" s="36"/>
      <c r="P14" s="36"/>
      <c r="Q14" s="36"/>
      <c r="R14" s="36"/>
    </row>
    <row r="15" spans="1:18" ht="15">
      <c r="A15" s="36" t="s">
        <v>118</v>
      </c>
      <c r="B15" s="77">
        <v>4839227.86</v>
      </c>
      <c r="C15" s="37">
        <v>207</v>
      </c>
      <c r="D15" s="77">
        <v>888705.37</v>
      </c>
      <c r="E15" s="37">
        <v>92</v>
      </c>
      <c r="F15" s="77">
        <v>826144.09</v>
      </c>
      <c r="G15" s="37">
        <v>94</v>
      </c>
      <c r="H15" s="77">
        <v>4704841.55</v>
      </c>
      <c r="I15" s="37">
        <v>214</v>
      </c>
      <c r="J15" s="77">
        <v>1036793.5</v>
      </c>
      <c r="K15" s="37">
        <v>91</v>
      </c>
      <c r="L15" s="77">
        <v>850125.34</v>
      </c>
      <c r="M15" s="38">
        <v>97</v>
      </c>
      <c r="N15" s="36"/>
      <c r="O15" s="36"/>
      <c r="P15" s="36"/>
      <c r="Q15" s="36"/>
      <c r="R15" s="36"/>
    </row>
    <row r="16" spans="1:18" ht="15">
      <c r="A16" s="36" t="s">
        <v>119</v>
      </c>
      <c r="B16" s="77">
        <v>5315014.29</v>
      </c>
      <c r="C16" s="37">
        <v>221</v>
      </c>
      <c r="D16" s="77">
        <v>1781233.72</v>
      </c>
      <c r="E16" s="37">
        <v>102</v>
      </c>
      <c r="F16" s="77">
        <v>1001654.57</v>
      </c>
      <c r="G16" s="37">
        <v>101</v>
      </c>
      <c r="H16" s="77">
        <v>5169609.83</v>
      </c>
      <c r="I16" s="37">
        <v>241</v>
      </c>
      <c r="J16" s="77">
        <v>2129118.21</v>
      </c>
      <c r="K16" s="37">
        <v>113</v>
      </c>
      <c r="L16" s="77">
        <v>968190.73</v>
      </c>
      <c r="M16" s="38">
        <v>108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2016-07-29T17:37:08Z</dcterms:modified>
  <cp:category/>
  <cp:version/>
  <cp:contentType/>
  <cp:contentStatus/>
</cp:coreProperties>
</file>