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8800" windowHeight="11835" activeTab="2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<sst xmlns="http://schemas.openxmlformats.org/spreadsheetml/2006/main" count="176" uniqueCount="140">
  <si>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</si>
  <si>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</si>
  <si>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</si>
  <si>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</si>
  <si>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</si>
  <si>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</si>
  <si>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</si>
  <si>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</si>
  <si>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</si>
  <si>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</si>
  <si>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</si>
  <si>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</si>
  <si>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</si>
  <si>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</si>
  <si>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</si>
  <si>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</si>
  <si>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</si>
  <si>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</si>
  <si>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</si>
  <si>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</si>
  <si>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</si>
  <si>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</si>
  <si>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</si>
  <si>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</si>
  <si>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</si>
  <si>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</si>
  <si>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</si>
  <si>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</si>
  <si>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</si>
  <si>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</si>
  <si>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</si>
  <si>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</si>
  <si>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</si>
  <si>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</si>
  <si>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</si>
  <si>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</si>
  <si>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</si>
  <si>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</si>
  <si>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</si>
  <si>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</si>
  <si>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</si>
  <si>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</si>
  <si>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</si>
  <si>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</si>
  <si>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</si>
  <si>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</si>
  <si>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</si>
  <si>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</si>
  <si>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</si>
  <si>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</si>
  <si>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</si>
  <si>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</si>
  <si>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</si>
  <si>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</si>
  <si>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</si>
  <si>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</si>
  <si>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</si>
  <si>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</si>
  <si>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</si>
  <si>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</si>
  <si>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</si>
  <si>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</si>
  <si>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</si>
  <si>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</si>
  <si>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</si>
  <si>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</si>
  <si>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</si>
  <si>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</si>
  <si>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</si>
  <si>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</si>
  <si>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</si>
  <si>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</si>
  <si>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</si>
  <si>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</si>
  <si>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</si>
  <si>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</si>
  <si>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</si>
  <si>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</si>
  <si>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</si>
  <si>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</si>
  <si>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</si>
  <si>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</si>
  <si>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</si>
  <si>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</si>
  <si>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</si>
  <si>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</si>
  <si>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</si>
  <si>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</si>
  <si>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</si>
  <si>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</si>
  <si>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</si>
  <si>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</si>
  <si>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</si>
  <si>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</si>
  <si>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</si>
  <si>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</si>
  <si>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</si>
  <si>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PUTNEY</t>
  </si>
  <si>
    <t>RANDOLPH</t>
  </si>
  <si>
    <t>RICHFORD</t>
  </si>
  <si>
    <t>ROCKINGHAM</t>
  </si>
  <si>
    <t>ROYALTON</t>
  </si>
  <si>
    <t>RUTLAND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</si>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</sst>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zoomScalePageLayoutView="0" workbookViewId="0" topLeftCell="A4">
      <selection activeCell="F24" sqref="F2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42217</v>
      </c>
      <c r="F7" s="3" t="s">
        <v>3</v>
      </c>
      <c r="G7" s="5">
        <v>42247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M16" sqref="M16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08/01/2015 - 08/31/2015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08/01/2014 - 08/31/2014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98805051.85</v>
      </c>
      <c r="D6" s="42">
        <f>SUM(D7:D51)</f>
        <v>52305013.260000005</v>
      </c>
      <c r="E6" s="43">
        <f>SUM(E7:E51)</f>
        <v>18174366.81</v>
      </c>
      <c r="F6" s="41">
        <f>SUM(F7:F51)</f>
        <v>96619601.30999999</v>
      </c>
      <c r="G6" s="42">
        <f>SUM(G7:G51)</f>
        <v>54153704.43000001</v>
      </c>
      <c r="H6" s="43">
        <f>SUM(H7:H51)</f>
        <v>17831258.449999996</v>
      </c>
      <c r="I6" s="20">
        <f>_xlfn.IFERROR((C6-F6)/F6,"")</f>
        <v>0.022619121900411068</v>
      </c>
      <c r="J6" s="20">
        <f>_xlfn.IFERROR((D6-G6)/G6,"")</f>
        <v>-0.03413785242318282</v>
      </c>
      <c r="K6" s="20">
        <f>_xlfn.IFERROR((E6-H6)/H6,"")</f>
        <v>0.01924195989655476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4765884.1</v>
      </c>
      <c r="D7" s="44">
        <f>IF('County Data'!E2&gt;9,'County Data'!D2,"*")</f>
        <v>2852531.21</v>
      </c>
      <c r="E7" s="45">
        <f>IF('County Data'!G2&gt;9,'County Data'!F2,"*")</f>
        <v>845613.65</v>
      </c>
      <c r="F7" s="44">
        <f>IF('County Data'!I2&gt;9,'County Data'!H2,"*")</f>
        <v>4647566.28</v>
      </c>
      <c r="G7" s="44">
        <f>IF('County Data'!K2&gt;9,'County Data'!J2,"*")</f>
        <v>2935409.11</v>
      </c>
      <c r="H7" s="45">
        <f>IF('County Data'!M2&gt;9,'County Data'!L2,"*")</f>
        <v>775975.5</v>
      </c>
      <c r="I7" s="22">
        <f aca="true" t="shared" si="0" ref="I7:I50">_xlfn.IFERROR((C7-F7)/F7,"")</f>
        <v>0.025458016706326424</v>
      </c>
      <c r="J7" s="22">
        <f aca="true" t="shared" si="1" ref="J7:J50">_xlfn.IFERROR((D7-G7)/G7,"")</f>
        <v>-0.02823384982953872</v>
      </c>
      <c r="K7" s="22">
        <f aca="true" t="shared" si="2" ref="K7:K50">_xlfn.IFERROR((E7-H7)/H7,"")</f>
        <v>0.08974271739249502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6354650.26</v>
      </c>
      <c r="D8" s="44">
        <f>IF('County Data'!E3&gt;9,'County Data'!D3,"*")</f>
        <v>3910630.2</v>
      </c>
      <c r="E8" s="45">
        <f>IF('County Data'!G3&gt;9,'County Data'!F3,"*")</f>
        <v>1253565.4</v>
      </c>
      <c r="F8" s="44">
        <f>IF('County Data'!I3&gt;9,'County Data'!H3,"*")</f>
        <v>6566663.63</v>
      </c>
      <c r="G8" s="44">
        <f>IF('County Data'!K3&gt;9,'County Data'!J3,"*")</f>
        <v>4063943</v>
      </c>
      <c r="H8" s="45">
        <f>IF('County Data'!M3&gt;9,'County Data'!L3,"*")</f>
        <v>1326138</v>
      </c>
      <c r="I8" s="22">
        <f t="shared" si="0"/>
        <v>-0.03228631493037205</v>
      </c>
      <c r="J8" s="22">
        <f t="shared" si="1"/>
        <v>-0.03772513541651539</v>
      </c>
      <c r="K8" s="22">
        <f t="shared" si="2"/>
        <v>-0.05472477223335738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2959834.71</v>
      </c>
      <c r="D9" s="47">
        <f>IF('County Data'!E4&gt;9,'County Data'!D4,"*")</f>
        <v>1039814.58</v>
      </c>
      <c r="E9" s="48">
        <f>IF('County Data'!G4&gt;9,'County Data'!F4,"*")</f>
        <v>372336.02</v>
      </c>
      <c r="F9" s="46">
        <f>IF('County Data'!I4&gt;9,'County Data'!H4,"*")</f>
        <v>2898087.12</v>
      </c>
      <c r="G9" s="47">
        <f>IF('County Data'!K4&gt;9,'County Data'!J4,"*")</f>
        <v>1142557.28</v>
      </c>
      <c r="H9" s="48">
        <f>IF('County Data'!M4&gt;9,'County Data'!L4,"*")</f>
        <v>373092.95</v>
      </c>
      <c r="I9" s="9">
        <f t="shared" si="0"/>
        <v>0.021306326360540827</v>
      </c>
      <c r="J9" s="9">
        <f t="shared" si="1"/>
        <v>-0.0899234566165471</v>
      </c>
      <c r="K9" s="9">
        <f t="shared" si="2"/>
        <v>-0.0020287973814568003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32104733.96</v>
      </c>
      <c r="D10" s="44">
        <f>IF('County Data'!E5&gt;9,'County Data'!D5,"*")</f>
        <v>15148445.88</v>
      </c>
      <c r="E10" s="45">
        <f>IF('County Data'!G5&gt;9,'County Data'!F5,"*")</f>
        <v>6670087.04</v>
      </c>
      <c r="F10" s="44">
        <f>IF('County Data'!I5&gt;9,'County Data'!H5,"*")</f>
        <v>31245920.5</v>
      </c>
      <c r="G10" s="44">
        <f>IF('County Data'!K5&gt;9,'County Data'!J5,"*")</f>
        <v>15676022.66</v>
      </c>
      <c r="H10" s="45">
        <f>IF('County Data'!M5&gt;9,'County Data'!L5,"*")</f>
        <v>6369979.68</v>
      </c>
      <c r="I10" s="22">
        <f t="shared" si="0"/>
        <v>0.027485618802620997</v>
      </c>
      <c r="J10" s="22">
        <f t="shared" si="1"/>
        <v>-0.03365501514272494</v>
      </c>
      <c r="K10" s="22">
        <f t="shared" si="2"/>
        <v>0.047112765672119125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168240.6</v>
      </c>
      <c r="D11" s="47">
        <f>IF('County Data'!E6&gt;9,'County Data'!D6,"*")</f>
        <v>180528.83</v>
      </c>
      <c r="E11" s="48" t="str">
        <f>IF('County Data'!G6&gt;9,'County Data'!F6,"*")</f>
        <v>*</v>
      </c>
      <c r="F11" s="46">
        <f>IF('County Data'!I6&gt;9,'County Data'!H6,"*")</f>
        <v>262995.17</v>
      </c>
      <c r="G11" s="47">
        <f>IF('County Data'!K6&gt;9,'County Data'!J6,"*")</f>
        <v>210730.57</v>
      </c>
      <c r="H11" s="48" t="str">
        <f>IF('County Data'!M6&gt;9,'County Data'!L6,"*")</f>
        <v>*</v>
      </c>
      <c r="I11" s="9">
        <f t="shared" si="0"/>
        <v>-0.3602901528571798</v>
      </c>
      <c r="J11" s="9">
        <f t="shared" si="1"/>
        <v>-0.1433192156221094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3950806.2</v>
      </c>
      <c r="D12" s="44">
        <f>IF('County Data'!E7&gt;9,'County Data'!D7,"*")</f>
        <v>2686903</v>
      </c>
      <c r="E12" s="45">
        <f>IF('County Data'!G7&gt;9,'County Data'!F7,"*")</f>
        <v>427669.85</v>
      </c>
      <c r="F12" s="44">
        <f>IF('County Data'!I7&gt;9,'County Data'!H7,"*")</f>
        <v>3892347.03</v>
      </c>
      <c r="G12" s="44">
        <f>IF('County Data'!K7&gt;9,'County Data'!J7,"*")</f>
        <v>2708275</v>
      </c>
      <c r="H12" s="45">
        <f>IF('County Data'!M7&gt;9,'County Data'!L7,"*")</f>
        <v>456789.75</v>
      </c>
      <c r="I12" s="22">
        <f t="shared" si="0"/>
        <v>0.015019002557950337</v>
      </c>
      <c r="J12" s="22">
        <f t="shared" si="1"/>
        <v>-0.007891369967968541</v>
      </c>
      <c r="K12" s="22">
        <f t="shared" si="2"/>
        <v>-0.06374902238940348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1041711.61</v>
      </c>
      <c r="D13" s="47">
        <f>IF('County Data'!E8&gt;9,'County Data'!D8,"*")</f>
        <v>1048529.57</v>
      </c>
      <c r="E13" s="48">
        <f>IF('County Data'!G8&gt;9,'County Data'!F8,"*")</f>
        <v>222062.5</v>
      </c>
      <c r="F13" s="46">
        <f>IF('County Data'!I8&gt;9,'County Data'!H8,"*")</f>
        <v>964093.31</v>
      </c>
      <c r="G13" s="47">
        <f>IF('County Data'!K8&gt;9,'County Data'!J8,"*")</f>
        <v>1147925.28</v>
      </c>
      <c r="H13" s="48">
        <f>IF('County Data'!M8&gt;9,'County Data'!L8,"*")</f>
        <v>193412.37</v>
      </c>
      <c r="I13" s="9">
        <f t="shared" si="0"/>
        <v>0.08050911586555862</v>
      </c>
      <c r="J13" s="9">
        <f t="shared" si="1"/>
        <v>-0.0865872646345066</v>
      </c>
      <c r="K13" s="9">
        <f t="shared" si="2"/>
        <v>0.14812977060360724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6714260.26</v>
      </c>
      <c r="D14" s="44">
        <f>IF('County Data'!E9&gt;9,'County Data'!D9,"*")</f>
        <v>7287168.11</v>
      </c>
      <c r="E14" s="45">
        <f>IF('County Data'!G9&gt;9,'County Data'!F9,"*")</f>
        <v>1479477.16</v>
      </c>
      <c r="F14" s="44">
        <f>IF('County Data'!I9&gt;9,'County Data'!H9,"*")</f>
        <v>6109613.03</v>
      </c>
      <c r="G14" s="44">
        <f>IF('County Data'!K9&gt;9,'County Data'!J9,"*")</f>
        <v>7575249.03</v>
      </c>
      <c r="H14" s="45">
        <f>IF('County Data'!M9&gt;9,'County Data'!L9,"*")</f>
        <v>1377725.2</v>
      </c>
      <c r="I14" s="22">
        <f t="shared" si="0"/>
        <v>0.09896653471030055</v>
      </c>
      <c r="J14" s="22">
        <f t="shared" si="1"/>
        <v>-0.038029234267959094</v>
      </c>
      <c r="K14" s="22">
        <f t="shared" si="2"/>
        <v>0.07385504743616504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1864753.78</v>
      </c>
      <c r="D15" s="49">
        <f>IF('County Data'!E10&gt;9,'County Data'!D10,"*")</f>
        <v>811700.3</v>
      </c>
      <c r="E15" s="50">
        <f>IF('County Data'!G10&gt;9,'County Data'!F10,"*")</f>
        <v>209674.37</v>
      </c>
      <c r="F15" s="49">
        <f>IF('County Data'!I10&gt;9,'County Data'!H10,"*")</f>
        <v>1805682.91</v>
      </c>
      <c r="G15" s="49">
        <f>IF('County Data'!K10&gt;9,'County Data'!J10,"*")</f>
        <v>845164.28</v>
      </c>
      <c r="H15" s="50">
        <f>IF('County Data'!M10&gt;9,'County Data'!L10,"*")</f>
        <v>227281.85</v>
      </c>
      <c r="I15" s="23">
        <f t="shared" si="0"/>
        <v>0.03271386668880868</v>
      </c>
      <c r="J15" s="23">
        <f t="shared" si="1"/>
        <v>-0.03959464543390308</v>
      </c>
      <c r="K15" s="23">
        <f t="shared" si="2"/>
        <v>-0.07746980236213323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2698736.8</v>
      </c>
      <c r="D16" s="44">
        <f>IF('County Data'!E11&gt;9,'County Data'!D11,"*")</f>
        <v>1053917.54</v>
      </c>
      <c r="E16" s="45">
        <f>IF('County Data'!G11&gt;9,'County Data'!F11,"*")</f>
        <v>392970</v>
      </c>
      <c r="F16" s="44">
        <f>IF('County Data'!I11&gt;9,'County Data'!H11,"*")</f>
        <v>2706712.19</v>
      </c>
      <c r="G16" s="44">
        <f>IF('County Data'!K11&gt;9,'County Data'!J11,"*")</f>
        <v>1023379.4</v>
      </c>
      <c r="H16" s="45">
        <f>IF('County Data'!M11&gt;9,'County Data'!L11,"*")</f>
        <v>383170.28</v>
      </c>
      <c r="I16" s="22">
        <f t="shared" si="0"/>
        <v>-0.0029465231026281117</v>
      </c>
      <c r="J16" s="22">
        <f t="shared" si="1"/>
        <v>0.029840487310962106</v>
      </c>
      <c r="K16" s="22">
        <f t="shared" si="2"/>
        <v>0.025575365605077647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2855268.1</v>
      </c>
      <c r="D17" s="47">
        <f>IF('County Data'!E12&gt;9,'County Data'!D12,"*")</f>
        <v>1706998.82</v>
      </c>
      <c r="E17" s="48" t="str">
        <f>IF('County Data'!G12&gt;9,'County Data'!F12,"*")</f>
        <v>*</v>
      </c>
      <c r="F17" s="46">
        <f>IF('County Data'!I12&gt;9,'County Data'!H12,"*")</f>
        <v>2461884.43</v>
      </c>
      <c r="G17" s="47">
        <f>IF('County Data'!K12&gt;9,'County Data'!J12,"*")</f>
        <v>1477663.18</v>
      </c>
      <c r="H17" s="48" t="str">
        <f>IF('County Data'!M12&gt;9,'County Data'!L12,"*")</f>
        <v>*</v>
      </c>
      <c r="I17" s="9">
        <f t="shared" si="0"/>
        <v>0.15978965755106542</v>
      </c>
      <c r="J17" s="9">
        <f t="shared" si="1"/>
        <v>0.15520156630010917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8407599.34</v>
      </c>
      <c r="D18" s="44">
        <f>IF('County Data'!E13&gt;9,'County Data'!D13,"*")</f>
        <v>3640073.49</v>
      </c>
      <c r="E18" s="45">
        <f>IF('County Data'!G13&gt;9,'County Data'!F13,"*")</f>
        <v>1476024.72</v>
      </c>
      <c r="F18" s="44">
        <f>IF('County Data'!I13&gt;9,'County Data'!H13,"*")</f>
        <v>8298837.07</v>
      </c>
      <c r="G18" s="44">
        <f>IF('County Data'!K13&gt;9,'County Data'!J13,"*")</f>
        <v>3951074.63</v>
      </c>
      <c r="H18" s="45">
        <f>IF('County Data'!M13&gt;9,'County Data'!L13,"*")</f>
        <v>1495594.58</v>
      </c>
      <c r="I18" s="22">
        <f t="shared" si="0"/>
        <v>0.013105724221670922</v>
      </c>
      <c r="J18" s="22">
        <f t="shared" si="1"/>
        <v>-0.07871305128954238</v>
      </c>
      <c r="K18" s="22">
        <f t="shared" si="2"/>
        <v>-0.01308500329012967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9096944.42</v>
      </c>
      <c r="D19" s="47">
        <f>IF('County Data'!E14&gt;9,'County Data'!D14,"*")</f>
        <v>2632405.51</v>
      </c>
      <c r="E19" s="48">
        <f>IF('County Data'!G14&gt;9,'County Data'!F14,"*")</f>
        <v>1680565.34</v>
      </c>
      <c r="F19" s="46">
        <f>IF('County Data'!I14&gt;9,'County Data'!H14,"*")</f>
        <v>9085808.05</v>
      </c>
      <c r="G19" s="47">
        <f>IF('County Data'!K14&gt;9,'County Data'!J14,"*")</f>
        <v>2684389.67</v>
      </c>
      <c r="H19" s="48">
        <f>IF('County Data'!M14&gt;9,'County Data'!L14,"*")</f>
        <v>1666288.26</v>
      </c>
      <c r="I19" s="9">
        <f t="shared" si="0"/>
        <v>0.001225688451562564</v>
      </c>
      <c r="J19" s="9">
        <f t="shared" si="1"/>
        <v>-0.019365355403114834</v>
      </c>
      <c r="K19" s="9">
        <f t="shared" si="2"/>
        <v>0.008568193356892568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7031527.5</v>
      </c>
      <c r="D20" s="44">
        <f>IF('County Data'!E15&gt;9,'County Data'!D15,"*")</f>
        <v>2405191.99</v>
      </c>
      <c r="E20" s="45">
        <f>IF('County Data'!G15&gt;9,'County Data'!F15,"*")</f>
        <v>1245168.31</v>
      </c>
      <c r="F20" s="44">
        <f>IF('County Data'!I15&gt;9,'County Data'!H15,"*")</f>
        <v>6782068.49</v>
      </c>
      <c r="G20" s="44">
        <f>IF('County Data'!K15&gt;9,'County Data'!J15,"*")</f>
        <v>2699168.82</v>
      </c>
      <c r="H20" s="45">
        <f>IF('County Data'!M15&gt;9,'County Data'!L15,"*")</f>
        <v>1236210.13</v>
      </c>
      <c r="I20" s="22">
        <f t="shared" si="0"/>
        <v>0.0367821425525002</v>
      </c>
      <c r="J20" s="22">
        <f t="shared" si="1"/>
        <v>-0.10891383592672044</v>
      </c>
      <c r="K20" s="22">
        <f t="shared" si="2"/>
        <v>0.007246486485271051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8790100.21</v>
      </c>
      <c r="D21" s="47">
        <f>IF('County Data'!E16&gt;9,'County Data'!D16,"*")</f>
        <v>5900174.23</v>
      </c>
      <c r="E21" s="48">
        <f>IF('County Data'!G16&gt;9,'County Data'!F16,"*")</f>
        <v>1899152.45</v>
      </c>
      <c r="F21" s="46">
        <f>IF('County Data'!I16&gt;9,'County Data'!H16,"*")</f>
        <v>8891322.1</v>
      </c>
      <c r="G21" s="47">
        <f>IF('County Data'!K16&gt;9,'County Data'!J16,"*")</f>
        <v>6012752.52</v>
      </c>
      <c r="H21" s="48">
        <f>IF('County Data'!M16&gt;9,'County Data'!L16,"*")</f>
        <v>1949599.9</v>
      </c>
      <c r="I21" s="9">
        <f t="shared" si="0"/>
        <v>-0.011384346316730415</v>
      </c>
      <c r="J21" s="9">
        <f t="shared" si="1"/>
        <v>-0.0187232535557607</v>
      </c>
      <c r="K21" s="9">
        <f t="shared" si="2"/>
        <v>-0.025875796362115098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tabSelected="1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08/01/2015 - 08/31/2015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08/01/2014 - 08/31/2014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50273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47387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0.06090277924325237</v>
      </c>
      <c r="K6" s="20">
        <f>_xlfn.IFERROR((E6-H6)/H6,"")</f>
      </c>
    </row>
    <row r="7" spans="1:12" ht="15">
      <c r="A7" s="15"/>
      <c r="B7" t="str">
        <f>'Town Data'!A3</f>
        <v>ALBURGH</v>
      </c>
      <c r="C7" s="51" t="str">
        <f>IF('Town Data'!C3&gt;9,'Town Data'!B3,"*")</f>
        <v>*</v>
      </c>
      <c r="D7" s="47">
        <f>IF('Town Data'!E3&gt;9,'Town Data'!D3,"*")</f>
        <v>114275.07</v>
      </c>
      <c r="E7" s="48" t="str">
        <f>IF('Town Data'!G3&gt;9,'Town Data'!F3,"*")</f>
        <v>*</v>
      </c>
      <c r="F7" s="46" t="str">
        <f>IF('Town Data'!I3&gt;9,'Town Data'!H3,"*")</f>
        <v>*</v>
      </c>
      <c r="G7" s="47">
        <f>IF('Town Data'!K3&gt;9,'Town Data'!J3,"*")</f>
        <v>128797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  <v>-0.11275052990364677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233546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232236</v>
      </c>
      <c r="G8" s="44">
        <f>IF('Town Data'!K4&gt;9,'Town Data'!J4,"*")</f>
        <v>130997</v>
      </c>
      <c r="H8" s="45" t="str">
        <f>IF('Town Data'!M4&gt;9,'Town Data'!L4,"*")</f>
        <v>*</v>
      </c>
      <c r="I8" s="22">
        <f t="shared" si="0"/>
        <v>0.00564081365507501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BARRE</v>
      </c>
      <c r="C9" s="51">
        <f>IF('Town Data'!C5&gt;9,'Town Data'!B5,"*")</f>
        <v>2228384.96</v>
      </c>
      <c r="D9" s="47" t="str">
        <f>IF('Town Data'!E5&gt;9,'Town Data'!D5,"*")</f>
        <v>*</v>
      </c>
      <c r="E9" s="48">
        <f>IF('Town Data'!G5&gt;9,'Town Data'!F5,"*")</f>
        <v>294775.47</v>
      </c>
      <c r="F9" s="46">
        <f>IF('Town Data'!I5&gt;9,'Town Data'!H5,"*")</f>
        <v>2084109.64</v>
      </c>
      <c r="G9" s="47" t="str">
        <f>IF('Town Data'!K5&gt;9,'Town Data'!J5,"*")</f>
        <v>*</v>
      </c>
      <c r="H9" s="48">
        <f>IF('Town Data'!M5&gt;9,'Town Data'!L5,"*")</f>
        <v>265955.68</v>
      </c>
      <c r="I9" s="9">
        <f t="shared" si="0"/>
        <v>0.06922635797606122</v>
      </c>
      <c r="J9" s="9">
        <f t="shared" si="1"/>
      </c>
      <c r="K9" s="9">
        <f t="shared" si="2"/>
        <v>0.10836313027794699</v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217856.5</v>
      </c>
      <c r="D10" s="44">
        <f>IF('Town Data'!E6&gt;9,'Town Data'!D6,"*")</f>
        <v>124192</v>
      </c>
      <c r="E10" s="45" t="str">
        <f>IF('Town Data'!G6&gt;9,'Town Data'!F6,"*")</f>
        <v>*</v>
      </c>
      <c r="F10" s="44">
        <f>IF('Town Data'!I6&gt;9,'Town Data'!H6,"*")</f>
        <v>206187</v>
      </c>
      <c r="G10" s="44">
        <f>IF('Town Data'!K6&gt;9,'Town Data'!J6,"*")</f>
        <v>122904</v>
      </c>
      <c r="H10" s="45" t="str">
        <f>IF('Town Data'!M6&gt;9,'Town Data'!L6,"*")</f>
        <v>*</v>
      </c>
      <c r="I10" s="22">
        <f t="shared" si="0"/>
        <v>0.05659668165306251</v>
      </c>
      <c r="J10" s="22">
        <f t="shared" si="1"/>
        <v>0.010479724012237193</v>
      </c>
      <c r="K10" s="22">
        <f t="shared" si="2"/>
      </c>
      <c r="L10" s="15"/>
    </row>
    <row r="11" spans="1:12" ht="15">
      <c r="A11" s="15"/>
      <c r="B11" s="15" t="str">
        <f>'Town Data'!A7</f>
        <v>BENNINGTON</v>
      </c>
      <c r="C11" s="51">
        <f>IF('Town Data'!C7&gt;9,'Town Data'!B7,"*")</f>
        <v>2298060.98</v>
      </c>
      <c r="D11" s="47">
        <f>IF('Town Data'!E7&gt;9,'Town Data'!D7,"*")</f>
        <v>902719.49</v>
      </c>
      <c r="E11" s="48">
        <f>IF('Town Data'!G7&gt;9,'Town Data'!F7,"*")</f>
        <v>342781.85</v>
      </c>
      <c r="F11" s="46">
        <f>IF('Town Data'!I7&gt;9,'Town Data'!H7,"*")</f>
        <v>2345039.46</v>
      </c>
      <c r="G11" s="47">
        <f>IF('Town Data'!K7&gt;9,'Town Data'!J7,"*")</f>
        <v>908766.6</v>
      </c>
      <c r="H11" s="48">
        <f>IF('Town Data'!M7&gt;9,'Town Data'!L7,"*")</f>
        <v>408111</v>
      </c>
      <c r="I11" s="9">
        <f t="shared" si="0"/>
        <v>-0.02003312984763164</v>
      </c>
      <c r="J11" s="9">
        <f t="shared" si="1"/>
        <v>-0.006654194817459165</v>
      </c>
      <c r="K11" s="9">
        <f t="shared" si="2"/>
        <v>-0.1600769153490105</v>
      </c>
      <c r="L11" s="15"/>
    </row>
    <row r="12" spans="1:12" ht="15">
      <c r="A12" s="15"/>
      <c r="B12" s="27" t="str">
        <f>'Town Data'!A8</f>
        <v>BETHEL</v>
      </c>
      <c r="C12" s="52">
        <f>IF('Town Data'!C8&gt;9,'Town Data'!B8,"*")</f>
        <v>279145.63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249944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0.1168326905226771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BRADFORD</v>
      </c>
      <c r="C13" s="51">
        <f>IF('Town Data'!C9&gt;9,'Town Data'!B9,"*")</f>
        <v>442192.34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441006.12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0.0026898039419498993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BRANDON</v>
      </c>
      <c r="C14" s="52">
        <f>IF('Town Data'!C10&gt;9,'Town Data'!B10,"*")</f>
        <v>494811</v>
      </c>
      <c r="D14" s="44">
        <f>IF('Town Data'!E10&gt;9,'Town Data'!D10,"*")</f>
        <v>149247</v>
      </c>
      <c r="E14" s="45" t="str">
        <f>IF('Town Data'!G10&gt;9,'Town Data'!F10,"*")</f>
        <v>*</v>
      </c>
      <c r="F14" s="44">
        <f>IF('Town Data'!I10&gt;9,'Town Data'!H10,"*")</f>
        <v>563091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-0.1212592636003772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BRATTLEBORO</v>
      </c>
      <c r="C15" s="51">
        <f>IF('Town Data'!C11&gt;9,'Town Data'!B11,"*")</f>
        <v>3847462.66</v>
      </c>
      <c r="D15" s="47">
        <f>IF('Town Data'!E11&gt;9,'Town Data'!D11,"*")</f>
        <v>943541.99</v>
      </c>
      <c r="E15" s="48">
        <f>IF('Town Data'!G11&gt;9,'Town Data'!F11,"*")</f>
        <v>561437.65</v>
      </c>
      <c r="F15" s="46">
        <f>IF('Town Data'!I11&gt;9,'Town Data'!H11,"*")</f>
        <v>3630968.83</v>
      </c>
      <c r="G15" s="47">
        <f>IF('Town Data'!K11&gt;9,'Town Data'!J11,"*")</f>
        <v>1082863</v>
      </c>
      <c r="H15" s="48">
        <f>IF('Town Data'!M11&gt;9,'Town Data'!L11,"*")</f>
        <v>516970</v>
      </c>
      <c r="I15" s="9">
        <f t="shared" si="0"/>
        <v>0.059624260117925626</v>
      </c>
      <c r="J15" s="9">
        <f t="shared" si="1"/>
        <v>-0.12865986740704966</v>
      </c>
      <c r="K15" s="9">
        <f t="shared" si="2"/>
        <v>0.08601591968586189</v>
      </c>
      <c r="L15" s="15"/>
    </row>
    <row r="16" spans="1:12" ht="15">
      <c r="A16" s="15"/>
      <c r="B16" s="28" t="str">
        <f>'Town Data'!A12</f>
        <v>BRISTOL</v>
      </c>
      <c r="C16" s="53">
        <f>IF('Town Data'!C12&gt;9,'Town Data'!B12,"*")</f>
        <v>423153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439386.2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-0.03694517488259761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BURKE</v>
      </c>
      <c r="C17" s="52">
        <f>IF('Town Data'!C13&gt;9,'Town Data'!B13,"*")</f>
        <v>257272</v>
      </c>
      <c r="D17" s="44">
        <f>IF('Town Data'!E13&gt;9,'Town Data'!D13,"*")</f>
        <v>102280</v>
      </c>
      <c r="E17" s="45" t="str">
        <f>IF('Town Data'!G13&gt;9,'Town Data'!F13,"*")</f>
        <v>*</v>
      </c>
      <c r="F17" s="44">
        <f>IF('Town Data'!I13&gt;9,'Town Data'!H13,"*")</f>
        <v>214769</v>
      </c>
      <c r="G17" s="44">
        <f>IF('Town Data'!K13&gt;9,'Town Data'!J13,"*")</f>
        <v>140547</v>
      </c>
      <c r="H17" s="45" t="str">
        <f>IF('Town Data'!M13&gt;9,'Town Data'!L13,"*")</f>
        <v>*</v>
      </c>
      <c r="I17" s="22">
        <f t="shared" si="0"/>
        <v>0.1979010006099577</v>
      </c>
      <c r="J17" s="22">
        <f t="shared" si="1"/>
        <v>-0.2722719090411037</v>
      </c>
      <c r="K17" s="22">
        <f t="shared" si="2"/>
      </c>
      <c r="L17" s="15"/>
    </row>
    <row r="18" spans="1:12" ht="15">
      <c r="A18" s="15"/>
      <c r="B18" s="15" t="str">
        <f>'Town Data'!A14</f>
        <v>BURLINGTON</v>
      </c>
      <c r="C18" s="51">
        <f>IF('Town Data'!C14&gt;9,'Town Data'!B14,"*")</f>
        <v>11352600.41</v>
      </c>
      <c r="D18" s="47">
        <f>IF('Town Data'!E14&gt;9,'Town Data'!D14,"*")</f>
        <v>4869291.74</v>
      </c>
      <c r="E18" s="48">
        <f>IF('Town Data'!G14&gt;9,'Town Data'!F14,"*")</f>
        <v>3902541.34</v>
      </c>
      <c r="F18" s="46">
        <f>IF('Town Data'!I14&gt;9,'Town Data'!H14,"*")</f>
        <v>10937288.86</v>
      </c>
      <c r="G18" s="47">
        <f>IF('Town Data'!K14&gt;9,'Town Data'!J14,"*")</f>
        <v>4268912.86</v>
      </c>
      <c r="H18" s="48">
        <f>IF('Town Data'!M14&gt;9,'Town Data'!L14,"*")</f>
        <v>3776744.04</v>
      </c>
      <c r="I18" s="9">
        <f t="shared" si="0"/>
        <v>0.03797207473589582</v>
      </c>
      <c r="J18" s="9">
        <f t="shared" si="1"/>
        <v>0.14063975997860959</v>
      </c>
      <c r="K18" s="9">
        <f t="shared" si="2"/>
        <v>0.033308399687048906</v>
      </c>
      <c r="L18" s="15"/>
    </row>
    <row r="19" spans="1:12" ht="15">
      <c r="A19" s="15"/>
      <c r="B19" s="27" t="str">
        <f>'Town Data'!A15</f>
        <v>CAMBRIDGE</v>
      </c>
      <c r="C19" s="52">
        <f>IF('Town Data'!C15&gt;9,'Town Data'!B15,"*")</f>
        <v>714068.02</v>
      </c>
      <c r="D19" s="44">
        <f>IF('Town Data'!E15&gt;9,'Town Data'!D15,"*")</f>
        <v>1026360.18</v>
      </c>
      <c r="E19" s="45" t="str">
        <f>IF('Town Data'!G15&gt;9,'Town Data'!F15,"*")</f>
        <v>*</v>
      </c>
      <c r="F19" s="44">
        <f>IF('Town Data'!I15&gt;9,'Town Data'!H15,"*")</f>
        <v>650147</v>
      </c>
      <c r="G19" s="44">
        <f>IF('Town Data'!K15&gt;9,'Town Data'!J15,"*")</f>
        <v>980969</v>
      </c>
      <c r="H19" s="45" t="str">
        <f>IF('Town Data'!M15&gt;9,'Town Data'!L15,"*")</f>
        <v>*</v>
      </c>
      <c r="I19" s="22">
        <f t="shared" si="0"/>
        <v>0.09831779582156039</v>
      </c>
      <c r="J19" s="22">
        <f t="shared" si="1"/>
        <v>0.046271778211136184</v>
      </c>
      <c r="K19" s="22">
        <f t="shared" si="2"/>
      </c>
      <c r="L19" s="15"/>
    </row>
    <row r="20" spans="1:12" ht="15">
      <c r="A20" s="15"/>
      <c r="B20" s="15" t="str">
        <f>'Town Data'!A16</f>
        <v>CASTLETON</v>
      </c>
      <c r="C20" s="51">
        <f>IF('Town Data'!C16&gt;9,'Town Data'!B16,"*")</f>
        <v>560954.34</v>
      </c>
      <c r="D20" s="47">
        <f>IF('Town Data'!E16&gt;9,'Town Data'!D16,"*")</f>
        <v>144897.78</v>
      </c>
      <c r="E20" s="48" t="str">
        <f>IF('Town Data'!G16&gt;9,'Town Data'!F16,"*")</f>
        <v>*</v>
      </c>
      <c r="F20" s="46">
        <f>IF('Town Data'!I16&gt;9,'Town Data'!H16,"*")</f>
        <v>528508</v>
      </c>
      <c r="G20" s="47">
        <f>IF('Town Data'!K16&gt;9,'Town Data'!J16,"*")</f>
        <v>130528</v>
      </c>
      <c r="H20" s="48" t="str">
        <f>IF('Town Data'!M16&gt;9,'Town Data'!L16,"*")</f>
        <v>*</v>
      </c>
      <c r="I20" s="9">
        <f t="shared" si="0"/>
        <v>0.061392334647725234</v>
      </c>
      <c r="J20" s="9">
        <f t="shared" si="1"/>
        <v>0.11008963594018141</v>
      </c>
      <c r="K20" s="9">
        <f t="shared" si="2"/>
      </c>
      <c r="L20" s="15"/>
    </row>
    <row r="21" spans="1:12" ht="15">
      <c r="A21" s="15"/>
      <c r="B21" s="27" t="str">
        <f>'Town Data'!A17</f>
        <v>CHARLOTTE</v>
      </c>
      <c r="C21" s="52" t="str">
        <f>IF('Town Data'!C17&gt;9,'Town Data'!B17,"*")</f>
        <v>*</v>
      </c>
      <c r="D21" s="44">
        <f>IF('Town Data'!E17&gt;9,'Town Data'!D17,"*")</f>
        <v>124818</v>
      </c>
      <c r="E21" s="45" t="str">
        <f>IF('Town Data'!G17&gt;9,'Town Data'!F17,"*")</f>
        <v>*</v>
      </c>
      <c r="F21" s="44" t="str">
        <f>IF('Town Data'!I17&gt;9,'Town Data'!H17,"*")</f>
        <v>*</v>
      </c>
      <c r="G21" s="44">
        <f>IF('Town Data'!K17&gt;9,'Town Data'!J17,"*")</f>
        <v>113915</v>
      </c>
      <c r="H21" s="45" t="str">
        <f>IF('Town Data'!M17&gt;9,'Town Data'!L17,"*")</f>
        <v>*</v>
      </c>
      <c r="I21" s="22">
        <f t="shared" si="0"/>
      </c>
      <c r="J21" s="22">
        <f t="shared" si="1"/>
        <v>0.0957117148751262</v>
      </c>
      <c r="K21" s="22">
        <f t="shared" si="2"/>
      </c>
      <c r="L21" s="15"/>
    </row>
    <row r="22" spans="1:12" ht="15">
      <c r="A22" s="15"/>
      <c r="B22" s="15" t="str">
        <f>'Town Data'!A18</f>
        <v>CHESTER</v>
      </c>
      <c r="C22" s="51">
        <f>IF('Town Data'!C18&gt;9,'Town Data'!B18,"*")</f>
        <v>274838.74</v>
      </c>
      <c r="D22" s="47">
        <f>IF('Town Data'!E18&gt;9,'Town Data'!D18,"*")</f>
        <v>116264.25</v>
      </c>
      <c r="E22" s="48" t="str">
        <f>IF('Town Data'!G18&gt;9,'Town Data'!F18,"*")</f>
        <v>*</v>
      </c>
      <c r="F22" s="46">
        <f>IF('Town Data'!I18&gt;9,'Town Data'!H18,"*")</f>
        <v>289515</v>
      </c>
      <c r="G22" s="47">
        <f>IF('Town Data'!K18&gt;9,'Town Data'!J18,"*")</f>
        <v>98555</v>
      </c>
      <c r="H22" s="48" t="str">
        <f>IF('Town Data'!M18&gt;9,'Town Data'!L18,"*")</f>
        <v>*</v>
      </c>
      <c r="I22" s="9">
        <f t="shared" si="0"/>
        <v>-0.050692572060169624</v>
      </c>
      <c r="J22" s="9">
        <f t="shared" si="1"/>
        <v>0.17968900613870428</v>
      </c>
      <c r="K22" s="9">
        <f t="shared" si="2"/>
      </c>
      <c r="L22" s="15"/>
    </row>
    <row r="23" spans="1:12" ht="15">
      <c r="A23" s="15"/>
      <c r="B23" s="27" t="str">
        <f>'Town Data'!A19</f>
        <v>COLCHESTER</v>
      </c>
      <c r="C23" s="52">
        <f>IF('Town Data'!C19&gt;9,'Town Data'!B19,"*")</f>
        <v>2866418.85</v>
      </c>
      <c r="D23" s="44">
        <f>IF('Town Data'!E19&gt;9,'Town Data'!D19,"*")</f>
        <v>1637121.85</v>
      </c>
      <c r="E23" s="45">
        <f>IF('Town Data'!G19&gt;9,'Town Data'!F19,"*")</f>
        <v>283840</v>
      </c>
      <c r="F23" s="44">
        <f>IF('Town Data'!I19&gt;9,'Town Data'!H19,"*")</f>
        <v>2498037</v>
      </c>
      <c r="G23" s="44">
        <f>IF('Town Data'!K19&gt;9,'Town Data'!J19,"*")</f>
        <v>2102729.35</v>
      </c>
      <c r="H23" s="45">
        <f>IF('Town Data'!M19&gt;9,'Town Data'!L19,"*")</f>
        <v>267573</v>
      </c>
      <c r="I23" s="22">
        <f t="shared" si="0"/>
        <v>0.14746853229155538</v>
      </c>
      <c r="J23" s="22">
        <f t="shared" si="1"/>
        <v>-0.22143006659416248</v>
      </c>
      <c r="K23" s="22">
        <f t="shared" si="2"/>
        <v>0.06079462427075975</v>
      </c>
      <c r="L23" s="15"/>
    </row>
    <row r="24" spans="1:12" ht="15">
      <c r="A24" s="15"/>
      <c r="B24" s="15" t="str">
        <f>'Town Data'!A20</f>
        <v>CRAFTSBURY</v>
      </c>
      <c r="C24" s="51" t="str">
        <f>IF('Town Data'!C20&gt;9,'Town Data'!B20,"*")</f>
        <v>*</v>
      </c>
      <c r="D24" s="47">
        <f>IF('Town Data'!E20&gt;9,'Town Data'!D20,"*")</f>
        <v>91759.23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DERBY</v>
      </c>
      <c r="C25" s="52">
        <f>IF('Town Data'!C21&gt;9,'Town Data'!B21,"*")</f>
        <v>769031</v>
      </c>
      <c r="D25" s="44">
        <f>IF('Town Data'!E21&gt;9,'Town Data'!D21,"*")</f>
        <v>150616.47</v>
      </c>
      <c r="E25" s="45" t="str">
        <f>IF('Town Data'!G21&gt;9,'Town Data'!F21,"*")</f>
        <v>*</v>
      </c>
      <c r="F25" s="44">
        <f>IF('Town Data'!I21&gt;9,'Town Data'!H21,"*")</f>
        <v>830907</v>
      </c>
      <c r="G25" s="44">
        <f>IF('Town Data'!K21&gt;9,'Town Data'!J21,"*")</f>
        <v>119430</v>
      </c>
      <c r="H25" s="45" t="str">
        <f>IF('Town Data'!M21&gt;9,'Town Data'!L21,"*")</f>
        <v>*</v>
      </c>
      <c r="I25" s="22">
        <f t="shared" si="0"/>
        <v>-0.07446802109020624</v>
      </c>
      <c r="J25" s="22">
        <f t="shared" si="1"/>
        <v>0.2611276061291133</v>
      </c>
      <c r="K25" s="22">
        <f t="shared" si="2"/>
      </c>
      <c r="L25" s="15"/>
    </row>
    <row r="26" spans="1:12" ht="15">
      <c r="A26" s="15"/>
      <c r="B26" s="15" t="str">
        <f>'Town Data'!A22</f>
        <v>DORSET</v>
      </c>
      <c r="C26" s="51">
        <f>IF('Town Data'!C22&gt;9,'Town Data'!B22,"*")</f>
        <v>623153</v>
      </c>
      <c r="D26" s="47">
        <f>IF('Town Data'!E22&gt;9,'Town Data'!D22,"*")</f>
        <v>288254.25</v>
      </c>
      <c r="E26" s="48" t="str">
        <f>IF('Town Data'!G22&gt;9,'Town Data'!F22,"*")</f>
        <v>*</v>
      </c>
      <c r="F26" s="46">
        <f>IF('Town Data'!I22&gt;9,'Town Data'!H22,"*")</f>
        <v>606430</v>
      </c>
      <c r="G26" s="47">
        <f>IF('Town Data'!K22&gt;9,'Town Data'!J22,"*")</f>
        <v>283250</v>
      </c>
      <c r="H26" s="48" t="str">
        <f>IF('Town Data'!M22&gt;9,'Town Data'!L22,"*")</f>
        <v>*</v>
      </c>
      <c r="I26" s="9">
        <f t="shared" si="0"/>
        <v>0.02757614234124301</v>
      </c>
      <c r="J26" s="9">
        <f t="shared" si="1"/>
        <v>0.017667255075022065</v>
      </c>
      <c r="K26" s="9">
        <f t="shared" si="2"/>
      </c>
      <c r="L26" s="15"/>
    </row>
    <row r="27" spans="1:12" ht="15">
      <c r="A27" s="15"/>
      <c r="B27" s="27" t="str">
        <f>'Town Data'!A23</f>
        <v>DOVER</v>
      </c>
      <c r="C27" s="52">
        <f>IF('Town Data'!C23&gt;9,'Town Data'!B23,"*")</f>
        <v>458728.08</v>
      </c>
      <c r="D27" s="44">
        <f>IF('Town Data'!E23&gt;9,'Town Data'!D23,"*")</f>
        <v>336634</v>
      </c>
      <c r="E27" s="45">
        <f>IF('Town Data'!G23&gt;9,'Town Data'!F23,"*")</f>
        <v>146925.24</v>
      </c>
      <c r="F27" s="44">
        <f>IF('Town Data'!I23&gt;9,'Town Data'!H23,"*")</f>
        <v>544704.32</v>
      </c>
      <c r="G27" s="44">
        <f>IF('Town Data'!K23&gt;9,'Town Data'!J23,"*")</f>
        <v>398991.75</v>
      </c>
      <c r="H27" s="45">
        <f>IF('Town Data'!M23&gt;9,'Town Data'!L23,"*")</f>
        <v>188943.63</v>
      </c>
      <c r="I27" s="22">
        <f t="shared" si="0"/>
        <v>-0.15784020218528824</v>
      </c>
      <c r="J27" s="22">
        <f t="shared" si="1"/>
        <v>-0.15628831924469616</v>
      </c>
      <c r="K27" s="22">
        <f t="shared" si="2"/>
        <v>-0.22238585127214933</v>
      </c>
      <c r="L27" s="15"/>
    </row>
    <row r="28" spans="1:12" ht="15">
      <c r="A28" s="15"/>
      <c r="B28" s="15" t="str">
        <f>'Town Data'!A24</f>
        <v>ENOSBURG</v>
      </c>
      <c r="C28" s="51">
        <f>IF('Town Data'!C24&gt;9,'Town Data'!B24,"*")</f>
        <v>359669.65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357112.32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0.007161136305798736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ESSEX</v>
      </c>
      <c r="C29" s="52">
        <f>IF('Town Data'!C25&gt;9,'Town Data'!B25,"*")</f>
        <v>3047152.25</v>
      </c>
      <c r="D29" s="44" t="str">
        <f>IF('Town Data'!E25&gt;9,'Town Data'!D25,"*")</f>
        <v>*</v>
      </c>
      <c r="E29" s="45">
        <f>IF('Town Data'!G25&gt;9,'Town Data'!F25,"*")</f>
        <v>313590</v>
      </c>
      <c r="F29" s="44">
        <f>IF('Town Data'!I25&gt;9,'Town Data'!H25,"*")</f>
        <v>3116550.45</v>
      </c>
      <c r="G29" s="44" t="str">
        <f>IF('Town Data'!K25&gt;9,'Town Data'!J25,"*")</f>
        <v>*</v>
      </c>
      <c r="H29" s="45">
        <f>IF('Town Data'!M25&gt;9,'Town Data'!L25,"*")</f>
        <v>293967</v>
      </c>
      <c r="I29" s="22">
        <f t="shared" si="0"/>
        <v>-0.022267632471664363</v>
      </c>
      <c r="J29" s="22">
        <f t="shared" si="1"/>
      </c>
      <c r="K29" s="22">
        <f t="shared" si="2"/>
        <v>0.06675239057445223</v>
      </c>
      <c r="L29" s="15"/>
    </row>
    <row r="30" spans="1:12" ht="15">
      <c r="A30" s="15"/>
      <c r="B30" s="15" t="str">
        <f>'Town Data'!A26</f>
        <v>FAIR HAVEN</v>
      </c>
      <c r="C30" s="51">
        <f>IF('Town Data'!C26&gt;9,'Town Data'!B26,"*")</f>
        <v>417422.18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426526.82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-0.021345996483878818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FAIRLEE</v>
      </c>
      <c r="C31" s="52">
        <f>IF('Town Data'!C27&gt;9,'Town Data'!B27,"*")</f>
        <v>251932.46</v>
      </c>
      <c r="D31" s="44">
        <f>IF('Town Data'!E27&gt;9,'Town Data'!D27,"*")</f>
        <v>721870.82</v>
      </c>
      <c r="E31" s="45" t="str">
        <f>IF('Town Data'!G27&gt;9,'Town Data'!F27,"*")</f>
        <v>*</v>
      </c>
      <c r="F31" s="44">
        <f>IF('Town Data'!I27&gt;9,'Town Data'!H27,"*")</f>
        <v>251363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0.002265488556390526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FERRISBURGH</v>
      </c>
      <c r="C32" s="51">
        <f>IF('Town Data'!C28&gt;9,'Town Data'!B28,"*")</f>
        <v>1281463.38</v>
      </c>
      <c r="D32" s="47">
        <f>IF('Town Data'!E28&gt;9,'Town Data'!D28,"*")</f>
        <v>1625600</v>
      </c>
      <c r="E32" s="48" t="str">
        <f>IF('Town Data'!G28&gt;9,'Town Data'!F28,"*")</f>
        <v>*</v>
      </c>
      <c r="F32" s="46">
        <f>IF('Town Data'!I28&gt;9,'Town Data'!H28,"*")</f>
        <v>1222043</v>
      </c>
      <c r="G32" s="47">
        <f>IF('Town Data'!K28&gt;9,'Town Data'!J28,"*")</f>
        <v>1731920</v>
      </c>
      <c r="H32" s="48" t="str">
        <f>IF('Town Data'!M28&gt;9,'Town Data'!L28,"*")</f>
        <v>*</v>
      </c>
      <c r="I32" s="9">
        <f t="shared" si="0"/>
        <v>0.04862380456334179</v>
      </c>
      <c r="J32" s="9">
        <f t="shared" si="1"/>
        <v>-0.061388516790613884</v>
      </c>
      <c r="K32" s="9">
        <f t="shared" si="2"/>
      </c>
      <c r="L32" s="15"/>
    </row>
    <row r="33" spans="1:12" ht="15">
      <c r="A33" s="15"/>
      <c r="B33" s="27" t="str">
        <f>'Town Data'!A29</f>
        <v>GRAND ISLE</v>
      </c>
      <c r="C33" s="52" t="str">
        <f>IF('Town Data'!C29&gt;9,'Town Data'!B29,"*")</f>
        <v>*</v>
      </c>
      <c r="D33" s="44">
        <f>IF('Town Data'!E29&gt;9,'Town Data'!D29,"*")</f>
        <v>115720.7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GREENSBORO</v>
      </c>
      <c r="C34" s="51" t="str">
        <f>IF('Town Data'!C30&gt;9,'Town Data'!B30,"*")</f>
        <v>*</v>
      </c>
      <c r="D34" s="47">
        <f>IF('Town Data'!E30&gt;9,'Town Data'!D30,"*")</f>
        <v>95565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>
        <f>IF('Town Data'!K30&gt;9,'Town Data'!J30,"*")</f>
        <v>106631</v>
      </c>
      <c r="H34" s="48" t="str">
        <f>IF('Town Data'!M30&gt;9,'Town Data'!L30,"*")</f>
        <v>*</v>
      </c>
      <c r="I34" s="9">
        <f t="shared" si="0"/>
      </c>
      <c r="J34" s="9">
        <f t="shared" si="1"/>
        <v>-0.10377845091952621</v>
      </c>
      <c r="K34" s="9">
        <f t="shared" si="2"/>
      </c>
      <c r="L34" s="15"/>
    </row>
    <row r="35" spans="1:12" ht="15">
      <c r="A35" s="15"/>
      <c r="B35" s="27" t="str">
        <f>'Town Data'!A31</f>
        <v>HARDWICK</v>
      </c>
      <c r="C35" s="52">
        <f>IF('Town Data'!C31&gt;9,'Town Data'!B31,"*")</f>
        <v>308133.5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360077.65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-0.14425818986543604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HARTFORD</v>
      </c>
      <c r="C36" s="51">
        <f>IF('Town Data'!C32&gt;9,'Town Data'!B32,"*")</f>
        <v>2113953.83</v>
      </c>
      <c r="D36" s="47">
        <f>IF('Town Data'!E32&gt;9,'Town Data'!D32,"*")</f>
        <v>1540574.66</v>
      </c>
      <c r="E36" s="48">
        <f>IF('Town Data'!G32&gt;9,'Town Data'!F32,"*")</f>
        <v>335402</v>
      </c>
      <c r="F36" s="46">
        <f>IF('Town Data'!I32&gt;9,'Town Data'!H32,"*")</f>
        <v>2153794.21</v>
      </c>
      <c r="G36" s="47">
        <f>IF('Town Data'!K32&gt;9,'Town Data'!J32,"*")</f>
        <v>1517205.5</v>
      </c>
      <c r="H36" s="48">
        <f>IF('Town Data'!M32&gt;9,'Town Data'!L32,"*")</f>
        <v>362873</v>
      </c>
      <c r="I36" s="9">
        <f t="shared" si="0"/>
        <v>-0.018497765392358395</v>
      </c>
      <c r="J36" s="9">
        <f t="shared" si="1"/>
        <v>0.015402765149480354</v>
      </c>
      <c r="K36" s="9">
        <f t="shared" si="2"/>
        <v>-0.07570417198303539</v>
      </c>
      <c r="L36" s="15"/>
    </row>
    <row r="37" spans="1:12" ht="15">
      <c r="A37" s="15"/>
      <c r="B37" s="27" t="str">
        <f>'Town Data'!A33</f>
        <v>HINESBURG</v>
      </c>
      <c r="C37" s="52">
        <f>IF('Town Data'!C33&gt;9,'Town Data'!B33,"*")</f>
        <v>460888.5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437978.95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0.05230742253708766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ISLE LA MOTTE</v>
      </c>
      <c r="C38" s="51" t="str">
        <f>IF('Town Data'!C34&gt;9,'Town Data'!B34,"*")</f>
        <v>*</v>
      </c>
      <c r="D38" s="47">
        <f>IF('Town Data'!E34&gt;9,'Town Data'!D34,"*")</f>
        <v>98864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99190.5</v>
      </c>
      <c r="H38" s="48" t="str">
        <f>IF('Town Data'!M34&gt;9,'Town Data'!L34,"*")</f>
        <v>*</v>
      </c>
      <c r="I38" s="9">
        <f t="shared" si="0"/>
      </c>
      <c r="J38" s="9">
        <f t="shared" si="1"/>
        <v>-0.0032916458733447257</v>
      </c>
      <c r="K38" s="9">
        <f t="shared" si="2"/>
      </c>
      <c r="L38" s="15"/>
    </row>
    <row r="39" spans="1:12" ht="15">
      <c r="A39" s="15"/>
      <c r="B39" s="27" t="str">
        <f>'Town Data'!A35</f>
        <v>JAY</v>
      </c>
      <c r="C39" s="52" t="str">
        <f>IF('Town Data'!C35&gt;9,'Town Data'!B35,"*")</f>
        <v>*</v>
      </c>
      <c r="D39" s="44">
        <f>IF('Town Data'!E35&gt;9,'Town Data'!D35,"*")</f>
        <v>206234</v>
      </c>
      <c r="E39" s="45" t="str">
        <f>IF('Town Data'!G35&gt;9,'Town Data'!F35,"*")</f>
        <v>*</v>
      </c>
      <c r="F39" s="44" t="str">
        <f>IF('Town Data'!I35&gt;9,'Town Data'!H35,"*")</f>
        <v>*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JOHNSON</v>
      </c>
      <c r="C40" s="51">
        <f>IF('Town Data'!C36&gt;9,'Town Data'!B36,"*")</f>
        <v>255651.74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245665.85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0.04064826267061533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KILLINGTON</v>
      </c>
      <c r="C41" s="52">
        <f>IF('Town Data'!C37&gt;9,'Town Data'!B37,"*")</f>
        <v>910487.48</v>
      </c>
      <c r="D41" s="44">
        <f>IF('Town Data'!E37&gt;9,'Town Data'!D37,"*")</f>
        <v>1174164.12</v>
      </c>
      <c r="E41" s="45">
        <f>IF('Town Data'!G37&gt;9,'Town Data'!F37,"*")</f>
        <v>370859.69</v>
      </c>
      <c r="F41" s="44">
        <f>IF('Town Data'!I37&gt;9,'Town Data'!H37,"*")</f>
        <v>868050.62</v>
      </c>
      <c r="G41" s="44">
        <f>IF('Town Data'!K37&gt;9,'Town Data'!J37,"*")</f>
        <v>1065268.18</v>
      </c>
      <c r="H41" s="45">
        <f>IF('Town Data'!M37&gt;9,'Town Data'!L37,"*")</f>
        <v>401800.05</v>
      </c>
      <c r="I41" s="22">
        <f t="shared" si="0"/>
        <v>0.0488875406828233</v>
      </c>
      <c r="J41" s="22">
        <f t="shared" si="1"/>
        <v>0.10222396767732252</v>
      </c>
      <c r="K41" s="22">
        <f t="shared" si="2"/>
        <v>-0.07700437070627539</v>
      </c>
      <c r="L41" s="15"/>
    </row>
    <row r="42" spans="1:12" ht="15">
      <c r="A42" s="15"/>
      <c r="B42" s="15" t="str">
        <f>'Town Data'!A38</f>
        <v>LONDONDERRY</v>
      </c>
      <c r="C42" s="51">
        <f>IF('Town Data'!C38&gt;9,'Town Data'!B38,"*")</f>
        <v>243874.23</v>
      </c>
      <c r="D42" s="47">
        <f>IF('Town Data'!E38&gt;9,'Town Data'!D38,"*")</f>
        <v>68952</v>
      </c>
      <c r="E42" s="48" t="str">
        <f>IF('Town Data'!G38&gt;9,'Town Data'!F38,"*")</f>
        <v>*</v>
      </c>
      <c r="F42" s="46">
        <f>IF('Town Data'!I38&gt;9,'Town Data'!H38,"*")</f>
        <v>213192.77</v>
      </c>
      <c r="G42" s="47">
        <f>IF('Town Data'!K38&gt;9,'Town Data'!J38,"*")</f>
        <v>86193</v>
      </c>
      <c r="H42" s="48" t="str">
        <f>IF('Town Data'!M38&gt;9,'Town Data'!L38,"*")</f>
        <v>*</v>
      </c>
      <c r="I42" s="9">
        <f t="shared" si="0"/>
        <v>0.1439141674457348</v>
      </c>
      <c r="J42" s="9">
        <f t="shared" si="1"/>
        <v>-0.20002784448853156</v>
      </c>
      <c r="K42" s="9">
        <f t="shared" si="2"/>
      </c>
      <c r="L42" s="15"/>
    </row>
    <row r="43" spans="1:12" ht="15">
      <c r="A43" s="15"/>
      <c r="B43" s="27" t="str">
        <f>'Town Data'!A39</f>
        <v>LUDLOW</v>
      </c>
      <c r="C43" s="52">
        <f>IF('Town Data'!C39&gt;9,'Town Data'!B39,"*")</f>
        <v>1129508.9</v>
      </c>
      <c r="D43" s="44">
        <f>IF('Town Data'!E39&gt;9,'Town Data'!D39,"*")</f>
        <v>623725.81</v>
      </c>
      <c r="E43" s="45">
        <f>IF('Town Data'!G39&gt;9,'Town Data'!F39,"*")</f>
        <v>446846</v>
      </c>
      <c r="F43" s="44">
        <f>IF('Town Data'!I39&gt;9,'Town Data'!H39,"*")</f>
        <v>1193493.23</v>
      </c>
      <c r="G43" s="44">
        <f>IF('Town Data'!K39&gt;9,'Town Data'!J39,"*")</f>
        <v>577770</v>
      </c>
      <c r="H43" s="45">
        <f>IF('Town Data'!M39&gt;9,'Town Data'!L39,"*")</f>
        <v>359232</v>
      </c>
      <c r="I43" s="22">
        <f t="shared" si="0"/>
        <v>-0.05361097021053071</v>
      </c>
      <c r="J43" s="22">
        <f t="shared" si="1"/>
        <v>0.07953997265347812</v>
      </c>
      <c r="K43" s="22">
        <f t="shared" si="2"/>
        <v>0.24389252627828256</v>
      </c>
      <c r="L43" s="15"/>
    </row>
    <row r="44" spans="1:12" ht="15">
      <c r="A44" s="15"/>
      <c r="B44" s="15" t="str">
        <f>'Town Data'!A40</f>
        <v>LYNDON</v>
      </c>
      <c r="C44" s="51">
        <f>IF('Town Data'!C40&gt;9,'Town Data'!B40,"*")</f>
        <v>1025334.59</v>
      </c>
      <c r="D44" s="47">
        <f>IF('Town Data'!E40&gt;9,'Town Data'!D40,"*")</f>
        <v>198760.98</v>
      </c>
      <c r="E44" s="48">
        <f>IF('Town Data'!G40&gt;9,'Town Data'!F40,"*")</f>
        <v>110271.58</v>
      </c>
      <c r="F44" s="46">
        <f>IF('Town Data'!I40&gt;9,'Town Data'!H40,"*")</f>
        <v>996162.24</v>
      </c>
      <c r="G44" s="47" t="str">
        <f>IF('Town Data'!K40&gt;9,'Town Data'!J40,"*")</f>
        <v>*</v>
      </c>
      <c r="H44" s="48">
        <f>IF('Town Data'!M40&gt;9,'Town Data'!L40,"*")</f>
        <v>123059</v>
      </c>
      <c r="I44" s="9">
        <f t="shared" si="0"/>
        <v>0.02928473779532135</v>
      </c>
      <c r="J44" s="9">
        <f t="shared" si="1"/>
      </c>
      <c r="K44" s="9">
        <f t="shared" si="2"/>
        <v>-0.10391291981894862</v>
      </c>
      <c r="L44" s="15"/>
    </row>
    <row r="45" spans="1:12" ht="15">
      <c r="A45" s="15"/>
      <c r="B45" s="27" t="str">
        <f>'Town Data'!A41</f>
        <v>MANCHESTER</v>
      </c>
      <c r="C45" s="52">
        <f>IF('Town Data'!C41&gt;9,'Town Data'!B41,"*")</f>
        <v>2740651.53</v>
      </c>
      <c r="D45" s="44">
        <f>IF('Town Data'!E41&gt;9,'Town Data'!D41,"*")</f>
        <v>2447976.99</v>
      </c>
      <c r="E45" s="45">
        <f>IF('Town Data'!G41&gt;9,'Town Data'!F41,"*")</f>
        <v>620269.55</v>
      </c>
      <c r="F45" s="44">
        <f>IF('Town Data'!I41&gt;9,'Town Data'!H41,"*")</f>
        <v>2871116.69</v>
      </c>
      <c r="G45" s="44">
        <f>IF('Town Data'!K41&gt;9,'Town Data'!J41,"*")</f>
        <v>2576719.9</v>
      </c>
      <c r="H45" s="45">
        <f>IF('Town Data'!M41&gt;9,'Town Data'!L41,"*")</f>
        <v>626615</v>
      </c>
      <c r="I45" s="22">
        <f t="shared" si="0"/>
        <v>-0.04544056340670715</v>
      </c>
      <c r="J45" s="22">
        <f t="shared" si="1"/>
        <v>-0.049963874614388504</v>
      </c>
      <c r="K45" s="22">
        <f t="shared" si="2"/>
        <v>-0.010126552987081308</v>
      </c>
      <c r="L45" s="15"/>
    </row>
    <row r="46" spans="1:12" ht="15">
      <c r="A46" s="15"/>
      <c r="B46" s="15" t="str">
        <f>'Town Data'!A42</f>
        <v>MIDDLEBURY</v>
      </c>
      <c r="C46" s="51">
        <f>IF('Town Data'!C42&gt;9,'Town Data'!B42,"*")</f>
        <v>1992341.04</v>
      </c>
      <c r="D46" s="47" t="str">
        <f>IF('Town Data'!E42&gt;9,'Town Data'!D42,"*")</f>
        <v>*</v>
      </c>
      <c r="E46" s="48">
        <f>IF('Town Data'!G42&gt;9,'Town Data'!F42,"*")</f>
        <v>407746.31</v>
      </c>
      <c r="F46" s="46">
        <f>IF('Town Data'!I42&gt;9,'Town Data'!H42,"*")</f>
        <v>2011394.22</v>
      </c>
      <c r="G46" s="47" t="str">
        <f>IF('Town Data'!K42&gt;9,'Town Data'!J42,"*")</f>
        <v>*</v>
      </c>
      <c r="H46" s="48">
        <f>IF('Town Data'!M42&gt;9,'Town Data'!L42,"*")</f>
        <v>366406.5</v>
      </c>
      <c r="I46" s="9">
        <f t="shared" si="0"/>
        <v>-0.009472623422374126</v>
      </c>
      <c r="J46" s="9">
        <f t="shared" si="1"/>
      </c>
      <c r="K46" s="9">
        <f t="shared" si="2"/>
        <v>0.11282499082303397</v>
      </c>
      <c r="L46" s="15"/>
    </row>
    <row r="47" spans="1:12" ht="15">
      <c r="A47" s="15"/>
      <c r="B47" s="27" t="str">
        <f>'Town Data'!A43</f>
        <v>MILTON</v>
      </c>
      <c r="C47" s="52">
        <f>IF('Town Data'!C43&gt;9,'Town Data'!B43,"*")</f>
        <v>961797.2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824152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0.16701433716110614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MONTPELIER</v>
      </c>
      <c r="C48" s="51">
        <f>IF('Town Data'!C44&gt;9,'Town Data'!B44,"*")</f>
        <v>2237833.34</v>
      </c>
      <c r="D48" s="47">
        <f>IF('Town Data'!E44&gt;9,'Town Data'!D44,"*")</f>
        <v>451602</v>
      </c>
      <c r="E48" s="48">
        <f>IF('Town Data'!G44&gt;9,'Town Data'!F44,"*")</f>
        <v>387671.68</v>
      </c>
      <c r="F48" s="46">
        <f>IF('Town Data'!I44&gt;9,'Town Data'!H44,"*")</f>
        <v>2236498.44</v>
      </c>
      <c r="G48" s="47">
        <f>IF('Town Data'!K44&gt;9,'Town Data'!J44,"*")</f>
        <v>447947</v>
      </c>
      <c r="H48" s="48">
        <f>IF('Town Data'!M44&gt;9,'Town Data'!L44,"*")</f>
        <v>413249.58</v>
      </c>
      <c r="I48" s="9">
        <f t="shared" si="0"/>
        <v>0.0005968705258743248</v>
      </c>
      <c r="J48" s="9">
        <f t="shared" si="1"/>
        <v>0.008159447434629543</v>
      </c>
      <c r="K48" s="9">
        <f t="shared" si="2"/>
        <v>-0.06189455776337394</v>
      </c>
      <c r="L48" s="15"/>
    </row>
    <row r="49" spans="1:12" ht="15">
      <c r="A49" s="15"/>
      <c r="B49" s="27" t="str">
        <f>'Town Data'!A45</f>
        <v>MORRISTOWN</v>
      </c>
      <c r="C49" s="52">
        <f>IF('Town Data'!C45&gt;9,'Town Data'!B45,"*")</f>
        <v>1128795</v>
      </c>
      <c r="D49" s="44">
        <f>IF('Town Data'!E45&gt;9,'Town Data'!D45,"*")</f>
        <v>69245</v>
      </c>
      <c r="E49" s="45">
        <f>IF('Town Data'!G45&gt;9,'Town Data'!F45,"*")</f>
        <v>102780</v>
      </c>
      <c r="F49" s="44">
        <f>IF('Town Data'!I45&gt;9,'Town Data'!H45,"*")</f>
        <v>947529.88</v>
      </c>
      <c r="G49" s="44">
        <f>IF('Town Data'!K45&gt;9,'Town Data'!J45,"*")</f>
        <v>151651</v>
      </c>
      <c r="H49" s="45">
        <f>IF('Town Data'!M45&gt;9,'Town Data'!L45,"*")</f>
        <v>99538</v>
      </c>
      <c r="I49" s="22">
        <f t="shared" si="0"/>
        <v>0.1913028009206422</v>
      </c>
      <c r="J49" s="22">
        <f t="shared" si="1"/>
        <v>-0.5433923943791996</v>
      </c>
      <c r="K49" s="22">
        <f t="shared" si="2"/>
        <v>0.03257047559725934</v>
      </c>
      <c r="L49" s="15"/>
    </row>
    <row r="50" spans="1:12" ht="15">
      <c r="A50" s="15"/>
      <c r="B50" s="15" t="str">
        <f>'Town Data'!A46</f>
        <v>MOUNT HOLLY</v>
      </c>
      <c r="C50" s="51" t="str">
        <f>IF('Town Data'!C46&gt;9,'Town Data'!B46,"*")</f>
        <v>*</v>
      </c>
      <c r="D50" s="47">
        <f>IF('Town Data'!E46&gt;9,'Town Data'!D46,"*")</f>
        <v>33841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>
        <f>IF('Town Data'!K46&gt;9,'Town Data'!J46,"*")</f>
        <v>29796</v>
      </c>
      <c r="H50" s="48" t="str">
        <f>IF('Town Data'!M46&gt;9,'Town Data'!L46,"*")</f>
        <v>*</v>
      </c>
      <c r="I50" s="9">
        <f t="shared" si="0"/>
      </c>
      <c r="J50" s="9">
        <f t="shared" si="1"/>
        <v>0.13575647737951402</v>
      </c>
      <c r="K50" s="9">
        <f t="shared" si="2"/>
      </c>
      <c r="L50" s="15"/>
    </row>
    <row r="51" spans="1:12" ht="15">
      <c r="A51" s="15"/>
      <c r="B51" s="27" t="str">
        <f>'Town Data'!A47</f>
        <v>NEWPORT</v>
      </c>
      <c r="C51" s="52">
        <f>IF('Town Data'!C47&gt;9,'Town Data'!B47,"*")</f>
        <v>1014040.82</v>
      </c>
      <c r="D51" s="44" t="str">
        <f>IF('Town Data'!E47&gt;9,'Town Data'!D47,"*")</f>
        <v>*</v>
      </c>
      <c r="E51" s="45">
        <f>IF('Town Data'!G47&gt;9,'Town Data'!F47,"*")</f>
        <v>177520</v>
      </c>
      <c r="F51" s="44">
        <f>IF('Town Data'!I47&gt;9,'Town Data'!H47,"*")</f>
        <v>950132.19</v>
      </c>
      <c r="G51" s="44" t="str">
        <f>IF('Town Data'!K47&gt;9,'Town Data'!J47,"*")</f>
        <v>*</v>
      </c>
      <c r="H51" s="45">
        <f>IF('Town Data'!M47&gt;9,'Town Data'!L47,"*")</f>
        <v>167890.28</v>
      </c>
      <c r="I51" s="22">
        <f t="shared" si="0"/>
        <v>0.0672628826521497</v>
      </c>
      <c r="J51" s="22">
        <f t="shared" si="1"/>
      </c>
      <c r="K51" s="22">
        <f t="shared" si="2"/>
        <v>0.05735722163308085</v>
      </c>
      <c r="L51" s="15"/>
    </row>
    <row r="52" spans="1:12" ht="15">
      <c r="A52" s="15"/>
      <c r="B52" s="15" t="str">
        <f>'Town Data'!A48</f>
        <v>NORTH HERO</v>
      </c>
      <c r="C52" s="51" t="str">
        <f>IF('Town Data'!C48&gt;9,'Town Data'!B48,"*")</f>
        <v>*</v>
      </c>
      <c r="D52" s="47">
        <f>IF('Town Data'!E48&gt;9,'Town Data'!D48,"*")</f>
        <v>374897.42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361259</v>
      </c>
      <c r="H52" s="48" t="str">
        <f>IF('Town Data'!M48&gt;9,'Town Data'!L48,"*")</f>
        <v>*</v>
      </c>
      <c r="I52" s="9">
        <f t="shared" si="0"/>
      </c>
      <c r="J52" s="9">
        <f t="shared" si="1"/>
        <v>0.037752471218710074</v>
      </c>
      <c r="K52" s="9">
        <f t="shared" si="2"/>
      </c>
      <c r="L52" s="15"/>
    </row>
    <row r="53" spans="1:12" ht="15">
      <c r="A53" s="15"/>
      <c r="B53" s="27" t="str">
        <f>'Town Data'!A49</f>
        <v>NORTHFIELD</v>
      </c>
      <c r="C53" s="52">
        <f>IF('Town Data'!C49&gt;9,'Town Data'!B49,"*")</f>
        <v>310930.65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312307.37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-0.0044082212981396245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PLYMOUTH</v>
      </c>
      <c r="C54" s="51" t="str">
        <f>IF('Town Data'!C50&gt;9,'Town Data'!B50,"*")</f>
        <v>*</v>
      </c>
      <c r="D54" s="47">
        <f>IF('Town Data'!E50&gt;9,'Town Data'!D50,"*")</f>
        <v>45658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POULTNEY</v>
      </c>
      <c r="C55" s="52">
        <f>IF('Town Data'!C51&gt;9,'Town Data'!B51,"*")</f>
        <v>227166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207353.25</v>
      </c>
      <c r="G55" s="44">
        <f>IF('Town Data'!K51&gt;9,'Town Data'!J51,"*")</f>
        <v>43821</v>
      </c>
      <c r="H55" s="45" t="str">
        <f>IF('Town Data'!M51&gt;9,'Town Data'!L51,"*")</f>
        <v>*</v>
      </c>
      <c r="I55" s="22">
        <f t="shared" si="0"/>
        <v>0.09555070875426355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PUTNEY</v>
      </c>
      <c r="C56" s="51">
        <f>IF('Town Data'!C52&gt;9,'Town Data'!B52,"*")</f>
        <v>232412.06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247486.07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-0.060908519012807506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RANDOLPH</v>
      </c>
      <c r="C57" s="52">
        <f>IF('Town Data'!C53&gt;9,'Town Data'!B53,"*")</f>
        <v>561189</v>
      </c>
      <c r="D57" s="44" t="str">
        <f>IF('Town Data'!E53&gt;9,'Town Data'!D53,"*")</f>
        <v>*</v>
      </c>
      <c r="E57" s="45">
        <f>IF('Town Data'!G53&gt;9,'Town Data'!F53,"*")</f>
        <v>50972</v>
      </c>
      <c r="F57" s="44">
        <f>IF('Town Data'!I53&gt;9,'Town Data'!H53,"*")</f>
        <v>525633</v>
      </c>
      <c r="G57" s="44" t="str">
        <f>IF('Town Data'!K53&gt;9,'Town Data'!J53,"*")</f>
        <v>*</v>
      </c>
      <c r="H57" s="45">
        <f>IF('Town Data'!M53&gt;9,'Town Data'!L53,"*")</f>
        <v>49948</v>
      </c>
      <c r="I57" s="22">
        <f t="shared" si="0"/>
        <v>0.0676441547619727</v>
      </c>
      <c r="J57" s="22">
        <f t="shared" si="1"/>
      </c>
      <c r="K57" s="22">
        <f t="shared" si="2"/>
        <v>0.0205013213742292</v>
      </c>
      <c r="L57" s="15"/>
    </row>
    <row r="58" spans="1:12" ht="15">
      <c r="A58" s="15"/>
      <c r="B58" s="15" t="str">
        <f>'Town Data'!A54</f>
        <v>RICHFORD</v>
      </c>
      <c r="C58" s="51">
        <f>IF('Town Data'!C54&gt;9,'Town Data'!B54,"*")</f>
        <v>150428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157763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-0.04649379131989123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ROCKINGHAM</v>
      </c>
      <c r="C59" s="52">
        <f>IF('Town Data'!C55&gt;9,'Town Data'!B55,"*")</f>
        <v>440147.5</v>
      </c>
      <c r="D59" s="44" t="str">
        <f>IF('Town Data'!E55&gt;9,'Town Data'!D55,"*")</f>
        <v>*</v>
      </c>
      <c r="E59" s="45">
        <f>IF('Town Data'!G55&gt;9,'Town Data'!F55,"*")</f>
        <v>93657.72</v>
      </c>
      <c r="F59" s="44">
        <f>IF('Town Data'!I55&gt;9,'Town Data'!H55,"*")</f>
        <v>489252.15</v>
      </c>
      <c r="G59" s="44" t="str">
        <f>IF('Town Data'!K55&gt;9,'Town Data'!J55,"*")</f>
        <v>*</v>
      </c>
      <c r="H59" s="45">
        <f>IF('Town Data'!M55&gt;9,'Town Data'!L55,"*")</f>
        <v>119542</v>
      </c>
      <c r="I59" s="22">
        <f t="shared" si="0"/>
        <v>-0.10036675362591665</v>
      </c>
      <c r="J59" s="22">
        <f t="shared" si="1"/>
      </c>
      <c r="K59" s="22">
        <f t="shared" si="2"/>
        <v>-0.21652875140118116</v>
      </c>
      <c r="L59" s="15"/>
    </row>
    <row r="60" spans="1:12" ht="15">
      <c r="A60" s="15"/>
      <c r="B60" s="15" t="str">
        <f>'Town Data'!A56</f>
        <v>ROYALTON</v>
      </c>
      <c r="C60" s="51">
        <f>IF('Town Data'!C56&gt;9,'Town Data'!B56,"*")</f>
        <v>352926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328377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0.07475858540640788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RUTLAND</v>
      </c>
      <c r="C61" s="52">
        <f>IF('Town Data'!C57&gt;9,'Town Data'!B57,"*")</f>
        <v>4017560.3</v>
      </c>
      <c r="D61" s="44">
        <f>IF('Town Data'!E57&gt;9,'Town Data'!D57,"*")</f>
        <v>852315.5</v>
      </c>
      <c r="E61" s="45">
        <f>IF('Town Data'!G57&gt;9,'Town Data'!F57,"*")</f>
        <v>466338.24</v>
      </c>
      <c r="F61" s="44">
        <f>IF('Town Data'!I57&gt;9,'Town Data'!H57,"*")</f>
        <v>4073645.72</v>
      </c>
      <c r="G61" s="44">
        <f>IF('Town Data'!K57&gt;9,'Town Data'!J57,"*")</f>
        <v>1034366</v>
      </c>
      <c r="H61" s="45">
        <f>IF('Town Data'!M57&gt;9,'Town Data'!L57,"*")</f>
        <v>480829.68</v>
      </c>
      <c r="I61" s="22">
        <f t="shared" si="0"/>
        <v>-0.013767868846483879</v>
      </c>
      <c r="J61" s="22">
        <f t="shared" si="1"/>
        <v>-0.17600201476073266</v>
      </c>
      <c r="K61" s="22">
        <f t="shared" si="2"/>
        <v>-0.030138405765634108</v>
      </c>
      <c r="L61" s="15"/>
    </row>
    <row r="62" spans="1:12" ht="15">
      <c r="A62" s="15"/>
      <c r="B62" s="15" t="str">
        <f>'Town Data'!A58</f>
        <v>SALISBURY</v>
      </c>
      <c r="C62" s="51" t="str">
        <f>IF('Town Data'!C58&gt;9,'Town Data'!B58,"*")</f>
        <v>*</v>
      </c>
      <c r="D62" s="47">
        <f>IF('Town Data'!E58&gt;9,'Town Data'!D58,"*")</f>
        <v>58607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55849.61</v>
      </c>
      <c r="H62" s="48" t="str">
        <f>IF('Town Data'!M58&gt;9,'Town Data'!L58,"*")</f>
        <v>*</v>
      </c>
      <c r="I62" s="9">
        <f t="shared" si="0"/>
      </c>
      <c r="J62" s="9">
        <f t="shared" si="1"/>
        <v>0.04937169659734418</v>
      </c>
      <c r="K62" s="9">
        <f t="shared" si="2"/>
      </c>
      <c r="L62" s="15"/>
    </row>
    <row r="63" spans="1:12" ht="15">
      <c r="A63" s="15"/>
      <c r="B63" s="27" t="str">
        <f>'Town Data'!A59</f>
        <v>SHELBURNE</v>
      </c>
      <c r="C63" s="52">
        <f>IF('Town Data'!C59&gt;9,'Town Data'!B59,"*")</f>
        <v>1152514.01</v>
      </c>
      <c r="D63" s="44">
        <f>IF('Town Data'!E59&gt;9,'Town Data'!D59,"*")</f>
        <v>812010.89</v>
      </c>
      <c r="E63" s="45">
        <f>IF('Town Data'!G59&gt;9,'Town Data'!F59,"*")</f>
        <v>220793.84</v>
      </c>
      <c r="F63" s="44">
        <f>IF('Town Data'!I59&gt;9,'Town Data'!H59,"*")</f>
        <v>1294331.26</v>
      </c>
      <c r="G63" s="44">
        <f>IF('Town Data'!K59&gt;9,'Town Data'!J59,"*")</f>
        <v>946782</v>
      </c>
      <c r="H63" s="45">
        <f>IF('Town Data'!M59&gt;9,'Town Data'!L59,"*")</f>
        <v>216405.2</v>
      </c>
      <c r="I63" s="22">
        <f t="shared" si="0"/>
        <v>-0.10956797103084723</v>
      </c>
      <c r="J63" s="22">
        <f t="shared" si="1"/>
        <v>-0.14234650637633584</v>
      </c>
      <c r="K63" s="22">
        <f t="shared" si="2"/>
        <v>0.020279734498061898</v>
      </c>
      <c r="L63" s="15"/>
    </row>
    <row r="64" spans="1:12" ht="15">
      <c r="A64" s="15"/>
      <c r="B64" s="15" t="str">
        <f>'Town Data'!A60</f>
        <v>SOUTH BURLINGTON</v>
      </c>
      <c r="C64" s="51">
        <f>IF('Town Data'!C60&gt;9,'Town Data'!B60,"*")</f>
        <v>7141084.81</v>
      </c>
      <c r="D64" s="47">
        <f>IF('Town Data'!E60&gt;9,'Town Data'!D60,"*")</f>
        <v>5689471.15</v>
      </c>
      <c r="E64" s="48">
        <f>IF('Town Data'!G60&gt;9,'Town Data'!F60,"*")</f>
        <v>796657.05</v>
      </c>
      <c r="F64" s="46">
        <f>IF('Town Data'!I60&gt;9,'Town Data'!H60,"*")</f>
        <v>7263794.9</v>
      </c>
      <c r="G64" s="47">
        <f>IF('Town Data'!K60&gt;9,'Town Data'!J60,"*")</f>
        <v>5986641</v>
      </c>
      <c r="H64" s="48">
        <f>IF('Town Data'!M60&gt;9,'Town Data'!L60,"*")</f>
        <v>876968</v>
      </c>
      <c r="I64" s="9">
        <f t="shared" si="0"/>
        <v>-0.01689338585262103</v>
      </c>
      <c r="J64" s="9">
        <f t="shared" si="1"/>
        <v>-0.049638829186517054</v>
      </c>
      <c r="K64" s="9">
        <f t="shared" si="2"/>
        <v>-0.09157797091798099</v>
      </c>
      <c r="L64" s="15"/>
    </row>
    <row r="65" spans="1:12" ht="15">
      <c r="A65" s="15"/>
      <c r="B65" s="27" t="str">
        <f>'Town Data'!A61</f>
        <v>SOUTH HERO</v>
      </c>
      <c r="C65" s="52">
        <f>IF('Town Data'!C61&gt;9,'Town Data'!B61,"*")</f>
        <v>397585.11</v>
      </c>
      <c r="D65" s="44">
        <f>IF('Town Data'!E61&gt;9,'Town Data'!D61,"*")</f>
        <v>344772.38</v>
      </c>
      <c r="E65" s="45" t="str">
        <f>IF('Town Data'!G61&gt;9,'Town Data'!F61,"*")</f>
        <v>*</v>
      </c>
      <c r="F65" s="44">
        <f>IF('Town Data'!I61&gt;9,'Town Data'!H61,"*")</f>
        <v>352969</v>
      </c>
      <c r="G65" s="44">
        <f>IF('Town Data'!K61&gt;9,'Town Data'!J61,"*")</f>
        <v>453339</v>
      </c>
      <c r="H65" s="45" t="str">
        <f>IF('Town Data'!M61&gt;9,'Town Data'!L61,"*")</f>
        <v>*</v>
      </c>
      <c r="I65" s="22">
        <f t="shared" si="0"/>
        <v>0.12640234694831554</v>
      </c>
      <c r="J65" s="22">
        <f t="shared" si="1"/>
        <v>-0.23948219764899997</v>
      </c>
      <c r="K65" s="22">
        <f t="shared" si="2"/>
      </c>
      <c r="L65" s="15"/>
    </row>
    <row r="66" spans="1:12" ht="15">
      <c r="A66" s="15"/>
      <c r="B66" s="15" t="str">
        <f>'Town Data'!A62</f>
        <v>SPRINGFIELD</v>
      </c>
      <c r="C66" s="51">
        <f>IF('Town Data'!C62&gt;9,'Town Data'!B62,"*")</f>
        <v>889163.11</v>
      </c>
      <c r="D66" s="47" t="str">
        <f>IF('Town Data'!E62&gt;9,'Town Data'!D62,"*")</f>
        <v>*</v>
      </c>
      <c r="E66" s="48">
        <f>IF('Town Data'!G62&gt;9,'Town Data'!F62,"*")</f>
        <v>69397</v>
      </c>
      <c r="F66" s="46">
        <f>IF('Town Data'!I62&gt;9,'Town Data'!H62,"*")</f>
        <v>887663</v>
      </c>
      <c r="G66" s="47" t="str">
        <f>IF('Town Data'!K62&gt;9,'Town Data'!J62,"*")</f>
        <v>*</v>
      </c>
      <c r="H66" s="48">
        <f>IF('Town Data'!M62&gt;9,'Town Data'!L62,"*")</f>
        <v>68130</v>
      </c>
      <c r="I66" s="9">
        <f t="shared" si="0"/>
        <v>0.0016899544083734323</v>
      </c>
      <c r="J66" s="9">
        <f t="shared" si="1"/>
      </c>
      <c r="K66" s="9">
        <f t="shared" si="2"/>
        <v>0.01859680023484515</v>
      </c>
      <c r="L66" s="15"/>
    </row>
    <row r="67" spans="1:12" ht="15">
      <c r="A67" s="15"/>
      <c r="B67" s="27" t="str">
        <f>'Town Data'!A63</f>
        <v>ST ALBANS</v>
      </c>
      <c r="C67" s="52">
        <f>IF('Town Data'!C63&gt;9,'Town Data'!B63,"*")</f>
        <v>1576756.02</v>
      </c>
      <c r="D67" s="44" t="str">
        <f>IF('Town Data'!E63&gt;9,'Town Data'!D63,"*")</f>
        <v>*</v>
      </c>
      <c r="E67" s="45">
        <f>IF('Town Data'!G63&gt;9,'Town Data'!F63,"*")</f>
        <v>164813.85</v>
      </c>
      <c r="F67" s="44">
        <f>IF('Town Data'!I63&gt;9,'Town Data'!H63,"*")</f>
        <v>1278333.78</v>
      </c>
      <c r="G67" s="44" t="str">
        <f>IF('Town Data'!K63&gt;9,'Town Data'!J63,"*")</f>
        <v>*</v>
      </c>
      <c r="H67" s="45">
        <f>IF('Town Data'!M63&gt;9,'Town Data'!L63,"*")</f>
        <v>180541</v>
      </c>
      <c r="I67" s="22">
        <f t="shared" si="0"/>
        <v>0.23344626002138502</v>
      </c>
      <c r="J67" s="22">
        <f t="shared" si="1"/>
      </c>
      <c r="K67" s="22">
        <f t="shared" si="2"/>
        <v>-0.08711123789056223</v>
      </c>
      <c r="L67" s="15"/>
    </row>
    <row r="68" spans="1:12" ht="15">
      <c r="A68" s="15"/>
      <c r="B68" s="15" t="str">
        <f>'Town Data'!A64</f>
        <v>ST ALBANS TOWN</v>
      </c>
      <c r="C68" s="51">
        <f>IF('Town Data'!C64&gt;9,'Town Data'!B64,"*")</f>
        <v>763888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988873.53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  <v>-0.22751699097456884</v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ST JOHNSBURY</v>
      </c>
      <c r="C69" s="52">
        <f>IF('Town Data'!C65&gt;9,'Town Data'!B65,"*")</f>
        <v>1112281.66</v>
      </c>
      <c r="D69" s="44" t="str">
        <f>IF('Town Data'!E65&gt;9,'Town Data'!D65,"*")</f>
        <v>*</v>
      </c>
      <c r="E69" s="45">
        <f>IF('Town Data'!G65&gt;9,'Town Data'!F65,"*")</f>
        <v>96684</v>
      </c>
      <c r="F69" s="44">
        <f>IF('Town Data'!I65&gt;9,'Town Data'!H65,"*")</f>
        <v>1056163.23</v>
      </c>
      <c r="G69" s="44" t="str">
        <f>IF('Town Data'!K65&gt;9,'Town Data'!J65,"*")</f>
        <v>*</v>
      </c>
      <c r="H69" s="45">
        <f>IF('Town Data'!M65&gt;9,'Town Data'!L65,"*")</f>
        <v>98669.95</v>
      </c>
      <c r="I69" s="22">
        <f t="shared" si="0"/>
        <v>0.05313423948682623</v>
      </c>
      <c r="J69" s="22">
        <f t="shared" si="1"/>
      </c>
      <c r="K69" s="22">
        <f t="shared" si="2"/>
        <v>-0.020127201848181713</v>
      </c>
      <c r="L69" s="15"/>
    </row>
    <row r="70" spans="1:12" ht="15">
      <c r="A70" s="15"/>
      <c r="B70" s="15" t="str">
        <f>'Town Data'!A66</f>
        <v>STOWE</v>
      </c>
      <c r="C70" s="51">
        <f>IF('Town Data'!C66&gt;9,'Town Data'!B66,"*")</f>
        <v>4503596.64</v>
      </c>
      <c r="D70" s="47">
        <f>IF('Town Data'!E66&gt;9,'Town Data'!D66,"*")</f>
        <v>6110128.93</v>
      </c>
      <c r="E70" s="48">
        <f>IF('Town Data'!G66&gt;9,'Town Data'!F66,"*")</f>
        <v>1212899.95</v>
      </c>
      <c r="F70" s="46">
        <f>IF('Town Data'!I66&gt;9,'Town Data'!H66,"*")</f>
        <v>4141951.48</v>
      </c>
      <c r="G70" s="47">
        <f>IF('Town Data'!K66&gt;9,'Town Data'!J66,"*")</f>
        <v>6349406.03</v>
      </c>
      <c r="H70" s="48">
        <f>IF('Town Data'!M66&gt;9,'Town Data'!L66,"*")</f>
        <v>1100243</v>
      </c>
      <c r="I70" s="9">
        <f t="shared" si="0"/>
        <v>0.08731274659933962</v>
      </c>
      <c r="J70" s="9">
        <f t="shared" si="1"/>
        <v>-0.037684958068432195</v>
      </c>
      <c r="K70" s="9">
        <f t="shared" si="2"/>
        <v>0.10239278959284445</v>
      </c>
      <c r="L70" s="15"/>
    </row>
    <row r="71" spans="1:12" ht="15">
      <c r="A71" s="15"/>
      <c r="B71" s="27" t="str">
        <f>'Town Data'!A67</f>
        <v>SWANTON</v>
      </c>
      <c r="C71" s="52">
        <f>IF('Town Data'!C67&gt;9,'Town Data'!B67,"*")</f>
        <v>556324</v>
      </c>
      <c r="D71" s="44">
        <f>IF('Town Data'!E67&gt;9,'Town Data'!D67,"*")</f>
        <v>84740</v>
      </c>
      <c r="E71" s="45" t="str">
        <f>IF('Town Data'!G67&gt;9,'Town Data'!F67,"*")</f>
        <v>*</v>
      </c>
      <c r="F71" s="44">
        <f>IF('Town Data'!I67&gt;9,'Town Data'!H67,"*")</f>
        <v>567627.11</v>
      </c>
      <c r="G71" s="44">
        <f>IF('Town Data'!K67&gt;9,'Town Data'!J67,"*")</f>
        <v>98521</v>
      </c>
      <c r="H71" s="45" t="str">
        <f>IF('Town Data'!M67&gt;9,'Town Data'!L67,"*")</f>
        <v>*</v>
      </c>
      <c r="I71" s="22">
        <f aca="true" t="shared" si="3" ref="I71:I100">_xlfn.IFERROR((C71-F71)/F71,"")</f>
        <v>-0.019912914307422678</v>
      </c>
      <c r="J71" s="22">
        <f aca="true" t="shared" si="4" ref="J71:J100">_xlfn.IFERROR((D71-G71)/G71,"")</f>
        <v>-0.13987880756386964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VERGENNES</v>
      </c>
      <c r="C72" s="51">
        <f>IF('Town Data'!C68&gt;9,'Town Data'!B68,"*")</f>
        <v>413401.97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424504.9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-0.026155010224852646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WAITSFIELD</v>
      </c>
      <c r="C73" s="52">
        <f>IF('Town Data'!C69&gt;9,'Town Data'!B69,"*")</f>
        <v>890098.55</v>
      </c>
      <c r="D73" s="44">
        <f>IF('Town Data'!E69&gt;9,'Town Data'!D69,"*")</f>
        <v>267931</v>
      </c>
      <c r="E73" s="45">
        <f>IF('Town Data'!G69&gt;9,'Town Data'!F69,"*")</f>
        <v>248158</v>
      </c>
      <c r="F73" s="44">
        <f>IF('Town Data'!I69&gt;9,'Town Data'!H69,"*")</f>
        <v>951080.19</v>
      </c>
      <c r="G73" s="44">
        <f>IF('Town Data'!K69&gt;9,'Town Data'!J69,"*")</f>
        <v>229092.67</v>
      </c>
      <c r="H73" s="45">
        <f>IF('Town Data'!M69&gt;9,'Town Data'!L69,"*")</f>
        <v>250201</v>
      </c>
      <c r="I73" s="22">
        <f t="shared" si="3"/>
        <v>-0.06411829479909564</v>
      </c>
      <c r="J73" s="22">
        <f t="shared" si="4"/>
        <v>0.16953108975507591</v>
      </c>
      <c r="K73" s="22">
        <f t="shared" si="5"/>
        <v>-0.008165434990267825</v>
      </c>
      <c r="L73" s="15"/>
    </row>
    <row r="74" spans="1:12" ht="15">
      <c r="A74" s="15"/>
      <c r="B74" s="15" t="str">
        <f>'Town Data'!A70</f>
        <v>WARREN</v>
      </c>
      <c r="C74" s="51">
        <f>IF('Town Data'!C70&gt;9,'Town Data'!B70,"*")</f>
        <v>514812.61</v>
      </c>
      <c r="D74" s="47">
        <f>IF('Town Data'!E70&gt;9,'Town Data'!D70,"*")</f>
        <v>506170</v>
      </c>
      <c r="E74" s="48">
        <f>IF('Town Data'!G70&gt;9,'Town Data'!F70,"*")</f>
        <v>175926</v>
      </c>
      <c r="F74" s="46">
        <f>IF('Town Data'!I70&gt;9,'Town Data'!H70,"*")</f>
        <v>539729.86</v>
      </c>
      <c r="G74" s="47">
        <f>IF('Town Data'!K70&gt;9,'Town Data'!J70,"*")</f>
        <v>564806</v>
      </c>
      <c r="H74" s="48">
        <f>IF('Town Data'!M70&gt;9,'Town Data'!L70,"*")</f>
        <v>186541</v>
      </c>
      <c r="I74" s="9">
        <f t="shared" si="3"/>
        <v>-0.04616615059985749</v>
      </c>
      <c r="J74" s="9">
        <f t="shared" si="4"/>
        <v>-0.10381617759018141</v>
      </c>
      <c r="K74" s="9">
        <f t="shared" si="5"/>
        <v>-0.05690438027028911</v>
      </c>
      <c r="L74" s="15"/>
    </row>
    <row r="75" spans="1:12" ht="15">
      <c r="A75" s="15"/>
      <c r="B75" s="27" t="str">
        <f>'Town Data'!A71</f>
        <v>WATERBURY</v>
      </c>
      <c r="C75" s="52">
        <f>IF('Town Data'!C71&gt;9,'Town Data'!B71,"*")</f>
        <v>1660708.11</v>
      </c>
      <c r="D75" s="44">
        <f>IF('Town Data'!E71&gt;9,'Town Data'!D71,"*")</f>
        <v>466021</v>
      </c>
      <c r="E75" s="45">
        <f>IF('Town Data'!G71&gt;9,'Town Data'!F71,"*")</f>
        <v>433865.88</v>
      </c>
      <c r="F75" s="44">
        <f>IF('Town Data'!I71&gt;9,'Town Data'!H71,"*")</f>
        <v>1624262.55</v>
      </c>
      <c r="G75" s="44">
        <f>IF('Town Data'!K71&gt;9,'Town Data'!J71,"*")</f>
        <v>476351</v>
      </c>
      <c r="H75" s="45">
        <f>IF('Town Data'!M71&gt;9,'Town Data'!L71,"*")</f>
        <v>405953</v>
      </c>
      <c r="I75" s="22">
        <f t="shared" si="3"/>
        <v>0.022438219732394897</v>
      </c>
      <c r="J75" s="22">
        <f t="shared" si="4"/>
        <v>-0.021685689753983932</v>
      </c>
      <c r="K75" s="22">
        <f t="shared" si="5"/>
        <v>0.06875889573423526</v>
      </c>
      <c r="L75" s="15"/>
    </row>
    <row r="76" spans="1:12" ht="15">
      <c r="A76" s="15"/>
      <c r="B76" s="15" t="str">
        <f>'Town Data'!A72</f>
        <v>WEATHERSFIELD</v>
      </c>
      <c r="C76" s="51">
        <f>IF('Town Data'!C72&gt;9,'Town Data'!B72,"*")</f>
        <v>222201.12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>
        <f>IF('Town Data'!I72&gt;9,'Town Data'!H72,"*")</f>
        <v>219440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  <v>0.012582573824279963</v>
      </c>
      <c r="J76" s="9">
        <f t="shared" si="4"/>
      </c>
      <c r="K76" s="9">
        <f t="shared" si="5"/>
      </c>
      <c r="L76" s="15"/>
    </row>
    <row r="77" spans="1:12" ht="15">
      <c r="A77" s="15"/>
      <c r="B77" s="27" t="str">
        <f>'Town Data'!A73</f>
        <v>WEST RUTLAND</v>
      </c>
      <c r="C77" s="52">
        <f>IF('Town Data'!C73&gt;9,'Town Data'!B73,"*")</f>
        <v>155284.07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>
        <f>IF('Town Data'!I73&gt;9,'Town Data'!H73,"*")</f>
        <v>142711.76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  <v>0.08809582335751445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WILLISTON</v>
      </c>
      <c r="C78" s="51">
        <f>IF('Town Data'!C74&gt;9,'Town Data'!B74,"*")</f>
        <v>3149055</v>
      </c>
      <c r="D78" s="47" t="str">
        <f>IF('Town Data'!E74&gt;9,'Town Data'!D74,"*")</f>
        <v>*</v>
      </c>
      <c r="E78" s="48">
        <f>IF('Town Data'!G74&gt;9,'Town Data'!F74,"*")</f>
        <v>341860</v>
      </c>
      <c r="F78" s="46">
        <f>IF('Town Data'!I74&gt;9,'Town Data'!H74,"*")</f>
        <v>3032526.22</v>
      </c>
      <c r="G78" s="47" t="str">
        <f>IF('Town Data'!K74&gt;9,'Town Data'!J74,"*")</f>
        <v>*</v>
      </c>
      <c r="H78" s="48">
        <f>IF('Town Data'!M74&gt;9,'Town Data'!L74,"*")</f>
        <v>328714</v>
      </c>
      <c r="I78" s="9">
        <f t="shared" si="3"/>
        <v>0.03842630584081142</v>
      </c>
      <c r="J78" s="9">
        <f t="shared" si="4"/>
      </c>
      <c r="K78" s="9">
        <f t="shared" si="5"/>
        <v>0.03999221207493444</v>
      </c>
      <c r="L78" s="15"/>
    </row>
    <row r="79" spans="1:12" ht="15">
      <c r="A79" s="15"/>
      <c r="B79" s="27" t="str">
        <f>'Town Data'!A75</f>
        <v>WILMINGTON</v>
      </c>
      <c r="C79" s="52">
        <f>IF('Town Data'!C75&gt;9,'Town Data'!B75,"*")</f>
        <v>806107.29</v>
      </c>
      <c r="D79" s="44">
        <f>IF('Town Data'!E75&gt;9,'Town Data'!D75,"*")</f>
        <v>105527</v>
      </c>
      <c r="E79" s="45">
        <f>IF('Town Data'!G75&gt;9,'Town Data'!F75,"*")</f>
        <v>153385.7</v>
      </c>
      <c r="F79" s="44">
        <f>IF('Town Data'!I75&gt;9,'Town Data'!H75,"*")</f>
        <v>693184.66</v>
      </c>
      <c r="G79" s="44">
        <f>IF('Town Data'!K75&gt;9,'Town Data'!J75,"*")</f>
        <v>213948.27</v>
      </c>
      <c r="H79" s="45">
        <f>IF('Town Data'!M75&gt;9,'Town Data'!L75,"*")</f>
        <v>126139</v>
      </c>
      <c r="I79" s="22">
        <f t="shared" si="3"/>
        <v>0.16290410985147882</v>
      </c>
      <c r="J79" s="22">
        <f t="shared" si="4"/>
        <v>-0.5067639481263391</v>
      </c>
      <c r="K79" s="22">
        <f t="shared" si="5"/>
        <v>0.21600535916726796</v>
      </c>
      <c r="L79" s="15"/>
    </row>
    <row r="80" spans="1:12" ht="15">
      <c r="A80" s="15"/>
      <c r="B80" s="15" t="str">
        <f>'Town Data'!A76</f>
        <v>WINDSOR</v>
      </c>
      <c r="C80" s="51">
        <f>IF('Town Data'!C76&gt;9,'Town Data'!B76,"*")</f>
        <v>283151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271594.66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0.04254995293353716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WINHALL</v>
      </c>
      <c r="C81" s="52" t="str">
        <f>IF('Town Data'!C77&gt;9,'Town Data'!B77,"*")</f>
        <v>*</v>
      </c>
      <c r="D81" s="44">
        <f>IF('Town Data'!E77&gt;9,'Town Data'!D77,"*")</f>
        <v>34394.75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>
        <f>IF('Town Data'!K77&gt;9,'Town Data'!J77,"*")</f>
        <v>61293.5</v>
      </c>
      <c r="H81" s="45" t="str">
        <f>IF('Town Data'!M77&gt;9,'Town Data'!L77,"*")</f>
        <v>*</v>
      </c>
      <c r="I81" s="22">
        <f t="shared" si="3"/>
      </c>
      <c r="J81" s="22">
        <f t="shared" si="4"/>
        <v>-0.4388515911148817</v>
      </c>
      <c r="K81" s="22">
        <f t="shared" si="5"/>
      </c>
      <c r="L81" s="15"/>
    </row>
    <row r="82" spans="1:12" ht="15">
      <c r="A82" s="15"/>
      <c r="B82" s="15" t="str">
        <f>'Town Data'!A78</f>
        <v>WINOOSKI</v>
      </c>
      <c r="C82" s="51">
        <f>IF('Town Data'!C78&gt;9,'Town Data'!B78,"*")</f>
        <v>1152500.76</v>
      </c>
      <c r="D82" s="47" t="str">
        <f>IF('Town Data'!E78&gt;9,'Town Data'!D78,"*")</f>
        <v>*</v>
      </c>
      <c r="E82" s="48">
        <f>IF('Town Data'!G78&gt;9,'Town Data'!F78,"*")</f>
        <v>489888.59</v>
      </c>
      <c r="F82" s="46">
        <f>IF('Town Data'!I78&gt;9,'Town Data'!H78,"*")</f>
        <v>1002988.86</v>
      </c>
      <c r="G82" s="47" t="str">
        <f>IF('Town Data'!K78&gt;9,'Town Data'!J78,"*")</f>
        <v>*</v>
      </c>
      <c r="H82" s="48">
        <f>IF('Town Data'!M78&gt;9,'Town Data'!L78,"*")</f>
        <v>335391.44</v>
      </c>
      <c r="I82" s="9">
        <f t="shared" si="3"/>
        <v>0.14906636151472313</v>
      </c>
      <c r="J82" s="9">
        <f t="shared" si="4"/>
      </c>
      <c r="K82" s="9">
        <f t="shared" si="5"/>
        <v>0.46064726637030456</v>
      </c>
      <c r="L82" s="15"/>
    </row>
    <row r="83" spans="1:12" ht="15">
      <c r="A83" s="15"/>
      <c r="B83" s="27" t="str">
        <f>'Town Data'!A79</f>
        <v>WOODSTOCK</v>
      </c>
      <c r="C83" s="52">
        <f>IF('Town Data'!C79&gt;9,'Town Data'!B79,"*")</f>
        <v>1535244</v>
      </c>
      <c r="D83" s="44">
        <f>IF('Town Data'!E79&gt;9,'Town Data'!D79,"*")</f>
        <v>1912055</v>
      </c>
      <c r="E83" s="45">
        <f>IF('Town Data'!G79&gt;9,'Town Data'!F79,"*")</f>
        <v>437598</v>
      </c>
      <c r="F83" s="44">
        <f>IF('Town Data'!I79&gt;9,'Town Data'!H79,"*")</f>
        <v>1500670</v>
      </c>
      <c r="G83" s="44">
        <f>IF('Town Data'!K79&gt;9,'Town Data'!J79,"*")</f>
        <v>1775168.4</v>
      </c>
      <c r="H83" s="45">
        <f>IF('Town Data'!M79&gt;9,'Town Data'!L79,"*")</f>
        <v>418647.9</v>
      </c>
      <c r="I83" s="22">
        <f t="shared" si="3"/>
        <v>0.023039042560989424</v>
      </c>
      <c r="J83" s="22">
        <f t="shared" si="4"/>
        <v>0.07711189541228883</v>
      </c>
      <c r="K83" s="22">
        <f t="shared" si="5"/>
        <v>0.045265006703724</v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5</v>
      </c>
      <c r="D2" s="76">
        <v>50273</v>
      </c>
      <c r="E2" s="40">
        <v>12</v>
      </c>
      <c r="F2" s="40">
        <v>0</v>
      </c>
      <c r="G2" s="40">
        <v>1</v>
      </c>
      <c r="H2" s="40">
        <v>0</v>
      </c>
      <c r="I2" s="40">
        <v>4</v>
      </c>
      <c r="J2" s="76">
        <v>47387</v>
      </c>
      <c r="K2" s="40">
        <v>10</v>
      </c>
      <c r="L2" s="40">
        <v>0</v>
      </c>
      <c r="M2" s="40">
        <v>1</v>
      </c>
    </row>
    <row r="3" spans="1:13" ht="15">
      <c r="A3" s="39" t="s">
        <v>48</v>
      </c>
      <c r="B3" s="40">
        <v>0</v>
      </c>
      <c r="C3" s="40">
        <v>9</v>
      </c>
      <c r="D3" s="76">
        <v>114275.07</v>
      </c>
      <c r="E3" s="40">
        <v>21</v>
      </c>
      <c r="F3" s="40">
        <v>0</v>
      </c>
      <c r="G3" s="40">
        <v>2</v>
      </c>
      <c r="H3" s="40">
        <v>0</v>
      </c>
      <c r="I3" s="40">
        <v>7</v>
      </c>
      <c r="J3" s="76">
        <v>128797</v>
      </c>
      <c r="K3" s="40">
        <v>18</v>
      </c>
      <c r="L3" s="40">
        <v>0</v>
      </c>
      <c r="M3" s="40">
        <v>2</v>
      </c>
    </row>
    <row r="4" spans="1:13" ht="15">
      <c r="A4" s="39" t="s">
        <v>49</v>
      </c>
      <c r="B4" s="76">
        <v>233546</v>
      </c>
      <c r="C4" s="40">
        <v>13</v>
      </c>
      <c r="D4" s="40">
        <v>0</v>
      </c>
      <c r="E4" s="40">
        <v>9</v>
      </c>
      <c r="F4" s="40">
        <v>0</v>
      </c>
      <c r="G4" s="40">
        <v>5</v>
      </c>
      <c r="H4" s="76">
        <v>232236</v>
      </c>
      <c r="I4" s="40">
        <v>14</v>
      </c>
      <c r="J4" s="76">
        <v>130997</v>
      </c>
      <c r="K4" s="40">
        <v>11</v>
      </c>
      <c r="L4" s="40">
        <v>0</v>
      </c>
      <c r="M4" s="40">
        <v>5</v>
      </c>
    </row>
    <row r="5" spans="1:13" ht="15">
      <c r="A5" s="39" t="s">
        <v>50</v>
      </c>
      <c r="B5" s="76">
        <v>2228384.96</v>
      </c>
      <c r="C5" s="40">
        <v>57</v>
      </c>
      <c r="D5" s="40">
        <v>0</v>
      </c>
      <c r="E5" s="40">
        <v>7</v>
      </c>
      <c r="F5" s="76">
        <v>294775.47</v>
      </c>
      <c r="G5" s="40">
        <v>27</v>
      </c>
      <c r="H5" s="76">
        <v>2084109.64</v>
      </c>
      <c r="I5" s="40">
        <v>57</v>
      </c>
      <c r="J5" s="40">
        <v>0</v>
      </c>
      <c r="K5" s="40">
        <v>9</v>
      </c>
      <c r="L5" s="76">
        <v>265955.68</v>
      </c>
      <c r="M5" s="40">
        <v>28</v>
      </c>
    </row>
    <row r="6" spans="1:13" ht="15">
      <c r="A6" s="39" t="s">
        <v>51</v>
      </c>
      <c r="B6" s="76">
        <v>217856.5</v>
      </c>
      <c r="C6" s="40">
        <v>17</v>
      </c>
      <c r="D6" s="76">
        <v>124192</v>
      </c>
      <c r="E6" s="40">
        <v>11</v>
      </c>
      <c r="F6" s="40">
        <v>0</v>
      </c>
      <c r="G6" s="40">
        <v>5</v>
      </c>
      <c r="H6" s="76">
        <v>206187</v>
      </c>
      <c r="I6" s="40">
        <v>15</v>
      </c>
      <c r="J6" s="76">
        <v>122904</v>
      </c>
      <c r="K6" s="40">
        <v>12</v>
      </c>
      <c r="L6" s="40">
        <v>0</v>
      </c>
      <c r="M6" s="40">
        <v>5</v>
      </c>
    </row>
    <row r="7" spans="1:13" ht="15">
      <c r="A7" s="39" t="s">
        <v>52</v>
      </c>
      <c r="B7" s="76">
        <v>2298060.98</v>
      </c>
      <c r="C7" s="40">
        <v>67</v>
      </c>
      <c r="D7" s="76">
        <v>902719.49</v>
      </c>
      <c r="E7" s="40">
        <v>24</v>
      </c>
      <c r="F7" s="76">
        <v>342781.85</v>
      </c>
      <c r="G7" s="40">
        <v>26</v>
      </c>
      <c r="H7" s="76">
        <v>2345039.46</v>
      </c>
      <c r="I7" s="40">
        <v>67</v>
      </c>
      <c r="J7" s="76">
        <v>908766.6</v>
      </c>
      <c r="K7" s="40">
        <v>24</v>
      </c>
      <c r="L7" s="76">
        <v>408111</v>
      </c>
      <c r="M7" s="40">
        <v>23</v>
      </c>
    </row>
    <row r="8" spans="1:13" ht="15">
      <c r="A8" s="39" t="s">
        <v>53</v>
      </c>
      <c r="B8" s="76">
        <v>279145.63</v>
      </c>
      <c r="C8" s="40">
        <v>11</v>
      </c>
      <c r="D8" s="40">
        <v>0</v>
      </c>
      <c r="E8" s="40">
        <v>2</v>
      </c>
      <c r="F8" s="40">
        <v>0</v>
      </c>
      <c r="G8" s="40">
        <v>4</v>
      </c>
      <c r="H8" s="76">
        <v>249944</v>
      </c>
      <c r="I8" s="40">
        <v>11</v>
      </c>
      <c r="J8" s="40">
        <v>0</v>
      </c>
      <c r="K8" s="40">
        <v>1</v>
      </c>
      <c r="L8" s="40">
        <v>0</v>
      </c>
      <c r="M8" s="40">
        <v>4</v>
      </c>
    </row>
    <row r="9" spans="1:13" ht="15">
      <c r="A9" s="39" t="s">
        <v>54</v>
      </c>
      <c r="B9" s="76">
        <v>442192.34</v>
      </c>
      <c r="C9" s="40">
        <v>14</v>
      </c>
      <c r="D9" s="40">
        <v>0</v>
      </c>
      <c r="E9" s="40">
        <v>1</v>
      </c>
      <c r="F9" s="40">
        <v>0</v>
      </c>
      <c r="G9" s="40">
        <v>5</v>
      </c>
      <c r="H9" s="76">
        <v>441006.12</v>
      </c>
      <c r="I9" s="40">
        <v>14</v>
      </c>
      <c r="J9" s="40">
        <v>0</v>
      </c>
      <c r="K9" s="40">
        <v>1</v>
      </c>
      <c r="L9" s="40">
        <v>0</v>
      </c>
      <c r="M9" s="40">
        <v>5</v>
      </c>
    </row>
    <row r="10" spans="1:13" ht="15">
      <c r="A10" s="39" t="s">
        <v>55</v>
      </c>
      <c r="B10" s="76">
        <v>494811</v>
      </c>
      <c r="C10" s="40">
        <v>22</v>
      </c>
      <c r="D10" s="76">
        <v>149247</v>
      </c>
      <c r="E10" s="40">
        <v>10</v>
      </c>
      <c r="F10" s="40">
        <v>0</v>
      </c>
      <c r="G10" s="40">
        <v>8</v>
      </c>
      <c r="H10" s="76">
        <v>563091</v>
      </c>
      <c r="I10" s="40">
        <v>25</v>
      </c>
      <c r="J10" s="40">
        <v>0</v>
      </c>
      <c r="K10" s="40">
        <v>9</v>
      </c>
      <c r="L10" s="40">
        <v>0</v>
      </c>
      <c r="M10" s="40">
        <v>7</v>
      </c>
    </row>
    <row r="11" spans="1:13" ht="15">
      <c r="A11" s="39" t="s">
        <v>56</v>
      </c>
      <c r="B11" s="76">
        <v>3847462.66</v>
      </c>
      <c r="C11" s="40">
        <v>91</v>
      </c>
      <c r="D11" s="76">
        <v>943541.99</v>
      </c>
      <c r="E11" s="40">
        <v>21</v>
      </c>
      <c r="F11" s="76">
        <v>561437.65</v>
      </c>
      <c r="G11" s="40">
        <v>37</v>
      </c>
      <c r="H11" s="76">
        <v>3630968.83</v>
      </c>
      <c r="I11" s="40">
        <v>93</v>
      </c>
      <c r="J11" s="76">
        <v>1082863</v>
      </c>
      <c r="K11" s="40">
        <v>18</v>
      </c>
      <c r="L11" s="76">
        <v>516970</v>
      </c>
      <c r="M11" s="40">
        <v>39</v>
      </c>
    </row>
    <row r="12" spans="1:13" ht="15">
      <c r="A12" s="39" t="s">
        <v>57</v>
      </c>
      <c r="B12" s="76">
        <v>423153</v>
      </c>
      <c r="C12" s="40">
        <v>15</v>
      </c>
      <c r="D12" s="40">
        <v>0</v>
      </c>
      <c r="E12" s="40">
        <v>6</v>
      </c>
      <c r="F12" s="40">
        <v>0</v>
      </c>
      <c r="G12" s="40">
        <v>6</v>
      </c>
      <c r="H12" s="76">
        <v>439386.2</v>
      </c>
      <c r="I12" s="40">
        <v>18</v>
      </c>
      <c r="J12" s="40">
        <v>0</v>
      </c>
      <c r="K12" s="40">
        <v>3</v>
      </c>
      <c r="L12" s="40">
        <v>0</v>
      </c>
      <c r="M12" s="40">
        <v>6</v>
      </c>
    </row>
    <row r="13" spans="1:13" ht="15">
      <c r="A13" s="39" t="s">
        <v>58</v>
      </c>
      <c r="B13" s="76">
        <v>257272</v>
      </c>
      <c r="C13" s="40">
        <v>14</v>
      </c>
      <c r="D13" s="76">
        <v>102280</v>
      </c>
      <c r="E13" s="40">
        <v>16</v>
      </c>
      <c r="F13" s="40">
        <v>0</v>
      </c>
      <c r="G13" s="40">
        <v>6</v>
      </c>
      <c r="H13" s="76">
        <v>214769</v>
      </c>
      <c r="I13" s="40">
        <v>15</v>
      </c>
      <c r="J13" s="76">
        <v>140547</v>
      </c>
      <c r="K13" s="40">
        <v>16</v>
      </c>
      <c r="L13" s="40">
        <v>0</v>
      </c>
      <c r="M13" s="40">
        <v>4</v>
      </c>
    </row>
    <row r="14" spans="1:13" ht="15">
      <c r="A14" s="39" t="s">
        <v>59</v>
      </c>
      <c r="B14" s="76">
        <v>11352600.41</v>
      </c>
      <c r="C14" s="40">
        <v>198</v>
      </c>
      <c r="D14" s="76">
        <v>4869291.74</v>
      </c>
      <c r="E14" s="40">
        <v>37</v>
      </c>
      <c r="F14" s="76">
        <v>3902541.34</v>
      </c>
      <c r="G14" s="40">
        <v>98</v>
      </c>
      <c r="H14" s="76">
        <v>10937288.86</v>
      </c>
      <c r="I14" s="40">
        <v>201</v>
      </c>
      <c r="J14" s="76">
        <v>4268912.86</v>
      </c>
      <c r="K14" s="40">
        <v>27</v>
      </c>
      <c r="L14" s="76">
        <v>3776744.04</v>
      </c>
      <c r="M14" s="40">
        <v>97</v>
      </c>
    </row>
    <row r="15" spans="1:13" ht="15">
      <c r="A15" s="39" t="s">
        <v>60</v>
      </c>
      <c r="B15" s="76">
        <v>714068.02</v>
      </c>
      <c r="C15" s="40">
        <v>16</v>
      </c>
      <c r="D15" s="76">
        <v>1026360.18</v>
      </c>
      <c r="E15" s="40">
        <v>13</v>
      </c>
      <c r="F15" s="40">
        <v>0</v>
      </c>
      <c r="G15" s="40">
        <v>9</v>
      </c>
      <c r="H15" s="76">
        <v>650147</v>
      </c>
      <c r="I15" s="40">
        <v>17</v>
      </c>
      <c r="J15" s="76">
        <v>980969</v>
      </c>
      <c r="K15" s="40">
        <v>14</v>
      </c>
      <c r="L15" s="40">
        <v>0</v>
      </c>
      <c r="M15" s="40">
        <v>9</v>
      </c>
    </row>
    <row r="16" spans="1:13" ht="15">
      <c r="A16" s="39" t="s">
        <v>61</v>
      </c>
      <c r="B16" s="76">
        <v>560954.34</v>
      </c>
      <c r="C16" s="40">
        <v>24</v>
      </c>
      <c r="D16" s="76">
        <v>144897.78</v>
      </c>
      <c r="E16" s="40">
        <v>16</v>
      </c>
      <c r="F16" s="40">
        <v>0</v>
      </c>
      <c r="G16" s="40">
        <v>7</v>
      </c>
      <c r="H16" s="76">
        <v>528508</v>
      </c>
      <c r="I16" s="40">
        <v>23</v>
      </c>
      <c r="J16" s="76">
        <v>130528</v>
      </c>
      <c r="K16" s="40">
        <v>16</v>
      </c>
      <c r="L16" s="40">
        <v>0</v>
      </c>
      <c r="M16" s="40">
        <v>7</v>
      </c>
    </row>
    <row r="17" spans="1:13" ht="15">
      <c r="A17" s="39" t="s">
        <v>62</v>
      </c>
      <c r="B17" s="40">
        <v>0</v>
      </c>
      <c r="C17" s="40">
        <v>6</v>
      </c>
      <c r="D17" s="76">
        <v>124818</v>
      </c>
      <c r="E17" s="40">
        <v>11</v>
      </c>
      <c r="F17" s="40">
        <v>0</v>
      </c>
      <c r="G17" s="40">
        <v>1</v>
      </c>
      <c r="H17" s="40">
        <v>0</v>
      </c>
      <c r="I17" s="40">
        <v>7</v>
      </c>
      <c r="J17" s="76">
        <v>113915</v>
      </c>
      <c r="K17" s="40">
        <v>11</v>
      </c>
      <c r="L17" s="40">
        <v>0</v>
      </c>
      <c r="M17" s="40">
        <v>1</v>
      </c>
    </row>
    <row r="18" spans="1:13" ht="15">
      <c r="A18" s="39" t="s">
        <v>63</v>
      </c>
      <c r="B18" s="76">
        <v>274838.74</v>
      </c>
      <c r="C18" s="40">
        <v>19</v>
      </c>
      <c r="D18" s="76">
        <v>116264.25</v>
      </c>
      <c r="E18" s="40">
        <v>14</v>
      </c>
      <c r="F18" s="40">
        <v>0</v>
      </c>
      <c r="G18" s="40">
        <v>7</v>
      </c>
      <c r="H18" s="76">
        <v>289515</v>
      </c>
      <c r="I18" s="40">
        <v>20</v>
      </c>
      <c r="J18" s="76">
        <v>98555</v>
      </c>
      <c r="K18" s="40">
        <v>12</v>
      </c>
      <c r="L18" s="40">
        <v>0</v>
      </c>
      <c r="M18" s="40">
        <v>8</v>
      </c>
    </row>
    <row r="19" spans="1:13" ht="15">
      <c r="A19" s="39" t="s">
        <v>64</v>
      </c>
      <c r="B19" s="76">
        <v>2866418.85</v>
      </c>
      <c r="C19" s="40">
        <v>58</v>
      </c>
      <c r="D19" s="76">
        <v>1637121.85</v>
      </c>
      <c r="E19" s="40">
        <v>25</v>
      </c>
      <c r="F19" s="76">
        <v>283840</v>
      </c>
      <c r="G19" s="40">
        <v>18</v>
      </c>
      <c r="H19" s="76">
        <v>2498037</v>
      </c>
      <c r="I19" s="40">
        <v>57</v>
      </c>
      <c r="J19" s="76">
        <v>2102729.35</v>
      </c>
      <c r="K19" s="40">
        <v>28</v>
      </c>
      <c r="L19" s="76">
        <v>267573</v>
      </c>
      <c r="M19" s="40">
        <v>19</v>
      </c>
    </row>
    <row r="20" spans="1:13" ht="15">
      <c r="A20" s="39" t="s">
        <v>65</v>
      </c>
      <c r="B20" s="40">
        <v>0</v>
      </c>
      <c r="C20" s="40">
        <v>4</v>
      </c>
      <c r="D20" s="76">
        <v>91759.23</v>
      </c>
      <c r="E20" s="40">
        <v>11</v>
      </c>
      <c r="F20" s="40">
        <v>0</v>
      </c>
      <c r="G20" s="40">
        <v>1</v>
      </c>
      <c r="H20" s="40">
        <v>0</v>
      </c>
      <c r="I20" s="40">
        <v>4</v>
      </c>
      <c r="J20" s="40">
        <v>0</v>
      </c>
      <c r="K20" s="40">
        <v>9</v>
      </c>
      <c r="L20" s="40">
        <v>0</v>
      </c>
      <c r="M20" s="40">
        <v>0</v>
      </c>
    </row>
    <row r="21" spans="1:13" ht="15">
      <c r="A21" s="39" t="s">
        <v>66</v>
      </c>
      <c r="B21" s="76">
        <v>769031</v>
      </c>
      <c r="C21" s="40">
        <v>20</v>
      </c>
      <c r="D21" s="76">
        <v>150616.47</v>
      </c>
      <c r="E21" s="40">
        <v>14</v>
      </c>
      <c r="F21" s="40">
        <v>0</v>
      </c>
      <c r="G21" s="40">
        <v>7</v>
      </c>
      <c r="H21" s="76">
        <v>830907</v>
      </c>
      <c r="I21" s="40">
        <v>24</v>
      </c>
      <c r="J21" s="76">
        <v>119430</v>
      </c>
      <c r="K21" s="40">
        <v>12</v>
      </c>
      <c r="L21" s="40">
        <v>0</v>
      </c>
      <c r="M21" s="40">
        <v>8</v>
      </c>
    </row>
    <row r="22" spans="1:13" ht="15">
      <c r="A22" s="39" t="s">
        <v>67</v>
      </c>
      <c r="B22" s="76">
        <v>623153</v>
      </c>
      <c r="C22" s="40">
        <v>16</v>
      </c>
      <c r="D22" s="76">
        <v>288254.25</v>
      </c>
      <c r="E22" s="40">
        <v>14</v>
      </c>
      <c r="F22" s="40">
        <v>0</v>
      </c>
      <c r="G22" s="40">
        <v>8</v>
      </c>
      <c r="H22" s="76">
        <v>606430</v>
      </c>
      <c r="I22" s="40">
        <v>15</v>
      </c>
      <c r="J22" s="76">
        <v>283250</v>
      </c>
      <c r="K22" s="40">
        <v>13</v>
      </c>
      <c r="L22" s="40">
        <v>0</v>
      </c>
      <c r="M22" s="40">
        <v>7</v>
      </c>
    </row>
    <row r="23" spans="1:13" ht="15">
      <c r="A23" s="39" t="s">
        <v>68</v>
      </c>
      <c r="B23" s="76">
        <v>458728.08</v>
      </c>
      <c r="C23" s="40">
        <v>23</v>
      </c>
      <c r="D23" s="76">
        <v>336634</v>
      </c>
      <c r="E23" s="40">
        <v>32</v>
      </c>
      <c r="F23" s="76">
        <v>146925.24</v>
      </c>
      <c r="G23" s="40">
        <v>14</v>
      </c>
      <c r="H23" s="76">
        <v>544704.32</v>
      </c>
      <c r="I23" s="40">
        <v>27</v>
      </c>
      <c r="J23" s="76">
        <v>398991.75</v>
      </c>
      <c r="K23" s="40">
        <v>34</v>
      </c>
      <c r="L23" s="76">
        <v>188943.63</v>
      </c>
      <c r="M23" s="40">
        <v>14</v>
      </c>
    </row>
    <row r="24" spans="1:13" ht="15">
      <c r="A24" s="39" t="s">
        <v>69</v>
      </c>
      <c r="B24" s="76">
        <v>359669.65</v>
      </c>
      <c r="C24" s="40">
        <v>19</v>
      </c>
      <c r="D24" s="40">
        <v>0</v>
      </c>
      <c r="E24" s="40">
        <v>2</v>
      </c>
      <c r="F24" s="40">
        <v>0</v>
      </c>
      <c r="G24" s="40">
        <v>7</v>
      </c>
      <c r="H24" s="76">
        <v>357112.32</v>
      </c>
      <c r="I24" s="40">
        <v>19</v>
      </c>
      <c r="J24" s="40">
        <v>0</v>
      </c>
      <c r="K24" s="40">
        <v>3</v>
      </c>
      <c r="L24" s="40">
        <v>0</v>
      </c>
      <c r="M24" s="40">
        <v>6</v>
      </c>
    </row>
    <row r="25" spans="1:13" ht="15">
      <c r="A25" s="39" t="s">
        <v>70</v>
      </c>
      <c r="B25" s="76">
        <v>3047152.25</v>
      </c>
      <c r="C25" s="40">
        <v>83</v>
      </c>
      <c r="D25" s="40">
        <v>0</v>
      </c>
      <c r="E25" s="40">
        <v>5</v>
      </c>
      <c r="F25" s="76">
        <v>313590</v>
      </c>
      <c r="G25" s="40">
        <v>20</v>
      </c>
      <c r="H25" s="76">
        <v>3116550.45</v>
      </c>
      <c r="I25" s="40">
        <v>87</v>
      </c>
      <c r="J25" s="40">
        <v>0</v>
      </c>
      <c r="K25" s="40">
        <v>7</v>
      </c>
      <c r="L25" s="76">
        <v>293967</v>
      </c>
      <c r="M25" s="40">
        <v>22</v>
      </c>
    </row>
    <row r="26" spans="1:13" ht="15">
      <c r="A26" s="39" t="s">
        <v>71</v>
      </c>
      <c r="B26" s="76">
        <v>417422.18</v>
      </c>
      <c r="C26" s="40">
        <v>14</v>
      </c>
      <c r="D26" s="40">
        <v>0</v>
      </c>
      <c r="E26" s="40">
        <v>2</v>
      </c>
      <c r="F26" s="40">
        <v>0</v>
      </c>
      <c r="G26" s="40">
        <v>4</v>
      </c>
      <c r="H26" s="76">
        <v>426526.82</v>
      </c>
      <c r="I26" s="40">
        <v>16</v>
      </c>
      <c r="J26" s="40">
        <v>0</v>
      </c>
      <c r="K26" s="40">
        <v>1</v>
      </c>
      <c r="L26" s="40">
        <v>0</v>
      </c>
      <c r="M26" s="40">
        <v>4</v>
      </c>
    </row>
    <row r="27" spans="1:13" ht="15">
      <c r="A27" s="39" t="s">
        <v>72</v>
      </c>
      <c r="B27" s="76">
        <v>251932.46</v>
      </c>
      <c r="C27" s="40">
        <v>10</v>
      </c>
      <c r="D27" s="76">
        <v>721870.82</v>
      </c>
      <c r="E27" s="40">
        <v>10</v>
      </c>
      <c r="F27" s="40">
        <v>0</v>
      </c>
      <c r="G27" s="40">
        <v>3</v>
      </c>
      <c r="H27" s="76">
        <v>251363</v>
      </c>
      <c r="I27" s="40">
        <v>11</v>
      </c>
      <c r="J27" s="40">
        <v>0</v>
      </c>
      <c r="K27" s="40">
        <v>8</v>
      </c>
      <c r="L27" s="40">
        <v>0</v>
      </c>
      <c r="M27" s="40">
        <v>3</v>
      </c>
    </row>
    <row r="28" spans="1:13" ht="15">
      <c r="A28" s="39" t="s">
        <v>73</v>
      </c>
      <c r="B28" s="76">
        <v>1281463.38</v>
      </c>
      <c r="C28" s="40">
        <v>13</v>
      </c>
      <c r="D28" s="76">
        <v>1625600</v>
      </c>
      <c r="E28" s="40">
        <v>14</v>
      </c>
      <c r="F28" s="40">
        <v>0</v>
      </c>
      <c r="G28" s="40">
        <v>3</v>
      </c>
      <c r="H28" s="76">
        <v>1222043</v>
      </c>
      <c r="I28" s="40">
        <v>12</v>
      </c>
      <c r="J28" s="76">
        <v>1731920</v>
      </c>
      <c r="K28" s="40">
        <v>15</v>
      </c>
      <c r="L28" s="40">
        <v>0</v>
      </c>
      <c r="M28" s="40">
        <v>3</v>
      </c>
    </row>
    <row r="29" spans="1:13" ht="15">
      <c r="A29" s="39" t="s">
        <v>74</v>
      </c>
      <c r="B29" s="40">
        <v>0</v>
      </c>
      <c r="C29" s="40">
        <v>7</v>
      </c>
      <c r="D29" s="76">
        <v>115720.7</v>
      </c>
      <c r="E29" s="40">
        <v>12</v>
      </c>
      <c r="F29" s="40">
        <v>0</v>
      </c>
      <c r="G29" s="40">
        <v>2</v>
      </c>
      <c r="H29" s="40">
        <v>0</v>
      </c>
      <c r="I29" s="40">
        <v>7</v>
      </c>
      <c r="J29" s="40">
        <v>0</v>
      </c>
      <c r="K29" s="40">
        <v>9</v>
      </c>
      <c r="L29" s="40">
        <v>0</v>
      </c>
      <c r="M29" s="40">
        <v>2</v>
      </c>
    </row>
    <row r="30" spans="1:13" ht="15">
      <c r="A30" s="39" t="s">
        <v>75</v>
      </c>
      <c r="B30" s="40">
        <v>0</v>
      </c>
      <c r="C30" s="40">
        <v>4</v>
      </c>
      <c r="D30" s="76">
        <v>95565</v>
      </c>
      <c r="E30" s="40">
        <v>10</v>
      </c>
      <c r="F30" s="40">
        <v>0</v>
      </c>
      <c r="G30" s="40">
        <v>0</v>
      </c>
      <c r="H30" s="40">
        <v>0</v>
      </c>
      <c r="I30" s="40">
        <v>5</v>
      </c>
      <c r="J30" s="76">
        <v>106631</v>
      </c>
      <c r="K30" s="40">
        <v>12</v>
      </c>
      <c r="L30" s="40">
        <v>0</v>
      </c>
      <c r="M30" s="40">
        <v>0</v>
      </c>
    </row>
    <row r="31" spans="1:13" ht="15">
      <c r="A31" s="39" t="s">
        <v>76</v>
      </c>
      <c r="B31" s="76">
        <v>308133.5</v>
      </c>
      <c r="C31" s="40">
        <v>15</v>
      </c>
      <c r="D31" s="40">
        <v>0</v>
      </c>
      <c r="E31" s="40">
        <v>3</v>
      </c>
      <c r="F31" s="40">
        <v>0</v>
      </c>
      <c r="G31" s="40">
        <v>4</v>
      </c>
      <c r="H31" s="76">
        <v>360077.65</v>
      </c>
      <c r="I31" s="40">
        <v>15</v>
      </c>
      <c r="J31" s="40">
        <v>0</v>
      </c>
      <c r="K31" s="40">
        <v>3</v>
      </c>
      <c r="L31" s="40">
        <v>0</v>
      </c>
      <c r="M31" s="40">
        <v>4</v>
      </c>
    </row>
    <row r="32" spans="1:13" ht="15">
      <c r="A32" s="39" t="s">
        <v>77</v>
      </c>
      <c r="B32" s="76">
        <v>2113953.83</v>
      </c>
      <c r="C32" s="40">
        <v>44</v>
      </c>
      <c r="D32" s="76">
        <v>1540574.66</v>
      </c>
      <c r="E32" s="40">
        <v>21</v>
      </c>
      <c r="F32" s="76">
        <v>335402</v>
      </c>
      <c r="G32" s="40">
        <v>18</v>
      </c>
      <c r="H32" s="76">
        <v>2153794.21</v>
      </c>
      <c r="I32" s="40">
        <v>49</v>
      </c>
      <c r="J32" s="76">
        <v>1517205.5</v>
      </c>
      <c r="K32" s="40">
        <v>23</v>
      </c>
      <c r="L32" s="76">
        <v>362873</v>
      </c>
      <c r="M32" s="40">
        <v>19</v>
      </c>
    </row>
    <row r="33" spans="1:13" ht="15">
      <c r="A33" s="39" t="s">
        <v>78</v>
      </c>
      <c r="B33" s="76">
        <v>460888.5</v>
      </c>
      <c r="C33" s="40">
        <v>14</v>
      </c>
      <c r="D33" s="40">
        <v>0</v>
      </c>
      <c r="E33" s="40">
        <v>5</v>
      </c>
      <c r="F33" s="40">
        <v>0</v>
      </c>
      <c r="G33" s="40">
        <v>5</v>
      </c>
      <c r="H33" s="76">
        <v>437978.95</v>
      </c>
      <c r="I33" s="40">
        <v>15</v>
      </c>
      <c r="J33" s="40">
        <v>0</v>
      </c>
      <c r="K33" s="40">
        <v>3</v>
      </c>
      <c r="L33" s="40">
        <v>0</v>
      </c>
      <c r="M33" s="40">
        <v>5</v>
      </c>
    </row>
    <row r="34" spans="1:13" ht="15">
      <c r="A34" s="39" t="s">
        <v>79</v>
      </c>
      <c r="B34" s="40">
        <v>0</v>
      </c>
      <c r="C34" s="40">
        <v>5</v>
      </c>
      <c r="D34" s="76">
        <v>98864</v>
      </c>
      <c r="E34" s="40">
        <v>14</v>
      </c>
      <c r="F34" s="40">
        <v>0</v>
      </c>
      <c r="G34" s="40">
        <v>1</v>
      </c>
      <c r="H34" s="40">
        <v>0</v>
      </c>
      <c r="I34" s="40">
        <v>7</v>
      </c>
      <c r="J34" s="76">
        <v>99190.5</v>
      </c>
      <c r="K34" s="40">
        <v>15</v>
      </c>
      <c r="L34" s="40">
        <v>0</v>
      </c>
      <c r="M34" s="40">
        <v>1</v>
      </c>
    </row>
    <row r="35" spans="1:13" ht="15">
      <c r="A35" s="39" t="s">
        <v>80</v>
      </c>
      <c r="B35" s="40">
        <v>0</v>
      </c>
      <c r="C35" s="40">
        <v>2</v>
      </c>
      <c r="D35" s="76">
        <v>206234</v>
      </c>
      <c r="E35" s="40">
        <v>11</v>
      </c>
      <c r="F35" s="40">
        <v>0</v>
      </c>
      <c r="G35" s="40">
        <v>1</v>
      </c>
      <c r="H35" s="40">
        <v>0</v>
      </c>
      <c r="I35" s="40">
        <v>3</v>
      </c>
      <c r="J35" s="40">
        <v>0</v>
      </c>
      <c r="K35" s="40">
        <v>9</v>
      </c>
      <c r="L35" s="40">
        <v>0</v>
      </c>
      <c r="M35" s="40">
        <v>1</v>
      </c>
    </row>
    <row r="36" spans="1:13" ht="15">
      <c r="A36" s="39" t="s">
        <v>81</v>
      </c>
      <c r="B36" s="76">
        <v>255651.74</v>
      </c>
      <c r="C36" s="40">
        <v>13</v>
      </c>
      <c r="D36" s="40">
        <v>0</v>
      </c>
      <c r="E36" s="40">
        <v>0</v>
      </c>
      <c r="F36" s="40">
        <v>0</v>
      </c>
      <c r="G36" s="40">
        <v>3</v>
      </c>
      <c r="H36" s="76">
        <v>245665.85</v>
      </c>
      <c r="I36" s="40">
        <v>12</v>
      </c>
      <c r="J36" s="40">
        <v>0</v>
      </c>
      <c r="K36" s="40">
        <v>0</v>
      </c>
      <c r="L36" s="40">
        <v>0</v>
      </c>
      <c r="M36" s="40">
        <v>2</v>
      </c>
    </row>
    <row r="37" spans="1:13" ht="15">
      <c r="A37" s="39" t="s">
        <v>82</v>
      </c>
      <c r="B37" s="76">
        <v>910487.48</v>
      </c>
      <c r="C37" s="40">
        <v>28</v>
      </c>
      <c r="D37" s="76">
        <v>1174164.12</v>
      </c>
      <c r="E37" s="40">
        <v>45</v>
      </c>
      <c r="F37" s="76">
        <v>370859.69</v>
      </c>
      <c r="G37" s="40">
        <v>18</v>
      </c>
      <c r="H37" s="76">
        <v>868050.62</v>
      </c>
      <c r="I37" s="40">
        <v>31</v>
      </c>
      <c r="J37" s="76">
        <v>1065268.18</v>
      </c>
      <c r="K37" s="40">
        <v>43</v>
      </c>
      <c r="L37" s="76">
        <v>401800.05</v>
      </c>
      <c r="M37" s="40">
        <v>23</v>
      </c>
    </row>
    <row r="38" spans="1:13" ht="15">
      <c r="A38" s="39" t="s">
        <v>83</v>
      </c>
      <c r="B38" s="76">
        <v>243874.23</v>
      </c>
      <c r="C38" s="40">
        <v>11</v>
      </c>
      <c r="D38" s="76">
        <v>68952</v>
      </c>
      <c r="E38" s="40">
        <v>11</v>
      </c>
      <c r="F38" s="40">
        <v>0</v>
      </c>
      <c r="G38" s="40">
        <v>5</v>
      </c>
      <c r="H38" s="76">
        <v>213192.77</v>
      </c>
      <c r="I38" s="40">
        <v>12</v>
      </c>
      <c r="J38" s="76">
        <v>86193</v>
      </c>
      <c r="K38" s="40">
        <v>12</v>
      </c>
      <c r="L38" s="40">
        <v>0</v>
      </c>
      <c r="M38" s="40">
        <v>7</v>
      </c>
    </row>
    <row r="39" spans="1:13" ht="15">
      <c r="A39" s="39" t="s">
        <v>84</v>
      </c>
      <c r="B39" s="76">
        <v>1129508.9</v>
      </c>
      <c r="C39" s="40">
        <v>41</v>
      </c>
      <c r="D39" s="76">
        <v>623725.81</v>
      </c>
      <c r="E39" s="40">
        <v>51</v>
      </c>
      <c r="F39" s="76">
        <v>446846</v>
      </c>
      <c r="G39" s="40">
        <v>24</v>
      </c>
      <c r="H39" s="76">
        <v>1193493.23</v>
      </c>
      <c r="I39" s="40">
        <v>34</v>
      </c>
      <c r="J39" s="76">
        <v>577770</v>
      </c>
      <c r="K39" s="40">
        <v>44</v>
      </c>
      <c r="L39" s="76">
        <v>359232</v>
      </c>
      <c r="M39" s="40">
        <v>19</v>
      </c>
    </row>
    <row r="40" spans="1:13" ht="15">
      <c r="A40" s="39" t="s">
        <v>85</v>
      </c>
      <c r="B40" s="76">
        <v>1025334.59</v>
      </c>
      <c r="C40" s="40">
        <v>30</v>
      </c>
      <c r="D40" s="76">
        <v>198760.98</v>
      </c>
      <c r="E40" s="40">
        <v>10</v>
      </c>
      <c r="F40" s="76">
        <v>110271.58</v>
      </c>
      <c r="G40" s="40">
        <v>15</v>
      </c>
      <c r="H40" s="76">
        <v>996162.24</v>
      </c>
      <c r="I40" s="40">
        <v>31</v>
      </c>
      <c r="J40" s="40">
        <v>0</v>
      </c>
      <c r="K40" s="40">
        <v>8</v>
      </c>
      <c r="L40" s="76">
        <v>123059</v>
      </c>
      <c r="M40" s="40">
        <v>16</v>
      </c>
    </row>
    <row r="41" spans="1:13" ht="15">
      <c r="A41" s="39" t="s">
        <v>86</v>
      </c>
      <c r="B41" s="76">
        <v>2740651.53</v>
      </c>
      <c r="C41" s="40">
        <v>54</v>
      </c>
      <c r="D41" s="76">
        <v>2447976.99</v>
      </c>
      <c r="E41" s="40">
        <v>36</v>
      </c>
      <c r="F41" s="76">
        <v>620269.55</v>
      </c>
      <c r="G41" s="40">
        <v>34</v>
      </c>
      <c r="H41" s="76">
        <v>2871116.69</v>
      </c>
      <c r="I41" s="40">
        <v>60</v>
      </c>
      <c r="J41" s="76">
        <v>2576719.9</v>
      </c>
      <c r="K41" s="40">
        <v>36</v>
      </c>
      <c r="L41" s="76">
        <v>626615</v>
      </c>
      <c r="M41" s="40">
        <v>34</v>
      </c>
    </row>
    <row r="42" spans="1:13" ht="15">
      <c r="A42" s="39" t="s">
        <v>87</v>
      </c>
      <c r="B42" s="76">
        <v>1992341.04</v>
      </c>
      <c r="C42" s="40">
        <v>49</v>
      </c>
      <c r="D42" s="40">
        <v>0</v>
      </c>
      <c r="E42" s="40">
        <v>8</v>
      </c>
      <c r="F42" s="76">
        <v>407746.31</v>
      </c>
      <c r="G42" s="40">
        <v>22</v>
      </c>
      <c r="H42" s="76">
        <v>2011394.22</v>
      </c>
      <c r="I42" s="40">
        <v>52</v>
      </c>
      <c r="J42" s="40">
        <v>0</v>
      </c>
      <c r="K42" s="40">
        <v>9</v>
      </c>
      <c r="L42" s="76">
        <v>366406.5</v>
      </c>
      <c r="M42" s="40">
        <v>22</v>
      </c>
    </row>
    <row r="43" spans="1:13" ht="15">
      <c r="A43" s="39" t="s">
        <v>88</v>
      </c>
      <c r="B43" s="76">
        <v>961797.2</v>
      </c>
      <c r="C43" s="40">
        <v>25</v>
      </c>
      <c r="D43" s="40">
        <v>0</v>
      </c>
      <c r="E43" s="40">
        <v>5</v>
      </c>
      <c r="F43" s="40">
        <v>0</v>
      </c>
      <c r="G43" s="40">
        <v>8</v>
      </c>
      <c r="H43" s="76">
        <v>824152</v>
      </c>
      <c r="I43" s="40">
        <v>24</v>
      </c>
      <c r="J43" s="40">
        <v>0</v>
      </c>
      <c r="K43" s="40">
        <v>8</v>
      </c>
      <c r="L43" s="40">
        <v>0</v>
      </c>
      <c r="M43" s="40">
        <v>5</v>
      </c>
    </row>
    <row r="44" spans="1:13" ht="15">
      <c r="A44" s="39" t="s">
        <v>89</v>
      </c>
      <c r="B44" s="76">
        <v>2237833.34</v>
      </c>
      <c r="C44" s="40">
        <v>64</v>
      </c>
      <c r="D44" s="76">
        <v>451602</v>
      </c>
      <c r="E44" s="40">
        <v>13</v>
      </c>
      <c r="F44" s="76">
        <v>387671.68</v>
      </c>
      <c r="G44" s="40">
        <v>25</v>
      </c>
      <c r="H44" s="76">
        <v>2236498.44</v>
      </c>
      <c r="I44" s="40">
        <v>61</v>
      </c>
      <c r="J44" s="76">
        <v>447947</v>
      </c>
      <c r="K44" s="40">
        <v>10</v>
      </c>
      <c r="L44" s="76">
        <v>413249.58</v>
      </c>
      <c r="M44" s="40">
        <v>28</v>
      </c>
    </row>
    <row r="45" spans="1:13" ht="15">
      <c r="A45" s="39" t="s">
        <v>90</v>
      </c>
      <c r="B45" s="76">
        <v>1128795</v>
      </c>
      <c r="C45" s="40">
        <v>33</v>
      </c>
      <c r="D45" s="76">
        <v>69245</v>
      </c>
      <c r="E45" s="40">
        <v>11</v>
      </c>
      <c r="F45" s="76">
        <v>102780</v>
      </c>
      <c r="G45" s="40">
        <v>14</v>
      </c>
      <c r="H45" s="76">
        <v>947529.88</v>
      </c>
      <c r="I45" s="40">
        <v>27</v>
      </c>
      <c r="J45" s="76">
        <v>151651</v>
      </c>
      <c r="K45" s="40">
        <v>11</v>
      </c>
      <c r="L45" s="76">
        <v>99538</v>
      </c>
      <c r="M45" s="40">
        <v>13</v>
      </c>
    </row>
    <row r="46" spans="1:13" ht="15">
      <c r="A46" s="39" t="s">
        <v>91</v>
      </c>
      <c r="B46" s="40">
        <v>0</v>
      </c>
      <c r="C46" s="40">
        <v>1</v>
      </c>
      <c r="D46" s="76">
        <v>33841</v>
      </c>
      <c r="E46" s="40">
        <v>10</v>
      </c>
      <c r="F46" s="40">
        <v>0</v>
      </c>
      <c r="G46" s="40">
        <v>0</v>
      </c>
      <c r="H46" s="40">
        <v>0</v>
      </c>
      <c r="I46" s="40">
        <v>1</v>
      </c>
      <c r="J46" s="76">
        <v>29796</v>
      </c>
      <c r="K46" s="40">
        <v>11</v>
      </c>
      <c r="L46" s="40">
        <v>0</v>
      </c>
      <c r="M46" s="40">
        <v>0</v>
      </c>
    </row>
    <row r="47" spans="1:13" ht="15">
      <c r="A47" s="39" t="s">
        <v>92</v>
      </c>
      <c r="B47" s="76">
        <v>1014040.82</v>
      </c>
      <c r="C47" s="40">
        <v>31</v>
      </c>
      <c r="D47" s="40">
        <v>0</v>
      </c>
      <c r="E47" s="40">
        <v>4</v>
      </c>
      <c r="F47" s="76">
        <v>177520</v>
      </c>
      <c r="G47" s="40">
        <v>14</v>
      </c>
      <c r="H47" s="76">
        <v>950132.19</v>
      </c>
      <c r="I47" s="40">
        <v>28</v>
      </c>
      <c r="J47" s="40">
        <v>0</v>
      </c>
      <c r="K47" s="40">
        <v>5</v>
      </c>
      <c r="L47" s="76">
        <v>167890.28</v>
      </c>
      <c r="M47" s="40">
        <v>14</v>
      </c>
    </row>
    <row r="48" spans="1:13" ht="15">
      <c r="A48" s="39" t="s">
        <v>93</v>
      </c>
      <c r="B48" s="40">
        <v>0</v>
      </c>
      <c r="C48" s="40">
        <v>6</v>
      </c>
      <c r="D48" s="76">
        <v>374897.42</v>
      </c>
      <c r="E48" s="40">
        <v>20</v>
      </c>
      <c r="F48" s="40">
        <v>0</v>
      </c>
      <c r="G48" s="40">
        <v>3</v>
      </c>
      <c r="H48" s="40">
        <v>0</v>
      </c>
      <c r="I48" s="40">
        <v>8</v>
      </c>
      <c r="J48" s="76">
        <v>361259</v>
      </c>
      <c r="K48" s="40">
        <v>18</v>
      </c>
      <c r="L48" s="40">
        <v>0</v>
      </c>
      <c r="M48" s="40">
        <v>3</v>
      </c>
    </row>
    <row r="49" spans="1:13" ht="15">
      <c r="A49" s="39" t="s">
        <v>94</v>
      </c>
      <c r="B49" s="76">
        <v>310930.65</v>
      </c>
      <c r="C49" s="40">
        <v>18</v>
      </c>
      <c r="D49" s="40">
        <v>0</v>
      </c>
      <c r="E49" s="40">
        <v>8</v>
      </c>
      <c r="F49" s="40">
        <v>0</v>
      </c>
      <c r="G49" s="40">
        <v>5</v>
      </c>
      <c r="H49" s="76">
        <v>312307.37</v>
      </c>
      <c r="I49" s="40">
        <v>18</v>
      </c>
      <c r="J49" s="40">
        <v>0</v>
      </c>
      <c r="K49" s="40">
        <v>7</v>
      </c>
      <c r="L49" s="40">
        <v>0</v>
      </c>
      <c r="M49" s="40">
        <v>6</v>
      </c>
    </row>
    <row r="50" spans="1:13" ht="15">
      <c r="A50" s="39" t="s">
        <v>95</v>
      </c>
      <c r="B50" s="40">
        <v>0</v>
      </c>
      <c r="C50" s="40">
        <v>2</v>
      </c>
      <c r="D50" s="76">
        <v>45658</v>
      </c>
      <c r="E50" s="40">
        <v>11</v>
      </c>
      <c r="F50" s="40">
        <v>0</v>
      </c>
      <c r="G50" s="40">
        <v>1</v>
      </c>
      <c r="H50" s="40">
        <v>0</v>
      </c>
      <c r="I50" s="40">
        <v>4</v>
      </c>
      <c r="J50" s="40">
        <v>0</v>
      </c>
      <c r="K50" s="40">
        <v>9</v>
      </c>
      <c r="L50" s="40">
        <v>0</v>
      </c>
      <c r="M50" s="40">
        <v>2</v>
      </c>
    </row>
    <row r="51" spans="1:13" ht="15">
      <c r="A51" s="39" t="s">
        <v>96</v>
      </c>
      <c r="B51" s="76">
        <v>227166</v>
      </c>
      <c r="C51" s="40">
        <v>13</v>
      </c>
      <c r="D51" s="40">
        <v>0</v>
      </c>
      <c r="E51" s="40">
        <v>9</v>
      </c>
      <c r="F51" s="40">
        <v>0</v>
      </c>
      <c r="G51" s="40">
        <v>4</v>
      </c>
      <c r="H51" s="76">
        <v>207353.25</v>
      </c>
      <c r="I51" s="40">
        <v>13</v>
      </c>
      <c r="J51" s="76">
        <v>43821</v>
      </c>
      <c r="K51" s="40">
        <v>11</v>
      </c>
      <c r="L51" s="40">
        <v>0</v>
      </c>
      <c r="M51" s="40">
        <v>3</v>
      </c>
    </row>
    <row r="52" spans="1:13" ht="15">
      <c r="A52" s="39" t="s">
        <v>97</v>
      </c>
      <c r="B52" s="76">
        <v>232412.06</v>
      </c>
      <c r="C52" s="40">
        <v>13</v>
      </c>
      <c r="D52" s="40">
        <v>0</v>
      </c>
      <c r="E52" s="40">
        <v>6</v>
      </c>
      <c r="F52" s="40">
        <v>0</v>
      </c>
      <c r="G52" s="40">
        <v>4</v>
      </c>
      <c r="H52" s="76">
        <v>247486.07</v>
      </c>
      <c r="I52" s="40">
        <v>14</v>
      </c>
      <c r="J52" s="40">
        <v>0</v>
      </c>
      <c r="K52" s="40">
        <v>5</v>
      </c>
      <c r="L52" s="40">
        <v>0</v>
      </c>
      <c r="M52" s="40">
        <v>3</v>
      </c>
    </row>
    <row r="53" spans="1:13" ht="15">
      <c r="A53" s="39" t="s">
        <v>98</v>
      </c>
      <c r="B53" s="76">
        <v>561189</v>
      </c>
      <c r="C53" s="40">
        <v>25</v>
      </c>
      <c r="D53" s="40">
        <v>0</v>
      </c>
      <c r="E53" s="40">
        <v>2</v>
      </c>
      <c r="F53" s="76">
        <v>50972</v>
      </c>
      <c r="G53" s="40">
        <v>10</v>
      </c>
      <c r="H53" s="76">
        <v>525633</v>
      </c>
      <c r="I53" s="40">
        <v>23</v>
      </c>
      <c r="J53" s="40">
        <v>0</v>
      </c>
      <c r="K53" s="40">
        <v>4</v>
      </c>
      <c r="L53" s="76">
        <v>49948</v>
      </c>
      <c r="M53" s="40">
        <v>10</v>
      </c>
    </row>
    <row r="54" spans="1:13" ht="15">
      <c r="A54" s="39" t="s">
        <v>99</v>
      </c>
      <c r="B54" s="76">
        <v>150428</v>
      </c>
      <c r="C54" s="40">
        <v>10</v>
      </c>
      <c r="D54" s="40">
        <v>0</v>
      </c>
      <c r="E54" s="40">
        <v>2</v>
      </c>
      <c r="F54" s="40">
        <v>0</v>
      </c>
      <c r="G54" s="40">
        <v>4</v>
      </c>
      <c r="H54" s="76">
        <v>157763</v>
      </c>
      <c r="I54" s="40">
        <v>10</v>
      </c>
      <c r="J54" s="40">
        <v>0</v>
      </c>
      <c r="K54" s="40">
        <v>2</v>
      </c>
      <c r="L54" s="40">
        <v>0</v>
      </c>
      <c r="M54" s="40">
        <v>4</v>
      </c>
    </row>
    <row r="55" spans="1:13" ht="15">
      <c r="A55" s="39" t="s">
        <v>100</v>
      </c>
      <c r="B55" s="76">
        <v>440147.5</v>
      </c>
      <c r="C55" s="40">
        <v>29</v>
      </c>
      <c r="D55" s="40">
        <v>0</v>
      </c>
      <c r="E55" s="40">
        <v>5</v>
      </c>
      <c r="F55" s="76">
        <v>93657.72</v>
      </c>
      <c r="G55" s="40">
        <v>13</v>
      </c>
      <c r="H55" s="76">
        <v>489252.15</v>
      </c>
      <c r="I55" s="40">
        <v>33</v>
      </c>
      <c r="J55" s="40">
        <v>0</v>
      </c>
      <c r="K55" s="40">
        <v>6</v>
      </c>
      <c r="L55" s="76">
        <v>119542</v>
      </c>
      <c r="M55" s="40">
        <v>13</v>
      </c>
    </row>
    <row r="56" spans="1:13" ht="15">
      <c r="A56" s="39" t="s">
        <v>101</v>
      </c>
      <c r="B56" s="76">
        <v>352926</v>
      </c>
      <c r="C56" s="40">
        <v>10</v>
      </c>
      <c r="D56" s="40">
        <v>0</v>
      </c>
      <c r="E56" s="40">
        <v>3</v>
      </c>
      <c r="F56" s="40">
        <v>0</v>
      </c>
      <c r="G56" s="40">
        <v>3</v>
      </c>
      <c r="H56" s="76">
        <v>328377</v>
      </c>
      <c r="I56" s="40">
        <v>10</v>
      </c>
      <c r="J56" s="40">
        <v>0</v>
      </c>
      <c r="K56" s="40">
        <v>3</v>
      </c>
      <c r="L56" s="40">
        <v>0</v>
      </c>
      <c r="M56" s="40">
        <v>4</v>
      </c>
    </row>
    <row r="57" spans="1:13" ht="15">
      <c r="A57" s="39" t="s">
        <v>102</v>
      </c>
      <c r="B57" s="76">
        <v>4017560.3</v>
      </c>
      <c r="C57" s="40">
        <v>110</v>
      </c>
      <c r="D57" s="76">
        <v>852315.5</v>
      </c>
      <c r="E57" s="40">
        <v>15</v>
      </c>
      <c r="F57" s="76">
        <v>466338.24</v>
      </c>
      <c r="G57" s="40">
        <v>41</v>
      </c>
      <c r="H57" s="76">
        <v>4073645.72</v>
      </c>
      <c r="I57" s="40">
        <v>114</v>
      </c>
      <c r="J57" s="76">
        <v>1034366</v>
      </c>
      <c r="K57" s="40">
        <v>16</v>
      </c>
      <c r="L57" s="76">
        <v>480829.68</v>
      </c>
      <c r="M57" s="40">
        <v>43</v>
      </c>
    </row>
    <row r="58" spans="1:13" ht="15">
      <c r="A58" s="39" t="s">
        <v>103</v>
      </c>
      <c r="B58" s="40">
        <v>0</v>
      </c>
      <c r="C58" s="40">
        <v>3</v>
      </c>
      <c r="D58" s="76">
        <v>58607</v>
      </c>
      <c r="E58" s="40">
        <v>13</v>
      </c>
      <c r="F58" s="40">
        <v>0</v>
      </c>
      <c r="G58" s="40">
        <v>3</v>
      </c>
      <c r="H58" s="40">
        <v>0</v>
      </c>
      <c r="I58" s="40">
        <v>3</v>
      </c>
      <c r="J58" s="76">
        <v>55849.61</v>
      </c>
      <c r="K58" s="40">
        <v>13</v>
      </c>
      <c r="L58" s="40">
        <v>0</v>
      </c>
      <c r="M58" s="40">
        <v>3</v>
      </c>
    </row>
    <row r="59" spans="1:13" ht="15">
      <c r="A59" s="39" t="s">
        <v>104</v>
      </c>
      <c r="B59" s="76">
        <v>1152514.01</v>
      </c>
      <c r="C59" s="40">
        <v>28</v>
      </c>
      <c r="D59" s="76">
        <v>812010.89</v>
      </c>
      <c r="E59" s="40">
        <v>10</v>
      </c>
      <c r="F59" s="76">
        <v>220793.84</v>
      </c>
      <c r="G59" s="40">
        <v>15</v>
      </c>
      <c r="H59" s="76">
        <v>1294331.26</v>
      </c>
      <c r="I59" s="40">
        <v>34</v>
      </c>
      <c r="J59" s="76">
        <v>946782</v>
      </c>
      <c r="K59" s="40">
        <v>12</v>
      </c>
      <c r="L59" s="76">
        <v>216405.2</v>
      </c>
      <c r="M59" s="40">
        <v>20</v>
      </c>
    </row>
    <row r="60" spans="1:13" ht="15">
      <c r="A60" s="39" t="s">
        <v>105</v>
      </c>
      <c r="B60" s="76">
        <v>7141084.81</v>
      </c>
      <c r="C60" s="40">
        <v>103</v>
      </c>
      <c r="D60" s="76">
        <v>5689471.15</v>
      </c>
      <c r="E60" s="40">
        <v>21</v>
      </c>
      <c r="F60" s="76">
        <v>796657.05</v>
      </c>
      <c r="G60" s="40">
        <v>36</v>
      </c>
      <c r="H60" s="76">
        <v>7263794.9</v>
      </c>
      <c r="I60" s="40">
        <v>106</v>
      </c>
      <c r="J60" s="76">
        <v>5986641</v>
      </c>
      <c r="K60" s="40">
        <v>25</v>
      </c>
      <c r="L60" s="76">
        <v>876968</v>
      </c>
      <c r="M60" s="40">
        <v>37</v>
      </c>
    </row>
    <row r="61" spans="1:13" ht="15">
      <c r="A61" s="39" t="s">
        <v>106</v>
      </c>
      <c r="B61" s="76">
        <v>397585.11</v>
      </c>
      <c r="C61" s="40">
        <v>18</v>
      </c>
      <c r="D61" s="76">
        <v>344772.38</v>
      </c>
      <c r="E61" s="40">
        <v>24</v>
      </c>
      <c r="F61" s="40">
        <v>0</v>
      </c>
      <c r="G61" s="40">
        <v>4</v>
      </c>
      <c r="H61" s="76">
        <v>352969</v>
      </c>
      <c r="I61" s="40">
        <v>17</v>
      </c>
      <c r="J61" s="76">
        <v>453339</v>
      </c>
      <c r="K61" s="40">
        <v>25</v>
      </c>
      <c r="L61" s="40">
        <v>0</v>
      </c>
      <c r="M61" s="40">
        <v>4</v>
      </c>
    </row>
    <row r="62" spans="1:13" ht="15">
      <c r="A62" s="39" t="s">
        <v>107</v>
      </c>
      <c r="B62" s="76">
        <v>889163.11</v>
      </c>
      <c r="C62" s="40">
        <v>32</v>
      </c>
      <c r="D62" s="40">
        <v>0</v>
      </c>
      <c r="E62" s="40">
        <v>7</v>
      </c>
      <c r="F62" s="76">
        <v>69397</v>
      </c>
      <c r="G62" s="40">
        <v>14</v>
      </c>
      <c r="H62" s="76">
        <v>887663</v>
      </c>
      <c r="I62" s="40">
        <v>34</v>
      </c>
      <c r="J62" s="40">
        <v>0</v>
      </c>
      <c r="K62" s="40">
        <v>7</v>
      </c>
      <c r="L62" s="76">
        <v>68130</v>
      </c>
      <c r="M62" s="40">
        <v>14</v>
      </c>
    </row>
    <row r="63" spans="1:13" ht="15">
      <c r="A63" s="39" t="s">
        <v>108</v>
      </c>
      <c r="B63" s="76">
        <v>1576756.02</v>
      </c>
      <c r="C63" s="40">
        <v>48</v>
      </c>
      <c r="D63" s="40">
        <v>0</v>
      </c>
      <c r="E63" s="40">
        <v>4</v>
      </c>
      <c r="F63" s="76">
        <v>164813.85</v>
      </c>
      <c r="G63" s="40">
        <v>19</v>
      </c>
      <c r="H63" s="76">
        <v>1278333.78</v>
      </c>
      <c r="I63" s="40">
        <v>48</v>
      </c>
      <c r="J63" s="40">
        <v>0</v>
      </c>
      <c r="K63" s="40">
        <v>4</v>
      </c>
      <c r="L63" s="76">
        <v>180541</v>
      </c>
      <c r="M63" s="40">
        <v>17</v>
      </c>
    </row>
    <row r="64" spans="1:13" ht="15">
      <c r="A64" s="39" t="s">
        <v>109</v>
      </c>
      <c r="B64" s="76">
        <v>763888</v>
      </c>
      <c r="C64" s="40">
        <v>13</v>
      </c>
      <c r="D64" s="40">
        <v>0</v>
      </c>
      <c r="E64" s="40">
        <v>3</v>
      </c>
      <c r="F64" s="40">
        <v>0</v>
      </c>
      <c r="G64" s="40">
        <v>5</v>
      </c>
      <c r="H64" s="76">
        <v>988873.53</v>
      </c>
      <c r="I64" s="40">
        <v>15</v>
      </c>
      <c r="J64" s="40">
        <v>0</v>
      </c>
      <c r="K64" s="40">
        <v>3</v>
      </c>
      <c r="L64" s="40">
        <v>0</v>
      </c>
      <c r="M64" s="40">
        <v>5</v>
      </c>
    </row>
    <row r="65" spans="1:13" ht="15">
      <c r="A65" s="39" t="s">
        <v>110</v>
      </c>
      <c r="B65" s="76">
        <v>1112281.66</v>
      </c>
      <c r="C65" s="40">
        <v>45</v>
      </c>
      <c r="D65" s="40">
        <v>0</v>
      </c>
      <c r="E65" s="40">
        <v>3</v>
      </c>
      <c r="F65" s="76">
        <v>96684</v>
      </c>
      <c r="G65" s="40">
        <v>18</v>
      </c>
      <c r="H65" s="76">
        <v>1056163.23</v>
      </c>
      <c r="I65" s="40">
        <v>44</v>
      </c>
      <c r="J65" s="40">
        <v>0</v>
      </c>
      <c r="K65" s="40">
        <v>5</v>
      </c>
      <c r="L65" s="76">
        <v>98669.95</v>
      </c>
      <c r="M65" s="40">
        <v>18</v>
      </c>
    </row>
    <row r="66" spans="1:13" ht="15">
      <c r="A66" s="39" t="s">
        <v>111</v>
      </c>
      <c r="B66" s="76">
        <v>4503596.64</v>
      </c>
      <c r="C66" s="40">
        <v>68</v>
      </c>
      <c r="D66" s="76">
        <v>6110128.93</v>
      </c>
      <c r="E66" s="40">
        <v>88</v>
      </c>
      <c r="F66" s="76">
        <v>1212899.95</v>
      </c>
      <c r="G66" s="40">
        <v>41</v>
      </c>
      <c r="H66" s="76">
        <v>4141951.48</v>
      </c>
      <c r="I66" s="40">
        <v>62</v>
      </c>
      <c r="J66" s="76">
        <v>6349406.03</v>
      </c>
      <c r="K66" s="40">
        <v>86</v>
      </c>
      <c r="L66" s="76">
        <v>1100243</v>
      </c>
      <c r="M66" s="40">
        <v>38</v>
      </c>
    </row>
    <row r="67" spans="1:13" ht="15">
      <c r="A67" s="39" t="s">
        <v>112</v>
      </c>
      <c r="B67" s="76">
        <v>556324</v>
      </c>
      <c r="C67" s="40">
        <v>17</v>
      </c>
      <c r="D67" s="76">
        <v>84740</v>
      </c>
      <c r="E67" s="40">
        <v>10</v>
      </c>
      <c r="F67" s="40">
        <v>0</v>
      </c>
      <c r="G67" s="40">
        <v>4</v>
      </c>
      <c r="H67" s="76">
        <v>567627.11</v>
      </c>
      <c r="I67" s="40">
        <v>18</v>
      </c>
      <c r="J67" s="76">
        <v>98521</v>
      </c>
      <c r="K67" s="40">
        <v>10</v>
      </c>
      <c r="L67" s="40">
        <v>0</v>
      </c>
      <c r="M67" s="40">
        <v>5</v>
      </c>
    </row>
    <row r="68" spans="1:13" ht="15">
      <c r="A68" s="39" t="s">
        <v>113</v>
      </c>
      <c r="B68" s="76">
        <v>413401.97</v>
      </c>
      <c r="C68" s="40">
        <v>15</v>
      </c>
      <c r="D68" s="40">
        <v>0</v>
      </c>
      <c r="E68" s="40">
        <v>7</v>
      </c>
      <c r="F68" s="40">
        <v>0</v>
      </c>
      <c r="G68" s="40">
        <v>9</v>
      </c>
      <c r="H68" s="76">
        <v>424504.9</v>
      </c>
      <c r="I68" s="40">
        <v>15</v>
      </c>
      <c r="J68" s="40">
        <v>0</v>
      </c>
      <c r="K68" s="40">
        <v>8</v>
      </c>
      <c r="L68" s="40">
        <v>0</v>
      </c>
      <c r="M68" s="40">
        <v>8</v>
      </c>
    </row>
    <row r="69" spans="1:13" ht="15">
      <c r="A69" s="39" t="s">
        <v>114</v>
      </c>
      <c r="B69" s="76">
        <v>890098.55</v>
      </c>
      <c r="C69" s="40">
        <v>30</v>
      </c>
      <c r="D69" s="76">
        <v>267931</v>
      </c>
      <c r="E69" s="40">
        <v>20</v>
      </c>
      <c r="F69" s="76">
        <v>248158</v>
      </c>
      <c r="G69" s="40">
        <v>18</v>
      </c>
      <c r="H69" s="76">
        <v>951080.19</v>
      </c>
      <c r="I69" s="40">
        <v>32</v>
      </c>
      <c r="J69" s="76">
        <v>229092.67</v>
      </c>
      <c r="K69" s="40">
        <v>20</v>
      </c>
      <c r="L69" s="76">
        <v>250201</v>
      </c>
      <c r="M69" s="40">
        <v>19</v>
      </c>
    </row>
    <row r="70" spans="1:13" ht="15">
      <c r="A70" s="39" t="s">
        <v>115</v>
      </c>
      <c r="B70" s="76">
        <v>514812.61</v>
      </c>
      <c r="C70" s="40">
        <v>22</v>
      </c>
      <c r="D70" s="76">
        <v>506170</v>
      </c>
      <c r="E70" s="40">
        <v>20</v>
      </c>
      <c r="F70" s="76">
        <v>175926</v>
      </c>
      <c r="G70" s="40">
        <v>12</v>
      </c>
      <c r="H70" s="76">
        <v>539729.86</v>
      </c>
      <c r="I70" s="40">
        <v>22</v>
      </c>
      <c r="J70" s="76">
        <v>564806</v>
      </c>
      <c r="K70" s="40">
        <v>21</v>
      </c>
      <c r="L70" s="76">
        <v>186541</v>
      </c>
      <c r="M70" s="40">
        <v>12</v>
      </c>
    </row>
    <row r="71" spans="1:13" ht="15">
      <c r="A71" s="39" t="s">
        <v>116</v>
      </c>
      <c r="B71" s="76">
        <v>1660708.11</v>
      </c>
      <c r="C71" s="40">
        <v>43</v>
      </c>
      <c r="D71" s="76">
        <v>466021</v>
      </c>
      <c r="E71" s="40">
        <v>12</v>
      </c>
      <c r="F71" s="76">
        <v>433865.88</v>
      </c>
      <c r="G71" s="40">
        <v>17</v>
      </c>
      <c r="H71" s="76">
        <v>1624262.55</v>
      </c>
      <c r="I71" s="40">
        <v>44</v>
      </c>
      <c r="J71" s="76">
        <v>476351</v>
      </c>
      <c r="K71" s="40">
        <v>11</v>
      </c>
      <c r="L71" s="76">
        <v>405953</v>
      </c>
      <c r="M71" s="40">
        <v>19</v>
      </c>
    </row>
    <row r="72" spans="1:13" ht="15">
      <c r="A72" s="39" t="s">
        <v>117</v>
      </c>
      <c r="B72" s="76">
        <v>222201.12</v>
      </c>
      <c r="C72" s="40">
        <v>11</v>
      </c>
      <c r="D72" s="40">
        <v>0</v>
      </c>
      <c r="E72" s="40">
        <v>3</v>
      </c>
      <c r="F72" s="40">
        <v>0</v>
      </c>
      <c r="G72" s="40">
        <v>1</v>
      </c>
      <c r="H72" s="76">
        <v>219440</v>
      </c>
      <c r="I72" s="40">
        <v>10</v>
      </c>
      <c r="J72" s="40">
        <v>0</v>
      </c>
      <c r="K72" s="40">
        <v>5</v>
      </c>
      <c r="L72" s="40">
        <v>0</v>
      </c>
      <c r="M72" s="40">
        <v>1</v>
      </c>
    </row>
    <row r="73" spans="1:13" ht="15">
      <c r="A73" s="39" t="s">
        <v>118</v>
      </c>
      <c r="B73" s="76">
        <v>155284.07</v>
      </c>
      <c r="C73" s="40">
        <v>12</v>
      </c>
      <c r="D73" s="40">
        <v>0</v>
      </c>
      <c r="E73" s="40">
        <v>1</v>
      </c>
      <c r="F73" s="40">
        <v>0</v>
      </c>
      <c r="G73" s="40">
        <v>5</v>
      </c>
      <c r="H73" s="76">
        <v>142711.76</v>
      </c>
      <c r="I73" s="40">
        <v>11</v>
      </c>
      <c r="J73" s="40">
        <v>0</v>
      </c>
      <c r="K73" s="40">
        <v>1</v>
      </c>
      <c r="L73" s="40">
        <v>0</v>
      </c>
      <c r="M73" s="40">
        <v>5</v>
      </c>
    </row>
    <row r="74" spans="1:13" ht="15">
      <c r="A74" s="39" t="s">
        <v>119</v>
      </c>
      <c r="B74" s="76">
        <v>3149055</v>
      </c>
      <c r="C74" s="40">
        <v>43</v>
      </c>
      <c r="D74" s="40">
        <v>0</v>
      </c>
      <c r="E74" s="40">
        <v>7</v>
      </c>
      <c r="F74" s="76">
        <v>341860</v>
      </c>
      <c r="G74" s="40">
        <v>18</v>
      </c>
      <c r="H74" s="76">
        <v>3032526.22</v>
      </c>
      <c r="I74" s="40">
        <v>45</v>
      </c>
      <c r="J74" s="40">
        <v>0</v>
      </c>
      <c r="K74" s="40">
        <v>7</v>
      </c>
      <c r="L74" s="76">
        <v>328714</v>
      </c>
      <c r="M74" s="40">
        <v>18</v>
      </c>
    </row>
    <row r="75" spans="1:13" ht="15">
      <c r="A75" s="39" t="s">
        <v>120</v>
      </c>
      <c r="B75" s="76">
        <v>806107.29</v>
      </c>
      <c r="C75" s="40">
        <v>25</v>
      </c>
      <c r="D75" s="76">
        <v>105527</v>
      </c>
      <c r="E75" s="40">
        <v>20</v>
      </c>
      <c r="F75" s="76">
        <v>153385.7</v>
      </c>
      <c r="G75" s="40">
        <v>15</v>
      </c>
      <c r="H75" s="76">
        <v>693184.66</v>
      </c>
      <c r="I75" s="40">
        <v>21</v>
      </c>
      <c r="J75" s="76">
        <v>213948.27</v>
      </c>
      <c r="K75" s="40">
        <v>23</v>
      </c>
      <c r="L75" s="76">
        <v>126139</v>
      </c>
      <c r="M75" s="40">
        <v>15</v>
      </c>
    </row>
    <row r="76" spans="1:13" ht="15">
      <c r="A76" s="39" t="s">
        <v>121</v>
      </c>
      <c r="B76" s="76">
        <v>283151</v>
      </c>
      <c r="C76" s="40">
        <v>10</v>
      </c>
      <c r="D76" s="40">
        <v>0</v>
      </c>
      <c r="E76" s="40">
        <v>3</v>
      </c>
      <c r="F76" s="40">
        <v>0</v>
      </c>
      <c r="G76" s="40">
        <v>5</v>
      </c>
      <c r="H76" s="76">
        <v>271594.66</v>
      </c>
      <c r="I76" s="40">
        <v>12</v>
      </c>
      <c r="J76" s="40">
        <v>0</v>
      </c>
      <c r="K76" s="40">
        <v>3</v>
      </c>
      <c r="L76" s="40">
        <v>0</v>
      </c>
      <c r="M76" s="40">
        <v>6</v>
      </c>
    </row>
    <row r="77" spans="1:13" ht="15">
      <c r="A77" s="36" t="s">
        <v>122</v>
      </c>
      <c r="B77" s="36">
        <v>0</v>
      </c>
      <c r="C77" s="36">
        <v>8</v>
      </c>
      <c r="D77" s="77">
        <v>34394.75</v>
      </c>
      <c r="E77" s="36">
        <v>11</v>
      </c>
      <c r="F77" s="36">
        <v>0</v>
      </c>
      <c r="G77" s="36">
        <v>5</v>
      </c>
      <c r="H77" s="36">
        <v>0</v>
      </c>
      <c r="I77" s="36">
        <v>9</v>
      </c>
      <c r="J77" s="77">
        <v>61293.5</v>
      </c>
      <c r="K77" s="36">
        <v>12</v>
      </c>
      <c r="L77" s="36">
        <v>0</v>
      </c>
      <c r="M77" s="36">
        <v>5</v>
      </c>
    </row>
    <row r="78" spans="1:13" ht="15">
      <c r="A78" s="36" t="s">
        <v>123</v>
      </c>
      <c r="B78" s="77">
        <v>1152500.76</v>
      </c>
      <c r="C78" s="36">
        <v>34</v>
      </c>
      <c r="D78" s="36">
        <v>0</v>
      </c>
      <c r="E78" s="36">
        <v>1</v>
      </c>
      <c r="F78" s="77">
        <v>489888.59</v>
      </c>
      <c r="G78" s="36">
        <v>16</v>
      </c>
      <c r="H78" s="77">
        <v>1002988.86</v>
      </c>
      <c r="I78" s="36">
        <v>32</v>
      </c>
      <c r="J78" s="36">
        <v>0</v>
      </c>
      <c r="K78" s="36">
        <v>1</v>
      </c>
      <c r="L78" s="77">
        <v>335391.44</v>
      </c>
      <c r="M78" s="36">
        <v>17</v>
      </c>
    </row>
    <row r="79" spans="1:13" ht="15">
      <c r="A79" s="36" t="s">
        <v>124</v>
      </c>
      <c r="B79" s="77">
        <v>1535244</v>
      </c>
      <c r="C79" s="36">
        <v>26</v>
      </c>
      <c r="D79" s="77">
        <v>1912055</v>
      </c>
      <c r="E79" s="36">
        <v>30</v>
      </c>
      <c r="F79" s="77">
        <v>437598</v>
      </c>
      <c r="G79" s="36">
        <v>16</v>
      </c>
      <c r="H79" s="77">
        <v>1500670</v>
      </c>
      <c r="I79" s="36">
        <v>24</v>
      </c>
      <c r="J79" s="77">
        <v>1775168.4</v>
      </c>
      <c r="K79" s="36">
        <v>32</v>
      </c>
      <c r="L79" s="77">
        <v>418647.9</v>
      </c>
      <c r="M79" s="36">
        <v>16</v>
      </c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125</v>
      </c>
      <c r="B2" s="77">
        <v>4765884.1</v>
      </c>
      <c r="C2" s="37">
        <v>134</v>
      </c>
      <c r="D2" s="77">
        <v>2852531.21</v>
      </c>
      <c r="E2" s="37">
        <v>100</v>
      </c>
      <c r="F2" s="77">
        <v>845613.65</v>
      </c>
      <c r="G2" s="37">
        <v>52</v>
      </c>
      <c r="H2" s="77">
        <v>4647566.28</v>
      </c>
      <c r="I2" s="37">
        <v>134</v>
      </c>
      <c r="J2" s="77">
        <v>2935409.11</v>
      </c>
      <c r="K2" s="37">
        <v>95</v>
      </c>
      <c r="L2" s="77">
        <v>775975.5</v>
      </c>
      <c r="M2" s="38">
        <v>52</v>
      </c>
      <c r="N2" s="36"/>
      <c r="O2" s="36"/>
      <c r="P2" s="36"/>
      <c r="Q2" s="36"/>
      <c r="R2" s="36"/>
    </row>
    <row r="3" spans="1:18" ht="15">
      <c r="A3" s="36" t="s">
        <v>126</v>
      </c>
      <c r="B3" s="77">
        <v>6354650.26</v>
      </c>
      <c r="C3" s="37">
        <v>174</v>
      </c>
      <c r="D3" s="77">
        <v>3910630.2</v>
      </c>
      <c r="E3" s="37">
        <v>115</v>
      </c>
      <c r="F3" s="77">
        <v>1253565.4</v>
      </c>
      <c r="G3" s="37">
        <v>87</v>
      </c>
      <c r="H3" s="77">
        <v>6566663.63</v>
      </c>
      <c r="I3" s="37">
        <v>184</v>
      </c>
      <c r="J3" s="77">
        <v>4063943</v>
      </c>
      <c r="K3" s="37">
        <v>120</v>
      </c>
      <c r="L3" s="77">
        <v>1326138</v>
      </c>
      <c r="M3" s="38">
        <v>84</v>
      </c>
      <c r="N3" s="36"/>
      <c r="O3" s="36"/>
      <c r="P3" s="36"/>
      <c r="Q3" s="36"/>
      <c r="R3" s="36"/>
    </row>
    <row r="4" spans="1:18" ht="15">
      <c r="A4" s="36" t="s">
        <v>127</v>
      </c>
      <c r="B4" s="77">
        <v>2959834.71</v>
      </c>
      <c r="C4" s="37">
        <v>122</v>
      </c>
      <c r="D4" s="77">
        <v>1039814.58</v>
      </c>
      <c r="E4" s="37">
        <v>63</v>
      </c>
      <c r="F4" s="77">
        <v>372336.02</v>
      </c>
      <c r="G4" s="37">
        <v>48</v>
      </c>
      <c r="H4" s="77">
        <v>2898087.12</v>
      </c>
      <c r="I4" s="37">
        <v>123</v>
      </c>
      <c r="J4" s="77">
        <v>1142557.28</v>
      </c>
      <c r="K4" s="37">
        <v>62</v>
      </c>
      <c r="L4" s="77">
        <v>373092.95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128</v>
      </c>
      <c r="B5" s="77">
        <v>32104733.96</v>
      </c>
      <c r="C5" s="37">
        <v>621</v>
      </c>
      <c r="D5" s="77">
        <v>15148445.88</v>
      </c>
      <c r="E5" s="37">
        <v>143</v>
      </c>
      <c r="F5" s="77">
        <v>6670087.04</v>
      </c>
      <c r="G5" s="37">
        <v>246</v>
      </c>
      <c r="H5" s="77">
        <v>31245920.5</v>
      </c>
      <c r="I5" s="37">
        <v>638</v>
      </c>
      <c r="J5" s="77">
        <v>15676022.66</v>
      </c>
      <c r="K5" s="37">
        <v>142</v>
      </c>
      <c r="L5" s="77">
        <v>6369979.68</v>
      </c>
      <c r="M5" s="38">
        <v>252</v>
      </c>
      <c r="N5" s="36"/>
      <c r="O5" s="36"/>
      <c r="P5" s="36"/>
      <c r="Q5" s="36"/>
      <c r="R5" s="36"/>
    </row>
    <row r="6" spans="1:18" ht="15">
      <c r="A6" s="36" t="s">
        <v>129</v>
      </c>
      <c r="B6" s="77">
        <v>168240.6</v>
      </c>
      <c r="C6" s="37">
        <v>18</v>
      </c>
      <c r="D6" s="77">
        <v>180528.83</v>
      </c>
      <c r="E6" s="37">
        <v>21</v>
      </c>
      <c r="F6" s="36">
        <v>0</v>
      </c>
      <c r="G6" s="37">
        <v>6</v>
      </c>
      <c r="H6" s="77">
        <v>262995.17</v>
      </c>
      <c r="I6" s="37">
        <v>24</v>
      </c>
      <c r="J6" s="77">
        <v>210730.57</v>
      </c>
      <c r="K6" s="37">
        <v>20</v>
      </c>
      <c r="L6" s="36">
        <v>0</v>
      </c>
      <c r="M6" s="38">
        <v>9</v>
      </c>
      <c r="N6" s="36"/>
      <c r="O6" s="36"/>
      <c r="P6" s="36"/>
      <c r="Q6" s="36"/>
      <c r="R6" s="36"/>
    </row>
    <row r="7" spans="1:18" ht="15">
      <c r="A7" s="36" t="s">
        <v>130</v>
      </c>
      <c r="B7" s="77">
        <v>3950806.2</v>
      </c>
      <c r="C7" s="37">
        <v>146</v>
      </c>
      <c r="D7" s="77">
        <v>2686903</v>
      </c>
      <c r="E7" s="37">
        <v>45</v>
      </c>
      <c r="F7" s="77">
        <v>427669.85</v>
      </c>
      <c r="G7" s="37">
        <v>51</v>
      </c>
      <c r="H7" s="77">
        <v>3892347.03</v>
      </c>
      <c r="I7" s="37">
        <v>153</v>
      </c>
      <c r="J7" s="77">
        <v>2708275</v>
      </c>
      <c r="K7" s="37">
        <v>50</v>
      </c>
      <c r="L7" s="77">
        <v>456789.75</v>
      </c>
      <c r="M7" s="38">
        <v>50</v>
      </c>
      <c r="N7" s="36"/>
      <c r="O7" s="36"/>
      <c r="P7" s="36"/>
      <c r="Q7" s="36"/>
      <c r="R7" s="36"/>
    </row>
    <row r="8" spans="1:18" ht="15">
      <c r="A8" s="36" t="s">
        <v>131</v>
      </c>
      <c r="B8" s="77">
        <v>1041711.61</v>
      </c>
      <c r="C8" s="37">
        <v>45</v>
      </c>
      <c r="D8" s="77">
        <v>1048529.57</v>
      </c>
      <c r="E8" s="37">
        <v>91</v>
      </c>
      <c r="F8" s="77">
        <v>222062.5</v>
      </c>
      <c r="G8" s="37">
        <v>12</v>
      </c>
      <c r="H8" s="77">
        <v>964093.31</v>
      </c>
      <c r="I8" s="37">
        <v>46</v>
      </c>
      <c r="J8" s="77">
        <v>1147925.28</v>
      </c>
      <c r="K8" s="37">
        <v>85</v>
      </c>
      <c r="L8" s="77">
        <v>193412.37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132</v>
      </c>
      <c r="B9" s="77">
        <v>6714260.26</v>
      </c>
      <c r="C9" s="37">
        <v>140</v>
      </c>
      <c r="D9" s="77">
        <v>7287168.11</v>
      </c>
      <c r="E9" s="37">
        <v>136</v>
      </c>
      <c r="F9" s="77">
        <v>1479477.16</v>
      </c>
      <c r="G9" s="37">
        <v>69</v>
      </c>
      <c r="H9" s="77">
        <v>6109613.03</v>
      </c>
      <c r="I9" s="37">
        <v>133</v>
      </c>
      <c r="J9" s="77">
        <v>7575249.03</v>
      </c>
      <c r="K9" s="37">
        <v>133</v>
      </c>
      <c r="L9" s="77">
        <v>1377725.2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133</v>
      </c>
      <c r="B10" s="77">
        <v>1864753.78</v>
      </c>
      <c r="C10" s="37">
        <v>79</v>
      </c>
      <c r="D10" s="77">
        <v>811700.3</v>
      </c>
      <c r="E10" s="37">
        <v>33</v>
      </c>
      <c r="F10" s="77">
        <v>209674.37</v>
      </c>
      <c r="G10" s="37">
        <v>25</v>
      </c>
      <c r="H10" s="77">
        <v>1805682.91</v>
      </c>
      <c r="I10" s="37">
        <v>82</v>
      </c>
      <c r="J10" s="77">
        <v>845164.28</v>
      </c>
      <c r="K10" s="37">
        <v>35</v>
      </c>
      <c r="L10" s="77">
        <v>227281.85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134</v>
      </c>
      <c r="B11" s="77">
        <v>2698736.8</v>
      </c>
      <c r="C11" s="37">
        <v>107</v>
      </c>
      <c r="D11" s="77">
        <v>1053917.54</v>
      </c>
      <c r="E11" s="37">
        <v>99</v>
      </c>
      <c r="F11" s="77">
        <v>392970</v>
      </c>
      <c r="G11" s="37">
        <v>34</v>
      </c>
      <c r="H11" s="77">
        <v>2706712.19</v>
      </c>
      <c r="I11" s="37">
        <v>113</v>
      </c>
      <c r="J11" s="77">
        <v>1023379.4</v>
      </c>
      <c r="K11" s="37">
        <v>94</v>
      </c>
      <c r="L11" s="77">
        <v>383170.28</v>
      </c>
      <c r="M11" s="38">
        <v>38</v>
      </c>
      <c r="N11" s="36"/>
      <c r="O11" s="36"/>
      <c r="P11" s="36"/>
      <c r="Q11" s="36"/>
      <c r="R11" s="36"/>
    </row>
    <row r="12" spans="1:18" ht="15">
      <c r="A12" s="36" t="s">
        <v>135</v>
      </c>
      <c r="B12" s="77">
        <v>2855268.1</v>
      </c>
      <c r="C12" s="37">
        <v>44</v>
      </c>
      <c r="D12" s="77">
        <v>1706998.82</v>
      </c>
      <c r="E12" s="37">
        <v>26</v>
      </c>
      <c r="F12" s="36">
        <v>0</v>
      </c>
      <c r="G12" s="37">
        <v>3</v>
      </c>
      <c r="H12" s="77">
        <v>2461884.43</v>
      </c>
      <c r="I12" s="37">
        <v>42</v>
      </c>
      <c r="J12" s="77">
        <v>1477663.18</v>
      </c>
      <c r="K12" s="37">
        <v>26</v>
      </c>
      <c r="L12" s="36">
        <v>0</v>
      </c>
      <c r="M12" s="38">
        <v>3</v>
      </c>
      <c r="N12" s="36"/>
      <c r="O12" s="36"/>
      <c r="P12" s="36"/>
      <c r="Q12" s="36"/>
      <c r="R12" s="36"/>
    </row>
    <row r="13" spans="1:18" ht="15">
      <c r="A13" s="36" t="s">
        <v>136</v>
      </c>
      <c r="B13" s="77">
        <v>8407599.34</v>
      </c>
      <c r="C13" s="37">
        <v>288</v>
      </c>
      <c r="D13" s="77">
        <v>3640073.49</v>
      </c>
      <c r="E13" s="37">
        <v>158</v>
      </c>
      <c r="F13" s="77">
        <v>1476024.72</v>
      </c>
      <c r="G13" s="37">
        <v>110</v>
      </c>
      <c r="H13" s="77">
        <v>8298837.07</v>
      </c>
      <c r="I13" s="37">
        <v>302</v>
      </c>
      <c r="J13" s="77">
        <v>3951074.63</v>
      </c>
      <c r="K13" s="37">
        <v>166</v>
      </c>
      <c r="L13" s="77">
        <v>1495594.58</v>
      </c>
      <c r="M13" s="38">
        <v>113</v>
      </c>
      <c r="N13" s="36"/>
      <c r="O13" s="36"/>
      <c r="P13" s="36"/>
      <c r="Q13" s="36"/>
      <c r="R13" s="36"/>
    </row>
    <row r="14" spans="1:18" ht="15">
      <c r="A14" s="36" t="s">
        <v>137</v>
      </c>
      <c r="B14" s="77">
        <v>9096944.42</v>
      </c>
      <c r="C14" s="37">
        <v>284</v>
      </c>
      <c r="D14" s="77">
        <v>2632405.51</v>
      </c>
      <c r="E14" s="37">
        <v>104</v>
      </c>
      <c r="F14" s="77">
        <v>1680565.34</v>
      </c>
      <c r="G14" s="37">
        <v>114</v>
      </c>
      <c r="H14" s="77">
        <v>9085808.05</v>
      </c>
      <c r="I14" s="37">
        <v>289</v>
      </c>
      <c r="J14" s="77">
        <v>2684389.67</v>
      </c>
      <c r="K14" s="37">
        <v>111</v>
      </c>
      <c r="L14" s="77">
        <v>1666288.26</v>
      </c>
      <c r="M14" s="38">
        <v>124</v>
      </c>
      <c r="N14" s="36"/>
      <c r="O14" s="36"/>
      <c r="P14" s="36"/>
      <c r="Q14" s="36"/>
      <c r="R14" s="36"/>
    </row>
    <row r="15" spans="1:18" ht="15">
      <c r="A15" s="36" t="s">
        <v>138</v>
      </c>
      <c r="B15" s="77">
        <v>7031527.5</v>
      </c>
      <c r="C15" s="37">
        <v>241</v>
      </c>
      <c r="D15" s="77">
        <v>2405191.99</v>
      </c>
      <c r="E15" s="37">
        <v>141</v>
      </c>
      <c r="F15" s="77">
        <v>1245168.31</v>
      </c>
      <c r="G15" s="37">
        <v>108</v>
      </c>
      <c r="H15" s="77">
        <v>6782068.49</v>
      </c>
      <c r="I15" s="37">
        <v>251</v>
      </c>
      <c r="J15" s="77">
        <v>2699168.82</v>
      </c>
      <c r="K15" s="37">
        <v>147</v>
      </c>
      <c r="L15" s="77">
        <v>1236210.13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139</v>
      </c>
      <c r="B16" s="77">
        <v>8790100.21</v>
      </c>
      <c r="C16" s="37">
        <v>265</v>
      </c>
      <c r="D16" s="77">
        <v>5900174.23</v>
      </c>
      <c r="E16" s="37">
        <v>191</v>
      </c>
      <c r="F16" s="77">
        <v>1899152.45</v>
      </c>
      <c r="G16" s="37">
        <v>115</v>
      </c>
      <c r="H16" s="77">
        <v>8891322.1</v>
      </c>
      <c r="I16" s="37">
        <v>269</v>
      </c>
      <c r="J16" s="77">
        <v>6012752.52</v>
      </c>
      <c r="K16" s="37">
        <v>187</v>
      </c>
      <c r="L16" s="77">
        <v>1949599.9</v>
      </c>
      <c r="M16" s="38">
        <v>115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2016-03-04T22:06:20Z</dcterms:modified>
  <cp:category/>
  <cp:version/>
  <cp:contentType/>
  <cp:contentStatus/>
</cp:coreProperties>
</file>