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<sst xmlns="http://schemas.openxmlformats.org/spreadsheetml/2006/main" count="246" uniqueCount="210">
  <si>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</si>
  <si>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</si>
  <si>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</si>
  <si>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</si>
  <si>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</si>
  <si>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</si>
  <si>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</si>
  <si>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</si>
  <si>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</si>
  <si>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</si>
  <si>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</si>
  <si>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</si>
  <si>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</si>
  <si>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</si>
  <si>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</si>
  <si>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</si>
  <si>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</si>
  <si>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</si>
  <si>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</si>
  <si>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</si>
  <si>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</si>
  <si>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</si>
  <si>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</si>
  <si>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</si>
  <si>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</si>
  <si>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</si>
  <si>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</si>
  <si>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</si>
  <si>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</si>
  <si>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</si>
  <si>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</si>
  <si>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</si>
  <si>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</si>
  <si>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</si>
  <si>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</si>
  <si>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</si>
  <si>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</si>
  <si>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</si>
  <si>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</si>
  <si>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</si>
  <si>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</si>
  <si>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</si>
  <si>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</si>
  <si>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</si>
  <si>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</si>
  <si>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</si>
  <si>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</si>
  <si>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</si>
  <si>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</si>
  <si>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</si>
  <si>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</si>
  <si>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</si>
  <si>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</si>
  <si>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</si>
  <si>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</si>
  <si>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</si>
  <si>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BERLIN</t>
  </si>
  <si>
    <t>BETHEL</t>
  </si>
  <si>
    <t>BOLTON</t>
  </si>
  <si>
    <t>BRADFORD</t>
  </si>
  <si>
    <t>BRANDON</t>
  </si>
  <si>
    <t>BRATTLEBORO</t>
  </si>
  <si>
    <t>BRIDGEWATER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</si>
  <si>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</si>
  <si>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</si>
  <si>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</si>
  <si>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</si>
  <si>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</si>
  <si>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</si>
  <si>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</si>
  <si>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</si>
  <si>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</si>
  <si>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</si>
  <si>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CHARLOTTE</t>
  </si>
  <si>
    <t>CHESTER</t>
  </si>
  <si>
    <t>CHITTENDEN</t>
  </si>
  <si>
    <t>COLCHESTER</t>
  </si>
  <si>
    <t>CORNWALL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</si>
  <si>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</si>
  <si>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</si>
  <si>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</si>
  <si>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</si>
  <si>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</si>
  <si>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</si>
  <si>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</si>
  <si>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</si>
  <si>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</si>
  <si>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</si>
  <si>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</si>
  <si>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</si>
  <si>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</si>
  <si>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</si>
  <si>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GEORGIA</t>
  </si>
  <si>
    <t>GLOVER</t>
  </si>
  <si>
    <t>GRAFTON</t>
  </si>
  <si>
    <t>GRAND ISLE</t>
  </si>
  <si>
    <t>GRANVILLE</t>
  </si>
  <si>
    <t>GREENSBORO</t>
  </si>
  <si>
    <t>HARDWICK</t>
  </si>
  <si>
    <t>HARTFORD</t>
  </si>
  <si>
    <t>HARTLAND</t>
  </si>
  <si>
    <t>HIGHGATE</t>
  </si>
  <si>
    <t>HINESBURG</t>
  </si>
  <si>
    <t>HUNTINGTON</t>
  </si>
  <si>
    <t>HYDE PARK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</si>
  <si>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</si>
  <si>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</si>
  <si>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</si>
  <si>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</si>
  <si>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</si>
  <si>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</si>
  <si>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</si>
  <si>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</si>
  <si>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</si>
  <si>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</si>
  <si>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</si>
  <si>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</si>
  <si>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</si>
  <si>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</si>
  <si>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</si>
  <si>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</si>
  <si>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</si>
  <si>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</si>
  <si>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</si>
  <si>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</si>
  <si>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</si>
  <si>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NEWFANE</t>
  </si>
  <si>
    <t>NEWPORT</t>
  </si>
  <si>
    <t>NEWPORT TOWN</t>
  </si>
  <si>
    <t>NORTH HERO</t>
  </si>
  <si>
    <t>NORTHFIELD</t>
  </si>
  <si>
    <t>NORWICH</t>
  </si>
  <si>
    <t>PAWLET</t>
  </si>
  <si>
    <t>PERU</t>
  </si>
  <si>
    <t>PITTSFIELD</t>
  </si>
  <si>
    <t>PITTSFORD</t>
  </si>
  <si>
    <t>PLAINFIELD</t>
  </si>
  <si>
    <t>PLYMOUTH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</si>
  <si>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</si>
  <si>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</si>
  <si>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</si>
  <si>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</si>
  <si>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</si>
  <si>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</si>
  <si>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</si>
  <si>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</si>
  <si>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</si>
  <si>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</si>
  <si>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</si>
  <si>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</si>
  <si>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</si>
  <si>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</si>
  <si>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</si>
  <si>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</si>
  <si>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</si>
  <si>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</si>
  <si>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</si>
  <si>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</si>
  <si>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</si>
  <si>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</si>
  <si>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</si>
  <si>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</si>
  <si>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</si>
  <si>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STOCKBRIDGE</t>
  </si>
  <si>
    <t>STOWE</t>
  </si>
  <si>
    <t>STRATTON</t>
  </si>
  <si>
    <t>SUNDERLAND</t>
  </si>
  <si>
    <t>SWANTON</t>
  </si>
  <si>
    <t>THETFORD</t>
  </si>
  <si>
    <t>TOWNSHEND</t>
  </si>
  <si>
    <t>TROY</t>
  </si>
  <si>
    <t>TUNBRIDGE</t>
  </si>
  <si>
    <t>UNDERHILL</t>
  </si>
  <si>
    <t>VERGENNES</t>
  </si>
  <si>
    <t>WAITSFIELD</t>
  </si>
  <si>
    <t>WALLINGFORD</t>
  </si>
  <si>
    <t>WARDSBORO</t>
  </si>
  <si>
    <t>WARREN</t>
  </si>
  <si>
    <t>WATERBURY</t>
  </si>
  <si>
    <t>WEATHERSFIELD</t>
  </si>
  <si>
    <t>WELLS</t>
  </si>
  <si>
    <t>WEST RUTLAND</t>
  </si>
  <si>
    <t>WEST WINDSOR</t>
  </si>
  <si>
    <t>WESTMINSTER</t>
  </si>
  <si>
    <t>WESTMORE</t>
  </si>
  <si>
    <t>WESTON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</si>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</sst>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E1" sqref="E1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42370</v>
      </c>
      <c r="F7" s="3" t="s">
        <v>3</v>
      </c>
      <c r="G7" s="5">
        <v>42735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38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F6" sqref="F6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Annual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01/01/2016 - 12/31/2016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01/01/2015 - 12/31/2015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1060591066.06</v>
      </c>
      <c r="D6" s="42">
        <f>SUM(D7:D51)</f>
        <v>496839965.4700001</v>
      </c>
      <c r="E6" s="43">
        <f>SUM(E7:E51)</f>
        <v>200639748.23000002</v>
      </c>
      <c r="F6" s="41">
        <f>SUM(F7:F51)</f>
        <v>1018096903.3399998</v>
      </c>
      <c r="G6" s="42">
        <f>SUM(G7:G51)</f>
        <v>476298545.23</v>
      </c>
      <c r="H6" s="43">
        <f>SUM(H7:H51)</f>
        <v>196879987.93</v>
      </c>
      <c r="I6" s="20">
        <f>_xlfn.IFERROR((C6-F6)/F6,"")</f>
        <v>0.04173881934086284</v>
      </c>
      <c r="J6" s="20">
        <f>_xlfn.IFERROR((D6-G6)/G6,"")</f>
        <v>0.043127195003463244</v>
      </c>
      <c r="K6" s="20">
        <f>_xlfn.IFERROR((E6-H6)/H6,"")</f>
        <v>0.019096711349539403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43392531.75</v>
      </c>
      <c r="D7" s="44">
        <f>IF('County Data'!E2&gt;9,'County Data'!D2,"*")</f>
        <v>15816876.35</v>
      </c>
      <c r="E7" s="45">
        <f>IF('County Data'!G2&gt;9,'County Data'!F2,"*")</f>
        <v>7597347.8</v>
      </c>
      <c r="F7" s="44">
        <f>IF('County Data'!I2&gt;9,'County Data'!H2,"*")</f>
        <v>41671552.04</v>
      </c>
      <c r="G7" s="44">
        <f>IF('County Data'!K2&gt;9,'County Data'!J2,"*")</f>
        <v>14430788.45</v>
      </c>
      <c r="H7" s="45">
        <f>IF('County Data'!M2&gt;9,'County Data'!L2,"*")</f>
        <v>7091109.5</v>
      </c>
      <c r="I7" s="22">
        <f aca="true" t="shared" si="0" ref="I7:I50">_xlfn.IFERROR((C7-F7)/F7,"")</f>
        <v>0.04129867081379772</v>
      </c>
      <c r="J7" s="22">
        <f aca="true" t="shared" si="1" ref="J7:J50">_xlfn.IFERROR((D7-G7)/G7,"")</f>
        <v>0.09605073934820245</v>
      </c>
      <c r="K7" s="22">
        <f aca="true" t="shared" si="2" ref="K7:K50">_xlfn.IFERROR((E7-H7)/H7,"")</f>
        <v>0.07139056307056037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67135713.4</v>
      </c>
      <c r="D8" s="44">
        <f>IF('County Data'!E3&gt;9,'County Data'!D3,"*")</f>
        <v>38352360.75</v>
      </c>
      <c r="E8" s="45">
        <f>IF('County Data'!G3&gt;9,'County Data'!F3,"*")</f>
        <v>12728006.31</v>
      </c>
      <c r="F8" s="44">
        <f>IF('County Data'!I3&gt;9,'County Data'!H3,"*")</f>
        <v>63663529.63</v>
      </c>
      <c r="G8" s="44">
        <f>IF('County Data'!K3&gt;9,'County Data'!J3,"*")</f>
        <v>36703011.34</v>
      </c>
      <c r="H8" s="45">
        <f>IF('County Data'!M3&gt;9,'County Data'!L3,"*")</f>
        <v>12010072.74</v>
      </c>
      <c r="I8" s="22">
        <f t="shared" si="0"/>
        <v>0.054539605173945856</v>
      </c>
      <c r="J8" s="22">
        <f t="shared" si="1"/>
        <v>0.044937713549473464</v>
      </c>
      <c r="K8" s="22">
        <f t="shared" si="2"/>
        <v>0.05977762046427042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32705887.06</v>
      </c>
      <c r="D9" s="47">
        <f>IF('County Data'!E4&gt;9,'County Data'!D4,"*")</f>
        <v>7950530.6</v>
      </c>
      <c r="E9" s="48">
        <f>IF('County Data'!G4&gt;9,'County Data'!F4,"*")</f>
        <v>4194717.18</v>
      </c>
      <c r="F9" s="46">
        <f>IF('County Data'!I4&gt;9,'County Data'!H4,"*")</f>
        <v>31013842.62</v>
      </c>
      <c r="G9" s="47">
        <f>IF('County Data'!K4&gt;9,'County Data'!J4,"*")</f>
        <v>7526672.2</v>
      </c>
      <c r="H9" s="48">
        <f>IF('County Data'!M4&gt;9,'County Data'!L4,"*")</f>
        <v>4173982.01</v>
      </c>
      <c r="I9" s="9">
        <f t="shared" si="0"/>
        <v>0.05455771671804523</v>
      </c>
      <c r="J9" s="9">
        <f t="shared" si="1"/>
        <v>0.05631418357770376</v>
      </c>
      <c r="K9" s="9">
        <f t="shared" si="2"/>
        <v>0.004967719063072801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343036535.27</v>
      </c>
      <c r="D10" s="44">
        <f>IF('County Data'!E5&gt;9,'County Data'!D5,"*")</f>
        <v>123285483.63</v>
      </c>
      <c r="E10" s="45">
        <f>IF('County Data'!G5&gt;9,'County Data'!F5,"*")</f>
        <v>70094459.91</v>
      </c>
      <c r="F10" s="44">
        <f>IF('County Data'!I5&gt;9,'County Data'!H5,"*")</f>
        <v>327233022.78</v>
      </c>
      <c r="G10" s="44">
        <f>IF('County Data'!K5&gt;9,'County Data'!J5,"*")</f>
        <v>116833587.46</v>
      </c>
      <c r="H10" s="45">
        <f>IF('County Data'!M5&gt;9,'County Data'!L5,"*")</f>
        <v>65507935</v>
      </c>
      <c r="I10" s="22">
        <f t="shared" si="0"/>
        <v>0.04829436942439875</v>
      </c>
      <c r="J10" s="22">
        <f t="shared" si="1"/>
        <v>0.055222956944713526</v>
      </c>
      <c r="K10" s="22">
        <f t="shared" si="2"/>
        <v>0.07001479912319014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1282725.47</v>
      </c>
      <c r="D11" s="47">
        <f>IF('County Data'!E6&gt;9,'County Data'!D6,"*")</f>
        <v>494586.61</v>
      </c>
      <c r="E11" s="48" t="str">
        <f>IF('County Data'!G6&gt;9,'County Data'!F6,"*")</f>
        <v>*</v>
      </c>
      <c r="F11" s="46">
        <f>IF('County Data'!I6&gt;9,'County Data'!H6,"*")</f>
        <v>1739188.26</v>
      </c>
      <c r="G11" s="47">
        <f>IF('County Data'!K6&gt;9,'County Data'!J6,"*")</f>
        <v>806530.36</v>
      </c>
      <c r="H11" s="48">
        <f>IF('County Data'!M6&gt;9,'County Data'!L6,"*")</f>
        <v>391849.94</v>
      </c>
      <c r="I11" s="9">
        <f t="shared" si="0"/>
        <v>-0.2624573776734211</v>
      </c>
      <c r="J11" s="9">
        <f t="shared" si="1"/>
        <v>-0.3867724830594102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44341163.93</v>
      </c>
      <c r="D12" s="44">
        <f>IF('County Data'!E7&gt;9,'County Data'!D7,"*")</f>
        <v>11487076.46</v>
      </c>
      <c r="E12" s="45">
        <f>IF('County Data'!G7&gt;9,'County Data'!F7,"*")</f>
        <v>4224051.61</v>
      </c>
      <c r="F12" s="44">
        <f>IF('County Data'!I7&gt;9,'County Data'!H7,"*")</f>
        <v>41898884.79</v>
      </c>
      <c r="G12" s="44">
        <f>IF('County Data'!K7&gt;9,'County Data'!J7,"*")</f>
        <v>11285692.29</v>
      </c>
      <c r="H12" s="45">
        <f>IF('County Data'!M7&gt;9,'County Data'!L7,"*")</f>
        <v>3977018.58</v>
      </c>
      <c r="I12" s="22">
        <f t="shared" si="0"/>
        <v>0.05828983640592981</v>
      </c>
      <c r="J12" s="22">
        <f t="shared" si="1"/>
        <v>0.017844201740148793</v>
      </c>
      <c r="K12" s="22">
        <f t="shared" si="2"/>
        <v>0.062115130978342134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6326859.61</v>
      </c>
      <c r="D13" s="47">
        <f>IF('County Data'!E8&gt;9,'County Data'!D8,"*")</f>
        <v>3727573.99</v>
      </c>
      <c r="E13" s="48">
        <f>IF('County Data'!G8&gt;9,'County Data'!F8,"*")</f>
        <v>1228068.57</v>
      </c>
      <c r="F13" s="46">
        <f>IF('County Data'!I8&gt;9,'County Data'!H8,"*")</f>
        <v>5997724.34</v>
      </c>
      <c r="G13" s="47">
        <f>IF('County Data'!K8&gt;9,'County Data'!J8,"*")</f>
        <v>3578809.2</v>
      </c>
      <c r="H13" s="48">
        <f>IF('County Data'!M8&gt;9,'County Data'!L8,"*")</f>
        <v>1107469.93</v>
      </c>
      <c r="I13" s="9">
        <f t="shared" si="0"/>
        <v>0.05487669178207021</v>
      </c>
      <c r="J13" s="9">
        <f t="shared" si="1"/>
        <v>0.041568237278478</v>
      </c>
      <c r="K13" s="9">
        <f t="shared" si="2"/>
        <v>0.10889563385255989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63075007.67</v>
      </c>
      <c r="D14" s="44">
        <f>IF('County Data'!E9&gt;9,'County Data'!D9,"*")</f>
        <v>70099949.41</v>
      </c>
      <c r="E14" s="45">
        <f>IF('County Data'!G9&gt;9,'County Data'!F9,"*")</f>
        <v>16351638.04</v>
      </c>
      <c r="F14" s="44">
        <f>IF('County Data'!I9&gt;9,'County Data'!H9,"*")</f>
        <v>59975459.91</v>
      </c>
      <c r="G14" s="44">
        <f>IF('County Data'!K9&gt;9,'County Data'!J9,"*")</f>
        <v>70092351.1</v>
      </c>
      <c r="H14" s="45">
        <f>IF('County Data'!M9&gt;9,'County Data'!L9,"*")</f>
        <v>15046933.27</v>
      </c>
      <c r="I14" s="22">
        <f t="shared" si="0"/>
        <v>0.05168026663990955</v>
      </c>
      <c r="J14" s="22">
        <f t="shared" si="1"/>
        <v>0.00010840426780893622</v>
      </c>
      <c r="K14" s="22">
        <f t="shared" si="2"/>
        <v>0.08670901549096852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19245600.24</v>
      </c>
      <c r="D15" s="49">
        <f>IF('County Data'!E10&gt;9,'County Data'!D10,"*")</f>
        <v>5104642.35</v>
      </c>
      <c r="E15" s="50">
        <f>IF('County Data'!G10&gt;9,'County Data'!F10,"*")</f>
        <v>2097106.16</v>
      </c>
      <c r="F15" s="49">
        <f>IF('County Data'!I10&gt;9,'County Data'!H10,"*")</f>
        <v>18607580.65</v>
      </c>
      <c r="G15" s="49">
        <f>IF('County Data'!K10&gt;9,'County Data'!J10,"*")</f>
        <v>4884879.37</v>
      </c>
      <c r="H15" s="50">
        <f>IF('County Data'!M10&gt;9,'County Data'!L10,"*")</f>
        <v>2050982.61</v>
      </c>
      <c r="I15" s="23">
        <f t="shared" si="0"/>
        <v>0.03428815395192174</v>
      </c>
      <c r="J15" s="23">
        <f t="shared" si="1"/>
        <v>0.04498841493398014</v>
      </c>
      <c r="K15" s="23">
        <f t="shared" si="2"/>
        <v>0.02248851344478236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27391212.69</v>
      </c>
      <c r="D16" s="44">
        <f>IF('County Data'!E11&gt;9,'County Data'!D11,"*")</f>
        <v>8977684.24</v>
      </c>
      <c r="E16" s="45">
        <f>IF('County Data'!G11&gt;9,'County Data'!F11,"*")</f>
        <v>4214529.52</v>
      </c>
      <c r="F16" s="44">
        <f>IF('County Data'!I11&gt;9,'County Data'!H11,"*")</f>
        <v>26072043.54</v>
      </c>
      <c r="G16" s="44">
        <f>IF('County Data'!K11&gt;9,'County Data'!J11,"*")</f>
        <v>8963691.48</v>
      </c>
      <c r="H16" s="45">
        <f>IF('County Data'!M11&gt;9,'County Data'!L11,"*")</f>
        <v>4062361.14</v>
      </c>
      <c r="I16" s="22">
        <f t="shared" si="0"/>
        <v>0.050597075291628726</v>
      </c>
      <c r="J16" s="22">
        <f t="shared" si="1"/>
        <v>0.0015610488191411711</v>
      </c>
      <c r="K16" s="22">
        <f t="shared" si="2"/>
        <v>0.037458112352856794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39599692.5</v>
      </c>
      <c r="D17" s="47">
        <f>IF('County Data'!E12&gt;9,'County Data'!D12,"*")</f>
        <v>41358751.23</v>
      </c>
      <c r="E17" s="48" t="str">
        <f>IF('County Data'!G12&gt;9,'County Data'!F12,"*")</f>
        <v>*</v>
      </c>
      <c r="F17" s="46">
        <f>IF('County Data'!I12&gt;9,'County Data'!H12,"*")</f>
        <v>38351710.71</v>
      </c>
      <c r="G17" s="47">
        <f>IF('County Data'!K12&gt;9,'County Data'!J12,"*")</f>
        <v>32548046.4</v>
      </c>
      <c r="H17" s="48">
        <f>IF('County Data'!M12&gt;9,'County Data'!L12,"*")</f>
        <v>6063406.41</v>
      </c>
      <c r="I17" s="9">
        <f t="shared" si="0"/>
        <v>0.032540446485861574</v>
      </c>
      <c r="J17" s="9">
        <f t="shared" si="1"/>
        <v>0.2706984229320749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100384928.54</v>
      </c>
      <c r="D18" s="44">
        <f>IF('County Data'!E13&gt;9,'County Data'!D13,"*")</f>
        <v>45672196.63</v>
      </c>
      <c r="E18" s="45">
        <f>IF('County Data'!G13&gt;9,'County Data'!F13,"*")</f>
        <v>20432138.69</v>
      </c>
      <c r="F18" s="44">
        <f>IF('County Data'!I13&gt;9,'County Data'!H13,"*")</f>
        <v>98620689.26</v>
      </c>
      <c r="G18" s="44">
        <f>IF('County Data'!K13&gt;9,'County Data'!J13,"*")</f>
        <v>47421283.8</v>
      </c>
      <c r="H18" s="45">
        <f>IF('County Data'!M13&gt;9,'County Data'!L13,"*")</f>
        <v>20452850.11</v>
      </c>
      <c r="I18" s="22">
        <f t="shared" si="0"/>
        <v>0.017889139624129222</v>
      </c>
      <c r="J18" s="22">
        <f t="shared" si="1"/>
        <v>-0.036884011351881504</v>
      </c>
      <c r="K18" s="22">
        <f t="shared" si="2"/>
        <v>-0.0010126422424555706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100156206.94</v>
      </c>
      <c r="D19" s="47">
        <f>IF('County Data'!E14&gt;9,'County Data'!D14,"*")</f>
        <v>27552626.04</v>
      </c>
      <c r="E19" s="48">
        <f>IF('County Data'!G14&gt;9,'County Data'!F14,"*")</f>
        <v>19649113.08</v>
      </c>
      <c r="F19" s="46">
        <f>IF('County Data'!I14&gt;9,'County Data'!H14,"*")</f>
        <v>96099056.87</v>
      </c>
      <c r="G19" s="47">
        <f>IF('County Data'!K14&gt;9,'County Data'!J14,"*")</f>
        <v>25084506.03</v>
      </c>
      <c r="H19" s="48">
        <f>IF('County Data'!M14&gt;9,'County Data'!L14,"*")</f>
        <v>19044947.79</v>
      </c>
      <c r="I19" s="9">
        <f t="shared" si="0"/>
        <v>0.04221841714313999</v>
      </c>
      <c r="J19" s="9">
        <f t="shared" si="1"/>
        <v>0.09839221099463674</v>
      </c>
      <c r="K19" s="9">
        <f t="shared" si="2"/>
        <v>0.03172312660879178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79067879.27</v>
      </c>
      <c r="D20" s="44">
        <f>IF('County Data'!E15&gt;9,'County Data'!D15,"*")</f>
        <v>32030534.67</v>
      </c>
      <c r="E20" s="45">
        <f>IF('County Data'!G15&gt;9,'County Data'!F15,"*")</f>
        <v>16767318.47</v>
      </c>
      <c r="F20" s="44">
        <f>IF('County Data'!I15&gt;9,'County Data'!H15,"*")</f>
        <v>76976173.9</v>
      </c>
      <c r="G20" s="44">
        <f>IF('County Data'!K15&gt;9,'County Data'!J15,"*")</f>
        <v>32007040.41</v>
      </c>
      <c r="H20" s="45">
        <f>IF('County Data'!M15&gt;9,'County Data'!L15,"*")</f>
        <v>15753219.71</v>
      </c>
      <c r="I20" s="22">
        <f t="shared" si="0"/>
        <v>0.027173413070872177</v>
      </c>
      <c r="J20" s="22">
        <f t="shared" si="1"/>
        <v>0.0007340341280870598</v>
      </c>
      <c r="K20" s="22">
        <f t="shared" si="2"/>
        <v>0.06437406312287126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93449121.72</v>
      </c>
      <c r="D21" s="47">
        <f>IF('County Data'!E16&gt;9,'County Data'!D16,"*")</f>
        <v>64929092.51</v>
      </c>
      <c r="E21" s="48">
        <f>IF('County Data'!G16&gt;9,'County Data'!F16,"*")</f>
        <v>21061252.89</v>
      </c>
      <c r="F21" s="46">
        <f>IF('County Data'!I16&gt;9,'County Data'!H16,"*")</f>
        <v>90176444.04</v>
      </c>
      <c r="G21" s="47">
        <f>IF('County Data'!K16&gt;9,'County Data'!J16,"*")</f>
        <v>64131655.34</v>
      </c>
      <c r="H21" s="48">
        <f>IF('County Data'!M16&gt;9,'County Data'!L16,"*")</f>
        <v>20145849.19</v>
      </c>
      <c r="I21" s="9">
        <f t="shared" si="0"/>
        <v>0.03629193538113251</v>
      </c>
      <c r="J21" s="9">
        <f t="shared" si="1"/>
        <v>0.012434376842018285</v>
      </c>
      <c r="K21" s="9">
        <f t="shared" si="2"/>
        <v>0.045438824214686736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Annual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01/01/2016 - 12/31/2016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01/01/2015 - 12/31/2015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224250.44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224903.5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-0.0029037342682528182</v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1113225.11</v>
      </c>
      <c r="D7" s="47">
        <f>IF('Town Data'!E3&gt;9,'Town Data'!D3,"*")</f>
        <v>420834.98</v>
      </c>
      <c r="E7" s="48" t="str">
        <f>IF('Town Data'!G3&gt;9,'Town Data'!F3,"*")</f>
        <v>*</v>
      </c>
      <c r="F7" s="46">
        <f>IF('Town Data'!I3&gt;9,'Town Data'!H3,"*")</f>
        <v>1075035.83</v>
      </c>
      <c r="G7" s="47">
        <f>IF('Town Data'!K3&gt;9,'Town Data'!J3,"*")</f>
        <v>458743.42</v>
      </c>
      <c r="H7" s="48" t="str">
        <f>IF('Town Data'!M3&gt;9,'Town Data'!L3,"*")</f>
        <v>*</v>
      </c>
      <c r="I7" s="9">
        <f aca="true" t="shared" si="0" ref="I7:I70">_xlfn.IFERROR((C7-F7)/F7,"")</f>
        <v>0.0355237276138043</v>
      </c>
      <c r="J7" s="9">
        <f aca="true" t="shared" si="1" ref="J7:J70">_xlfn.IFERROR((D7-G7)/G7,"")</f>
        <v>-0.0826353869010263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1785028.71</v>
      </c>
      <c r="D8" s="44">
        <f>IF('Town Data'!E4&gt;9,'Town Data'!D4,"*")</f>
        <v>924128.53</v>
      </c>
      <c r="E8" s="45" t="str">
        <f>IF('Town Data'!G4&gt;9,'Town Data'!F4,"*")</f>
        <v>*</v>
      </c>
      <c r="F8" s="44">
        <f>IF('Town Data'!I4&gt;9,'Town Data'!H4,"*")</f>
        <v>1822390.66</v>
      </c>
      <c r="G8" s="44">
        <f>IF('Town Data'!K4&gt;9,'Town Data'!J4,"*")</f>
        <v>1018593.47</v>
      </c>
      <c r="H8" s="45">
        <f>IF('Town Data'!M4&gt;9,'Town Data'!L4,"*")</f>
        <v>262963.92</v>
      </c>
      <c r="I8" s="22">
        <f t="shared" si="0"/>
        <v>-0.02050161407214409</v>
      </c>
      <c r="J8" s="22">
        <f t="shared" si="1"/>
        <v>-0.09274057097577892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51" t="str">
        <f>IF('Town Data'!C5&gt;9,'Town Data'!B5,"*")</f>
        <v>*</v>
      </c>
      <c r="D9" s="47">
        <f>IF('Town Data'!E5&gt;9,'Town Data'!D5,"*")</f>
        <v>6698057.55</v>
      </c>
      <c r="E9" s="48" t="str">
        <f>IF('Town Data'!G5&gt;9,'Town Data'!F5,"*")</f>
        <v>*</v>
      </c>
      <c r="F9" s="46">
        <f>IF('Town Data'!I5&gt;9,'Town Data'!H5,"*")</f>
        <v>1728874.39</v>
      </c>
      <c r="G9" s="47">
        <f>IF('Town Data'!K5&gt;9,'Town Data'!J5,"*")</f>
        <v>6138509.61</v>
      </c>
      <c r="H9" s="48" t="str">
        <f>IF('Town Data'!M5&gt;9,'Town Data'!L5,"*")</f>
        <v>*</v>
      </c>
      <c r="I9" s="9">
        <f t="shared" si="0"/>
      </c>
      <c r="J9" s="9">
        <f t="shared" si="1"/>
        <v>0.09115371247256213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 t="str">
        <f>IF('Town Data'!C6&gt;9,'Town Data'!B6,"*")</f>
        <v>*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363100.69</v>
      </c>
      <c r="G10" s="44">
        <f>IF('Town Data'!K6&gt;9,'Town Data'!J6,"*")</f>
        <v>57350.76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51">
        <f>IF('Town Data'!C7&gt;9,'Town Data'!B7,"*")</f>
        <v>26055626.72</v>
      </c>
      <c r="D11" s="47">
        <f>IF('Town Data'!E7&gt;9,'Town Data'!D7,"*")</f>
        <v>1629832.59</v>
      </c>
      <c r="E11" s="48">
        <f>IF('Town Data'!G7&gt;9,'Town Data'!F7,"*")</f>
        <v>3365724.07</v>
      </c>
      <c r="F11" s="46">
        <f>IF('Town Data'!I7&gt;9,'Town Data'!H7,"*")</f>
        <v>25305418.18</v>
      </c>
      <c r="G11" s="47">
        <f>IF('Town Data'!K7&gt;9,'Town Data'!J7,"*")</f>
        <v>1778945.51</v>
      </c>
      <c r="H11" s="48">
        <f>IF('Town Data'!M7&gt;9,'Town Data'!L7,"*")</f>
        <v>3493651.6</v>
      </c>
      <c r="I11" s="9">
        <f t="shared" si="0"/>
        <v>0.029646162519966667</v>
      </c>
      <c r="J11" s="9">
        <f t="shared" si="1"/>
        <v>-0.083820959754973</v>
      </c>
      <c r="K11" s="9">
        <f t="shared" si="2"/>
        <v>-0.036617140072009544</v>
      </c>
      <c r="L11" s="15"/>
    </row>
    <row r="12" spans="1:12" ht="15">
      <c r="A12" s="15"/>
      <c r="B12" s="27" t="str">
        <f>'Town Data'!A8</f>
        <v>BARRE TOWN</v>
      </c>
      <c r="C12" s="52" t="str">
        <f>IF('Town Data'!C8&gt;9,'Town Data'!B8,"*")</f>
        <v>*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634605.3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BARTON</v>
      </c>
      <c r="C13" s="51">
        <f>IF('Town Data'!C9&gt;9,'Town Data'!B9,"*")</f>
        <v>1936286.25</v>
      </c>
      <c r="D13" s="47">
        <f>IF('Town Data'!E9&gt;9,'Town Data'!D9,"*")</f>
        <v>530779.44</v>
      </c>
      <c r="E13" s="48" t="str">
        <f>IF('Town Data'!G9&gt;9,'Town Data'!F9,"*")</f>
        <v>*</v>
      </c>
      <c r="F13" s="46">
        <f>IF('Town Data'!I9&gt;9,'Town Data'!H9,"*")</f>
        <v>1823328.78</v>
      </c>
      <c r="G13" s="47">
        <f>IF('Town Data'!K9&gt;9,'Town Data'!J9,"*")</f>
        <v>597412.85</v>
      </c>
      <c r="H13" s="48">
        <f>IF('Town Data'!M9&gt;9,'Town Data'!L9,"*")</f>
        <v>491531.65</v>
      </c>
      <c r="I13" s="9">
        <f t="shared" si="0"/>
        <v>0.06195123514696015</v>
      </c>
      <c r="J13" s="9">
        <f t="shared" si="1"/>
        <v>-0.11153661994381278</v>
      </c>
      <c r="K13" s="9">
        <f t="shared" si="2"/>
      </c>
      <c r="L13" s="15"/>
    </row>
    <row r="14" spans="1:12" ht="15">
      <c r="A14" s="15"/>
      <c r="B14" s="27" t="str">
        <f>'Town Data'!A10</f>
        <v>BENNINGTON</v>
      </c>
      <c r="C14" s="52">
        <f>IF('Town Data'!C10&gt;9,'Town Data'!B10,"*")</f>
        <v>29300503.22</v>
      </c>
      <c r="D14" s="44">
        <f>IF('Town Data'!E10&gt;9,'Town Data'!D10,"*")</f>
        <v>7368566.62</v>
      </c>
      <c r="E14" s="45">
        <f>IF('Town Data'!G10&gt;9,'Town Data'!F10,"*")</f>
        <v>4095025.39</v>
      </c>
      <c r="F14" s="44">
        <f>IF('Town Data'!I10&gt;9,'Town Data'!H10,"*")</f>
        <v>27731421.02</v>
      </c>
      <c r="G14" s="44">
        <f>IF('Town Data'!K10&gt;9,'Town Data'!J10,"*")</f>
        <v>7012763.09</v>
      </c>
      <c r="H14" s="45">
        <f>IF('Town Data'!M10&gt;9,'Town Data'!L10,"*")</f>
        <v>3772145.64</v>
      </c>
      <c r="I14" s="22">
        <f t="shared" si="0"/>
        <v>0.056581384663568865</v>
      </c>
      <c r="J14" s="22">
        <f t="shared" si="1"/>
        <v>0.050736567802691916</v>
      </c>
      <c r="K14" s="22">
        <f t="shared" si="2"/>
        <v>0.08559578044287812</v>
      </c>
      <c r="L14" s="15"/>
    </row>
    <row r="15" spans="1:12" ht="15">
      <c r="A15" s="15"/>
      <c r="B15" s="15" t="str">
        <f>'Town Data'!A11</f>
        <v>BERLIN</v>
      </c>
      <c r="C15" s="51">
        <f>IF('Town Data'!C11&gt;9,'Town Data'!B11,"*")</f>
        <v>8254272.89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7796052.42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0.05877596061623194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BETHEL</v>
      </c>
      <c r="C16" s="53">
        <f>IF('Town Data'!C12&gt;9,'Town Data'!B12,"*")</f>
        <v>2180661.07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2183496.89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-0.0012987515635986538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BOLTON</v>
      </c>
      <c r="C17" s="52" t="str">
        <f>IF('Town Data'!C13&gt;9,'Town Data'!B13,"*")</f>
        <v>*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 t="str">
        <f>IF('Town Data'!I13&gt;9,'Town Data'!H13,"*")</f>
        <v>*</v>
      </c>
      <c r="G17" s="44">
        <f>IF('Town Data'!K13&gt;9,'Town Data'!J13,"*")</f>
        <v>768577.51</v>
      </c>
      <c r="H17" s="45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BRADFORD</v>
      </c>
      <c r="C18" s="51">
        <f>IF('Town Data'!C14&gt;9,'Town Data'!B14,"*")</f>
        <v>4857513.65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4611254.52</v>
      </c>
      <c r="G18" s="47" t="str">
        <f>IF('Town Data'!K14&gt;9,'Town Data'!J14,"*")</f>
        <v>*</v>
      </c>
      <c r="H18" s="48">
        <f>IF('Town Data'!M14&gt;9,'Town Data'!L14,"*")</f>
        <v>671834.78</v>
      </c>
      <c r="I18" s="9">
        <f t="shared" si="0"/>
        <v>0.05340393355689264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BRANDON</v>
      </c>
      <c r="C19" s="52">
        <f>IF('Town Data'!C15&gt;9,'Town Data'!B15,"*")</f>
        <v>4737831.25</v>
      </c>
      <c r="D19" s="44">
        <f>IF('Town Data'!E15&gt;9,'Town Data'!D15,"*")</f>
        <v>1145528.7</v>
      </c>
      <c r="E19" s="45" t="str">
        <f>IF('Town Data'!G15&gt;9,'Town Data'!F15,"*")</f>
        <v>*</v>
      </c>
      <c r="F19" s="44">
        <f>IF('Town Data'!I15&gt;9,'Town Data'!H15,"*")</f>
        <v>4981509.24</v>
      </c>
      <c r="G19" s="44">
        <f>IF('Town Data'!K15&gt;9,'Town Data'!J15,"*")</f>
        <v>1028378.43</v>
      </c>
      <c r="H19" s="45">
        <f>IF('Town Data'!M15&gt;9,'Town Data'!L15,"*")</f>
        <v>786534.26</v>
      </c>
      <c r="I19" s="22">
        <f t="shared" si="0"/>
        <v>-0.04891649864730557</v>
      </c>
      <c r="J19" s="22">
        <f t="shared" si="1"/>
        <v>0.11391747102280228</v>
      </c>
      <c r="K19" s="22">
        <f t="shared" si="2"/>
      </c>
      <c r="L19" s="15"/>
    </row>
    <row r="20" spans="1:12" ht="15">
      <c r="A20" s="15"/>
      <c r="B20" s="15" t="str">
        <f>'Town Data'!A16</f>
        <v>BRATTLEBORO</v>
      </c>
      <c r="C20" s="51">
        <f>IF('Town Data'!C16&gt;9,'Town Data'!B16,"*")</f>
        <v>41014908.89</v>
      </c>
      <c r="D20" s="47">
        <f>IF('Town Data'!E16&gt;9,'Town Data'!D16,"*")</f>
        <v>9163965.9</v>
      </c>
      <c r="E20" s="48">
        <f>IF('Town Data'!G16&gt;9,'Town Data'!F16,"*")</f>
        <v>5711063.84</v>
      </c>
      <c r="F20" s="46">
        <f>IF('Town Data'!I16&gt;9,'Town Data'!H16,"*")</f>
        <v>39295569.17</v>
      </c>
      <c r="G20" s="47">
        <f>IF('Town Data'!K16&gt;9,'Town Data'!J16,"*")</f>
        <v>8851285.33</v>
      </c>
      <c r="H20" s="48">
        <f>IF('Town Data'!M16&gt;9,'Town Data'!L16,"*")</f>
        <v>5612569.71</v>
      </c>
      <c r="I20" s="9">
        <f t="shared" si="0"/>
        <v>0.04375403528478777</v>
      </c>
      <c r="J20" s="9">
        <f t="shared" si="1"/>
        <v>0.03532600727944224</v>
      </c>
      <c r="K20" s="9">
        <f t="shared" si="2"/>
        <v>0.01754884751355719</v>
      </c>
      <c r="L20" s="15"/>
    </row>
    <row r="21" spans="1:12" ht="15">
      <c r="A21" s="15"/>
      <c r="B21" s="27" t="str">
        <f>'Town Data'!A17</f>
        <v>BRIDGEWATER</v>
      </c>
      <c r="C21" s="52">
        <f>IF('Town Data'!C17&gt;9,'Town Data'!B17,"*")</f>
        <v>2482270.39</v>
      </c>
      <c r="D21" s="44">
        <f>IF('Town Data'!E17&gt;9,'Town Data'!D17,"*")</f>
        <v>416846.27</v>
      </c>
      <c r="E21" s="45" t="str">
        <f>IF('Town Data'!G17&gt;9,'Town Data'!F17,"*")</f>
        <v>*</v>
      </c>
      <c r="F21" s="44">
        <f>IF('Town Data'!I17&gt;9,'Town Data'!H17,"*")</f>
        <v>2227981</v>
      </c>
      <c r="G21" s="44">
        <f>IF('Town Data'!K17&gt;9,'Town Data'!J17,"*")</f>
        <v>272819.01</v>
      </c>
      <c r="H21" s="45" t="str">
        <f>IF('Town Data'!M17&gt;9,'Town Data'!L17,"*")</f>
        <v>*</v>
      </c>
      <c r="I21" s="22">
        <f t="shared" si="0"/>
        <v>0.11413445177494787</v>
      </c>
      <c r="J21" s="22">
        <f t="shared" si="1"/>
        <v>0.5279223760836901</v>
      </c>
      <c r="K21" s="22">
        <f t="shared" si="2"/>
      </c>
      <c r="L21" s="15"/>
    </row>
    <row r="22" spans="1:12" ht="15">
      <c r="A22" s="15"/>
      <c r="B22" s="15" t="str">
        <f>'Town Data'!A18</f>
        <v>BRIGHTON</v>
      </c>
      <c r="C22" s="51" t="str">
        <f>IF('Town Data'!C18&gt;9,'Town Data'!B18,"*")</f>
        <v>*</v>
      </c>
      <c r="D22" s="47">
        <f>IF('Town Data'!E18&gt;9,'Town Data'!D18,"*")</f>
        <v>210202.72</v>
      </c>
      <c r="E22" s="48" t="str">
        <f>IF('Town Data'!G18&gt;9,'Town Data'!F18,"*")</f>
        <v>*</v>
      </c>
      <c r="F22" s="46">
        <f>IF('Town Data'!I18&gt;9,'Town Data'!H18,"*")</f>
        <v>891139.55</v>
      </c>
      <c r="G22" s="47">
        <f>IF('Town Data'!K18&gt;9,'Town Data'!J18,"*")</f>
        <v>226741.88</v>
      </c>
      <c r="H22" s="48" t="str">
        <f>IF('Town Data'!M18&gt;9,'Town Data'!L18,"*")</f>
        <v>*</v>
      </c>
      <c r="I22" s="9">
        <f t="shared" si="0"/>
      </c>
      <c r="J22" s="9">
        <f t="shared" si="1"/>
        <v>-0.07294267825599754</v>
      </c>
      <c r="K22" s="9">
        <f t="shared" si="2"/>
      </c>
      <c r="L22" s="15"/>
    </row>
    <row r="23" spans="1:12" ht="15">
      <c r="A23" s="15"/>
      <c r="B23" s="27" t="str">
        <f>'Town Data'!A19</f>
        <v>BRISTOL</v>
      </c>
      <c r="C23" s="52">
        <f>IF('Town Data'!C19&gt;9,'Town Data'!B19,"*")</f>
        <v>4491752.93</v>
      </c>
      <c r="D23" s="44">
        <f>IF('Town Data'!E19&gt;9,'Town Data'!D19,"*")</f>
        <v>307449.08</v>
      </c>
      <c r="E23" s="45" t="str">
        <f>IF('Town Data'!G19&gt;9,'Town Data'!F19,"*")</f>
        <v>*</v>
      </c>
      <c r="F23" s="44">
        <f>IF('Town Data'!I19&gt;9,'Town Data'!H19,"*")</f>
        <v>4346271.23</v>
      </c>
      <c r="G23" s="44">
        <f>IF('Town Data'!K19&gt;9,'Town Data'!J19,"*")</f>
        <v>286171.22</v>
      </c>
      <c r="H23" s="45">
        <f>IF('Town Data'!M19&gt;9,'Town Data'!L19,"*")</f>
        <v>685816</v>
      </c>
      <c r="I23" s="22">
        <f t="shared" si="0"/>
        <v>0.03347276143187208</v>
      </c>
      <c r="J23" s="22">
        <f t="shared" si="1"/>
        <v>0.0743535985204943</v>
      </c>
      <c r="K23" s="22">
        <f t="shared" si="2"/>
      </c>
      <c r="L23" s="15"/>
    </row>
    <row r="24" spans="1:12" ht="15">
      <c r="A24" s="15"/>
      <c r="B24" s="15" t="str">
        <f>'Town Data'!A20</f>
        <v>BROOKFIELD</v>
      </c>
      <c r="C24" s="51" t="str">
        <f>IF('Town Data'!C20&gt;9,'Town Data'!B20,"*")</f>
        <v>*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 t="str">
        <f>IF('Town Data'!I20&gt;9,'Town Data'!H20,"*")</f>
        <v>*</v>
      </c>
      <c r="G24" s="47">
        <f>IF('Town Data'!K20&gt;9,'Town Data'!J20,"*")</f>
        <v>63154.59</v>
      </c>
      <c r="H24" s="48" t="str">
        <f>IF('Town Data'!M20&gt;9,'Town Data'!L20,"*")</f>
        <v>*</v>
      </c>
      <c r="I24" s="9">
        <f t="shared" si="0"/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BURKE</v>
      </c>
      <c r="C25" s="52">
        <f>IF('Town Data'!C21&gt;9,'Town Data'!B21,"*")</f>
        <v>2336486.69</v>
      </c>
      <c r="D25" s="44">
        <f>IF('Town Data'!E21&gt;9,'Town Data'!D21,"*")</f>
        <v>1086176.71</v>
      </c>
      <c r="E25" s="45" t="str">
        <f>IF('Town Data'!G21&gt;9,'Town Data'!F21,"*")</f>
        <v>*</v>
      </c>
      <c r="F25" s="44">
        <f>IF('Town Data'!I21&gt;9,'Town Data'!H21,"*")</f>
        <v>2165037.39</v>
      </c>
      <c r="G25" s="44">
        <f>IF('Town Data'!K21&gt;9,'Town Data'!J21,"*")</f>
        <v>836148.09</v>
      </c>
      <c r="H25" s="45">
        <f>IF('Town Data'!M21&gt;9,'Town Data'!L21,"*")</f>
        <v>894908.63</v>
      </c>
      <c r="I25" s="22">
        <f t="shared" si="0"/>
        <v>0.07918999495893224</v>
      </c>
      <c r="J25" s="22">
        <f t="shared" si="1"/>
        <v>0.2990243271380313</v>
      </c>
      <c r="K25" s="22">
        <f t="shared" si="2"/>
      </c>
      <c r="L25" s="15"/>
    </row>
    <row r="26" spans="1:12" ht="15">
      <c r="A26" s="15"/>
      <c r="B26" s="15" t="str">
        <f>'Town Data'!A22</f>
        <v>BURLINGTON</v>
      </c>
      <c r="C26" s="51">
        <f>IF('Town Data'!C22&gt;9,'Town Data'!B22,"*")</f>
        <v>111714229.86</v>
      </c>
      <c r="D26" s="47">
        <f>IF('Town Data'!E22&gt;9,'Town Data'!D22,"*")</f>
        <v>39856794.77</v>
      </c>
      <c r="E26" s="48">
        <f>IF('Town Data'!G22&gt;9,'Town Data'!F22,"*")</f>
        <v>38666572.12</v>
      </c>
      <c r="F26" s="46">
        <f>IF('Town Data'!I22&gt;9,'Town Data'!H22,"*")</f>
        <v>105384594.43</v>
      </c>
      <c r="G26" s="47">
        <f>IF('Town Data'!K22&gt;9,'Town Data'!J22,"*")</f>
        <v>37675224.94</v>
      </c>
      <c r="H26" s="48">
        <f>IF('Town Data'!M22&gt;9,'Town Data'!L22,"*")</f>
        <v>36033029.74</v>
      </c>
      <c r="I26" s="9">
        <f t="shared" si="0"/>
        <v>0.0600622459500411</v>
      </c>
      <c r="J26" s="9">
        <f t="shared" si="1"/>
        <v>0.05790462654103017</v>
      </c>
      <c r="K26" s="9">
        <f t="shared" si="2"/>
        <v>0.07308689829866066</v>
      </c>
      <c r="L26" s="15"/>
    </row>
    <row r="27" spans="1:12" ht="15">
      <c r="A27" s="15"/>
      <c r="B27" s="27" t="str">
        <f>'Town Data'!A23</f>
        <v>CABOT</v>
      </c>
      <c r="C27" s="52" t="str">
        <f>IF('Town Data'!C23&gt;9,'Town Data'!B23,"*")</f>
        <v>*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 t="str">
        <f>IF('Town Data'!I23&gt;9,'Town Data'!H23,"*")</f>
        <v>*</v>
      </c>
      <c r="G27" s="44">
        <f>IF('Town Data'!K23&gt;9,'Town Data'!J23,"*")</f>
        <v>61425.49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CALAIS</v>
      </c>
      <c r="C28" s="51" t="str">
        <f>IF('Town Data'!C24&gt;9,'Town Data'!B24,"*")</f>
        <v>*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220055.48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CAMBRIDGE</v>
      </c>
      <c r="C29" s="52">
        <f>IF('Town Data'!C25&gt;9,'Town Data'!B25,"*")</f>
        <v>7229551.13</v>
      </c>
      <c r="D29" s="44">
        <f>IF('Town Data'!E25&gt;9,'Town Data'!D25,"*")</f>
        <v>7099866.58</v>
      </c>
      <c r="E29" s="45">
        <f>IF('Town Data'!G25&gt;9,'Town Data'!F25,"*")</f>
        <v>1791993.44</v>
      </c>
      <c r="F29" s="44">
        <f>IF('Town Data'!I25&gt;9,'Town Data'!H25,"*")</f>
        <v>6992838.2</v>
      </c>
      <c r="G29" s="44">
        <f>IF('Town Data'!K25&gt;9,'Town Data'!J25,"*")</f>
        <v>7569899.06</v>
      </c>
      <c r="H29" s="45">
        <f>IF('Town Data'!M25&gt;9,'Town Data'!L25,"*")</f>
        <v>1733620.49</v>
      </c>
      <c r="I29" s="22">
        <f t="shared" si="0"/>
        <v>0.03385076605948064</v>
      </c>
      <c r="J29" s="22">
        <f t="shared" si="1"/>
        <v>-0.06209230483451117</v>
      </c>
      <c r="K29" s="22">
        <f t="shared" si="2"/>
        <v>0.03367112371866345</v>
      </c>
      <c r="L29" s="15"/>
    </row>
    <row r="30" spans="1:12" ht="15">
      <c r="A30" s="15"/>
      <c r="B30" s="15" t="str">
        <f>'Town Data'!A26</f>
        <v>CASTLETON</v>
      </c>
      <c r="C30" s="51">
        <f>IF('Town Data'!C26&gt;9,'Town Data'!B26,"*")</f>
        <v>5181867.89</v>
      </c>
      <c r="D30" s="47">
        <f>IF('Town Data'!E26&gt;9,'Town Data'!D26,"*")</f>
        <v>540383.93</v>
      </c>
      <c r="E30" s="48" t="str">
        <f>IF('Town Data'!G26&gt;9,'Town Data'!F26,"*")</f>
        <v>*</v>
      </c>
      <c r="F30" s="46">
        <f>IF('Town Data'!I26&gt;9,'Town Data'!H26,"*")</f>
        <v>4835580.01</v>
      </c>
      <c r="G30" s="47">
        <f>IF('Town Data'!K26&gt;9,'Town Data'!J26,"*")</f>
        <v>575564.34</v>
      </c>
      <c r="H30" s="48">
        <f>IF('Town Data'!M26&gt;9,'Town Data'!L26,"*")</f>
        <v>558297.31</v>
      </c>
      <c r="I30" s="9">
        <f t="shared" si="0"/>
        <v>0.07161248067116563</v>
      </c>
      <c r="J30" s="9">
        <f t="shared" si="1"/>
        <v>-0.06112333158096611</v>
      </c>
      <c r="K30" s="9">
        <f t="shared" si="2"/>
      </c>
      <c r="L30" s="15"/>
    </row>
    <row r="31" spans="1:12" ht="15">
      <c r="A31" s="15"/>
      <c r="B31" s="27" t="str">
        <f>'Town Data'!A27</f>
        <v>CAVENDISH</v>
      </c>
      <c r="C31" s="52" t="str">
        <f>IF('Town Data'!C27&gt;9,'Town Data'!B27,"*")</f>
        <v>*</v>
      </c>
      <c r="D31" s="44">
        <f>IF('Town Data'!E27&gt;9,'Town Data'!D27,"*")</f>
        <v>3060907</v>
      </c>
      <c r="E31" s="45" t="str">
        <f>IF('Town Data'!G27&gt;9,'Town Data'!F27,"*")</f>
        <v>*</v>
      </c>
      <c r="F31" s="44">
        <f>IF('Town Data'!I27&gt;9,'Town Data'!H27,"*")</f>
        <v>1016048.72</v>
      </c>
      <c r="G31" s="44">
        <f>IF('Town Data'!K27&gt;9,'Town Data'!J27,"*")</f>
        <v>3129261.2</v>
      </c>
      <c r="H31" s="45" t="str">
        <f>IF('Town Data'!M27&gt;9,'Town Data'!L27,"*")</f>
        <v>*</v>
      </c>
      <c r="I31" s="22">
        <f t="shared" si="0"/>
      </c>
      <c r="J31" s="22">
        <f t="shared" si="1"/>
        <v>-0.02184355847316299</v>
      </c>
      <c r="K31" s="22">
        <f t="shared" si="2"/>
      </c>
      <c r="L31" s="15"/>
    </row>
    <row r="32" spans="1:12" ht="15">
      <c r="A32" s="15"/>
      <c r="B32" s="15" t="str">
        <f>'Town Data'!A28</f>
        <v>CHARLOTTE</v>
      </c>
      <c r="C32" s="51">
        <f>IF('Town Data'!C28&gt;9,'Town Data'!B28,"*")</f>
        <v>884743.35</v>
      </c>
      <c r="D32" s="47">
        <f>IF('Town Data'!E28&gt;9,'Town Data'!D28,"*")</f>
        <v>653406.52</v>
      </c>
      <c r="E32" s="48" t="str">
        <f>IF('Town Data'!G28&gt;9,'Town Data'!F28,"*")</f>
        <v>*</v>
      </c>
      <c r="F32" s="46">
        <f>IF('Town Data'!I28&gt;9,'Town Data'!H28,"*")</f>
        <v>849972.05</v>
      </c>
      <c r="G32" s="47">
        <f>IF('Town Data'!K28&gt;9,'Town Data'!J28,"*")</f>
        <v>672815.25</v>
      </c>
      <c r="H32" s="48" t="str">
        <f>IF('Town Data'!M28&gt;9,'Town Data'!L28,"*")</f>
        <v>*</v>
      </c>
      <c r="I32" s="9">
        <f t="shared" si="0"/>
        <v>0.04090875694088991</v>
      </c>
      <c r="J32" s="9">
        <f t="shared" si="1"/>
        <v>-0.028847042334429817</v>
      </c>
      <c r="K32" s="9">
        <f t="shared" si="2"/>
      </c>
      <c r="L32" s="15"/>
    </row>
    <row r="33" spans="1:12" ht="15">
      <c r="A33" s="15"/>
      <c r="B33" s="27" t="str">
        <f>'Town Data'!A29</f>
        <v>CHESTER</v>
      </c>
      <c r="C33" s="52">
        <f>IF('Town Data'!C29&gt;9,'Town Data'!B29,"*")</f>
        <v>3335191.97</v>
      </c>
      <c r="D33" s="44">
        <f>IF('Town Data'!E29&gt;9,'Town Data'!D29,"*")</f>
        <v>897451.2</v>
      </c>
      <c r="E33" s="45" t="str">
        <f>IF('Town Data'!G29&gt;9,'Town Data'!F29,"*")</f>
        <v>*</v>
      </c>
      <c r="F33" s="44">
        <f>IF('Town Data'!I29&gt;9,'Town Data'!H29,"*")</f>
        <v>3185366.93</v>
      </c>
      <c r="G33" s="44">
        <f>IF('Town Data'!K29&gt;9,'Town Data'!J29,"*")</f>
        <v>1137322.73</v>
      </c>
      <c r="H33" s="45">
        <f>IF('Town Data'!M29&gt;9,'Town Data'!L29,"*")</f>
        <v>696614.91</v>
      </c>
      <c r="I33" s="22">
        <f t="shared" si="0"/>
        <v>0.04703541014033194</v>
      </c>
      <c r="J33" s="22">
        <f t="shared" si="1"/>
        <v>-0.210908938749514</v>
      </c>
      <c r="K33" s="22">
        <f t="shared" si="2"/>
      </c>
      <c r="L33" s="15"/>
    </row>
    <row r="34" spans="1:12" ht="15">
      <c r="A34" s="15"/>
      <c r="B34" s="15" t="str">
        <f>'Town Data'!A30</f>
        <v>CHITTENDEN</v>
      </c>
      <c r="C34" s="51" t="str">
        <f>IF('Town Data'!C30&gt;9,'Town Data'!B30,"*")</f>
        <v>*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>
        <f>IF('Town Data'!I30&gt;9,'Town Data'!H30,"*")</f>
        <v>2349088.45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COLCHESTER</v>
      </c>
      <c r="C35" s="52">
        <f>IF('Town Data'!C31&gt;9,'Town Data'!B31,"*")</f>
        <v>24494775.35</v>
      </c>
      <c r="D35" s="44">
        <f>IF('Town Data'!E31&gt;9,'Town Data'!D31,"*")</f>
        <v>14737315.44</v>
      </c>
      <c r="E35" s="45">
        <f>IF('Town Data'!G31&gt;9,'Town Data'!F31,"*")</f>
        <v>3179033.54</v>
      </c>
      <c r="F35" s="44">
        <f>IF('Town Data'!I31&gt;9,'Town Data'!H31,"*")</f>
        <v>24167866.9</v>
      </c>
      <c r="G35" s="44">
        <f>IF('Town Data'!K31&gt;9,'Town Data'!J31,"*")</f>
        <v>12903022.44</v>
      </c>
      <c r="H35" s="45">
        <f>IF('Town Data'!M31&gt;9,'Town Data'!L31,"*")</f>
        <v>2813454.49</v>
      </c>
      <c r="I35" s="22">
        <f t="shared" si="0"/>
        <v>0.013526574411910677</v>
      </c>
      <c r="J35" s="22">
        <f t="shared" si="1"/>
        <v>0.14215994806872553</v>
      </c>
      <c r="K35" s="22">
        <f t="shared" si="2"/>
        <v>0.12993956408372534</v>
      </c>
      <c r="L35" s="15"/>
    </row>
    <row r="36" spans="1:12" ht="15">
      <c r="A36" s="15"/>
      <c r="B36" s="15" t="str">
        <f>'Town Data'!A32</f>
        <v>CORNWALL</v>
      </c>
      <c r="C36" s="51" t="str">
        <f>IF('Town Data'!C32&gt;9,'Town Data'!B32,"*")</f>
        <v>*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118644.5</v>
      </c>
      <c r="H36" s="48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CRAFTSBURY</v>
      </c>
      <c r="C37" s="52" t="str">
        <f>IF('Town Data'!C33&gt;9,'Town Data'!B33,"*")</f>
        <v>*</v>
      </c>
      <c r="D37" s="44">
        <f>IF('Town Data'!E33&gt;9,'Town Data'!D33,"*")</f>
        <v>312003.52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>
        <f>IF('Town Data'!K33&gt;9,'Town Data'!J33,"*")</f>
        <v>290292.56</v>
      </c>
      <c r="H37" s="45" t="str">
        <f>IF('Town Data'!M33&gt;9,'Town Data'!L33,"*")</f>
        <v>*</v>
      </c>
      <c r="I37" s="22">
        <f t="shared" si="0"/>
      </c>
      <c r="J37" s="22">
        <f t="shared" si="1"/>
        <v>0.07478992916663114</v>
      </c>
      <c r="K37" s="22">
        <f>_xlfn.IFERROR((E37-H37)/H37,"")</f>
      </c>
      <c r="L37" s="15"/>
    </row>
    <row r="38" spans="1:12" ht="15">
      <c r="A38" s="15"/>
      <c r="B38" s="15" t="str">
        <f>'Town Data'!A34</f>
        <v>DANVILLE</v>
      </c>
      <c r="C38" s="51" t="str">
        <f>IF('Town Data'!C34&gt;9,'Town Data'!B34,"*")</f>
        <v>*</v>
      </c>
      <c r="D38" s="47">
        <f>IF('Town Data'!E34&gt;9,'Town Data'!D34,"*")</f>
        <v>192632.11</v>
      </c>
      <c r="E38" s="48" t="str">
        <f>IF('Town Data'!G34&gt;9,'Town Data'!F34,"*")</f>
        <v>*</v>
      </c>
      <c r="F38" s="46">
        <f>IF('Town Data'!I34&gt;9,'Town Data'!H34,"*")</f>
        <v>1762521.46</v>
      </c>
      <c r="G38" s="47">
        <f>IF('Town Data'!K34&gt;9,'Town Data'!J34,"*")</f>
        <v>211708.63</v>
      </c>
      <c r="H38" s="48" t="str">
        <f>IF('Town Data'!M34&gt;9,'Town Data'!L34,"*")</f>
        <v>*</v>
      </c>
      <c r="I38" s="9">
        <f t="shared" si="0"/>
      </c>
      <c r="J38" s="9">
        <f t="shared" si="1"/>
        <v>-0.09010742736373108</v>
      </c>
      <c r="K38" s="9">
        <f t="shared" si="2"/>
      </c>
      <c r="L38" s="15"/>
    </row>
    <row r="39" spans="1:12" ht="15">
      <c r="A39" s="15"/>
      <c r="B39" s="27" t="str">
        <f>'Town Data'!A35</f>
        <v>DERBY</v>
      </c>
      <c r="C39" s="52">
        <f>IF('Town Data'!C35&gt;9,'Town Data'!B35,"*")</f>
        <v>8972415.95</v>
      </c>
      <c r="D39" s="44">
        <f>IF('Town Data'!E35&gt;9,'Town Data'!D35,"*")</f>
        <v>1105776.05</v>
      </c>
      <c r="E39" s="45" t="str">
        <f>IF('Town Data'!G35&gt;9,'Town Data'!F35,"*")</f>
        <v>*</v>
      </c>
      <c r="F39" s="44">
        <f>IF('Town Data'!I35&gt;9,'Town Data'!H35,"*")</f>
        <v>8082616.03</v>
      </c>
      <c r="G39" s="44">
        <f>IF('Town Data'!K35&gt;9,'Town Data'!J35,"*")</f>
        <v>1070122.9</v>
      </c>
      <c r="H39" s="45">
        <f>IF('Town Data'!M35&gt;9,'Town Data'!L35,"*")</f>
        <v>773071.14</v>
      </c>
      <c r="I39" s="22">
        <f t="shared" si="0"/>
        <v>0.11008810967851938</v>
      </c>
      <c r="J39" s="22">
        <f t="shared" si="1"/>
        <v>0.03331687416464048</v>
      </c>
      <c r="K39" s="22">
        <f t="shared" si="2"/>
      </c>
      <c r="L39" s="15"/>
    </row>
    <row r="40" spans="1:12" ht="15">
      <c r="A40" s="15"/>
      <c r="B40" s="15" t="str">
        <f>'Town Data'!A36</f>
        <v>DORSET</v>
      </c>
      <c r="C40" s="51">
        <f>IF('Town Data'!C36&gt;9,'Town Data'!B36,"*")</f>
        <v>4626766.51</v>
      </c>
      <c r="D40" s="47">
        <f>IF('Town Data'!E36&gt;9,'Town Data'!D36,"*")</f>
        <v>2103756.97</v>
      </c>
      <c r="E40" s="48" t="str">
        <f>IF('Town Data'!G36&gt;9,'Town Data'!F36,"*")</f>
        <v>*</v>
      </c>
      <c r="F40" s="46">
        <f>IF('Town Data'!I36&gt;9,'Town Data'!H36,"*")</f>
        <v>4632856.17</v>
      </c>
      <c r="G40" s="47">
        <f>IF('Town Data'!K36&gt;9,'Town Data'!J36,"*")</f>
        <v>2121697.7</v>
      </c>
      <c r="H40" s="48">
        <f>IF('Town Data'!M36&gt;9,'Town Data'!L36,"*")</f>
        <v>1186874.63</v>
      </c>
      <c r="I40" s="9">
        <f t="shared" si="0"/>
        <v>-0.0013144504764541717</v>
      </c>
      <c r="J40" s="9">
        <f t="shared" si="1"/>
        <v>-0.008455837040309739</v>
      </c>
      <c r="K40" s="9">
        <f t="shared" si="2"/>
      </c>
      <c r="L40" s="15"/>
    </row>
    <row r="41" spans="1:12" ht="15">
      <c r="A41" s="15"/>
      <c r="B41" s="27" t="str">
        <f>'Town Data'!A37</f>
        <v>DOVER</v>
      </c>
      <c r="C41" s="52">
        <f>IF('Town Data'!C37&gt;9,'Town Data'!B37,"*")</f>
        <v>5906048.66</v>
      </c>
      <c r="D41" s="44">
        <f>IF('Town Data'!E37&gt;9,'Town Data'!D37,"*")</f>
        <v>4688986.16</v>
      </c>
      <c r="E41" s="45">
        <f>IF('Town Data'!G37&gt;9,'Town Data'!F37,"*")</f>
        <v>2016727.59</v>
      </c>
      <c r="F41" s="44">
        <f>IF('Town Data'!I37&gt;9,'Town Data'!H37,"*")</f>
        <v>6583412.32</v>
      </c>
      <c r="G41" s="44">
        <f>IF('Town Data'!K37&gt;9,'Town Data'!J37,"*")</f>
        <v>5266402.55</v>
      </c>
      <c r="H41" s="45">
        <f>IF('Town Data'!M37&gt;9,'Town Data'!L37,"*")</f>
        <v>2061820.92</v>
      </c>
      <c r="I41" s="22">
        <f t="shared" si="0"/>
        <v>-0.10288944806665248</v>
      </c>
      <c r="J41" s="22">
        <f t="shared" si="1"/>
        <v>-0.10964152180125306</v>
      </c>
      <c r="K41" s="22">
        <f t="shared" si="2"/>
        <v>-0.021870633653285388</v>
      </c>
      <c r="L41" s="15"/>
    </row>
    <row r="42" spans="1:12" ht="15">
      <c r="A42" s="15"/>
      <c r="B42" s="15" t="str">
        <f>'Town Data'!A38</f>
        <v>EDEN</v>
      </c>
      <c r="C42" s="51" t="str">
        <f>IF('Town Data'!C38&gt;9,'Town Data'!B38,"*")</f>
        <v>*</v>
      </c>
      <c r="D42" s="47">
        <f>IF('Town Data'!E38&gt;9,'Town Data'!D38,"*")</f>
        <v>123543.11</v>
      </c>
      <c r="E42" s="48" t="str">
        <f>IF('Town Data'!G38&gt;9,'Town Data'!F38,"*")</f>
        <v>*</v>
      </c>
      <c r="F42" s="46">
        <f>IF('Town Data'!I38&gt;9,'Town Data'!H38,"*")</f>
        <v>330301.61</v>
      </c>
      <c r="G42" s="47">
        <f>IF('Town Data'!K38&gt;9,'Town Data'!J38,"*")</f>
        <v>125312.99</v>
      </c>
      <c r="H42" s="48" t="str">
        <f>IF('Town Data'!M38&gt;9,'Town Data'!L38,"*")</f>
        <v>*</v>
      </c>
      <c r="I42" s="9">
        <f t="shared" si="0"/>
      </c>
      <c r="J42" s="9">
        <f t="shared" si="1"/>
        <v>-0.014123675446575846</v>
      </c>
      <c r="K42" s="9">
        <f t="shared" si="2"/>
      </c>
      <c r="L42" s="15"/>
    </row>
    <row r="43" spans="1:12" ht="15">
      <c r="A43" s="15"/>
      <c r="B43" s="27" t="str">
        <f>'Town Data'!A39</f>
        <v>ELMORE</v>
      </c>
      <c r="C43" s="52" t="str">
        <f>IF('Town Data'!C39&gt;9,'Town Data'!B39,"*")</f>
        <v>*</v>
      </c>
      <c r="D43" s="44">
        <f>IF('Town Data'!E39&gt;9,'Town Data'!D39,"*")</f>
        <v>166617.68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>
        <f>IF('Town Data'!K39&gt;9,'Town Data'!J39,"*")</f>
        <v>154203.9</v>
      </c>
      <c r="H43" s="45" t="str">
        <f>IF('Town Data'!M39&gt;9,'Town Data'!L39,"*")</f>
        <v>*</v>
      </c>
      <c r="I43" s="22">
        <f t="shared" si="0"/>
      </c>
      <c r="J43" s="22">
        <f t="shared" si="1"/>
        <v>0.08050237380507237</v>
      </c>
      <c r="K43" s="22">
        <f t="shared" si="2"/>
      </c>
      <c r="L43" s="15"/>
    </row>
    <row r="44" spans="1:12" ht="15">
      <c r="A44" s="15"/>
      <c r="B44" s="15" t="str">
        <f>'Town Data'!A40</f>
        <v>ENOSBURG</v>
      </c>
      <c r="C44" s="51">
        <f>IF('Town Data'!C40&gt;9,'Town Data'!B40,"*")</f>
        <v>3958363.21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4002967.24</v>
      </c>
      <c r="G44" s="47">
        <f>IF('Town Data'!K40&gt;9,'Town Data'!J40,"*")</f>
        <v>65659.38</v>
      </c>
      <c r="H44" s="48">
        <f>IF('Town Data'!M40&gt;9,'Town Data'!L40,"*")</f>
        <v>282886.16</v>
      </c>
      <c r="I44" s="9">
        <f t="shared" si="0"/>
        <v>-0.011142741702777527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ESSEX</v>
      </c>
      <c r="C45" s="52">
        <f>IF('Town Data'!C41&gt;9,'Town Data'!B41,"*")</f>
        <v>35587852.58</v>
      </c>
      <c r="D45" s="44">
        <f>IF('Town Data'!E41&gt;9,'Town Data'!D41,"*")</f>
        <v>5833864.58</v>
      </c>
      <c r="E45" s="45">
        <f>IF('Town Data'!G41&gt;9,'Town Data'!F41,"*")</f>
        <v>3772003.21</v>
      </c>
      <c r="F45" s="44">
        <f>IF('Town Data'!I41&gt;9,'Town Data'!H41,"*")</f>
        <v>33295851.59</v>
      </c>
      <c r="G45" s="44">
        <f>IF('Town Data'!K41&gt;9,'Town Data'!J41,"*")</f>
        <v>4807270.72</v>
      </c>
      <c r="H45" s="45">
        <f>IF('Town Data'!M41&gt;9,'Town Data'!L41,"*")</f>
        <v>3648443.39</v>
      </c>
      <c r="I45" s="22">
        <f t="shared" si="0"/>
        <v>0.06883743411111229</v>
      </c>
      <c r="J45" s="22">
        <f t="shared" si="1"/>
        <v>0.21355024915260032</v>
      </c>
      <c r="K45" s="22">
        <f t="shared" si="2"/>
        <v>0.033866448452691995</v>
      </c>
      <c r="L45" s="15"/>
    </row>
    <row r="46" spans="1:12" ht="15">
      <c r="A46" s="15"/>
      <c r="B46" s="15" t="str">
        <f>'Town Data'!A42</f>
        <v>FAIR HAVEN</v>
      </c>
      <c r="C46" s="51">
        <f>IF('Town Data'!C42&gt;9,'Town Data'!B42,"*")</f>
        <v>5027538.37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4711333.81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0.06711571982627157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FAIRFAX</v>
      </c>
      <c r="C47" s="52">
        <f>IF('Town Data'!C43&gt;9,'Town Data'!B43,"*")</f>
        <v>1967714.26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1518167.85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0.2961111381722383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FAIRLEE</v>
      </c>
      <c r="C48" s="51">
        <f>IF('Town Data'!C44&gt;9,'Town Data'!B44,"*")</f>
        <v>1900938.32</v>
      </c>
      <c r="D48" s="47">
        <f>IF('Town Data'!E44&gt;9,'Town Data'!D44,"*")</f>
        <v>4281990.78</v>
      </c>
      <c r="E48" s="48" t="str">
        <f>IF('Town Data'!G44&gt;9,'Town Data'!F44,"*")</f>
        <v>*</v>
      </c>
      <c r="F48" s="46">
        <f>IF('Town Data'!I44&gt;9,'Town Data'!H44,"*")</f>
        <v>1914536.91</v>
      </c>
      <c r="G48" s="47">
        <f>IF('Town Data'!K44&gt;9,'Town Data'!J44,"*")</f>
        <v>4166130.09</v>
      </c>
      <c r="H48" s="48" t="str">
        <f>IF('Town Data'!M44&gt;9,'Town Data'!L44,"*")</f>
        <v>*</v>
      </c>
      <c r="I48" s="9">
        <f t="shared" si="0"/>
        <v>-0.007102809002517404</v>
      </c>
      <c r="J48" s="9">
        <f t="shared" si="1"/>
        <v>0.0278101469462276</v>
      </c>
      <c r="K48" s="9">
        <f t="shared" si="2"/>
      </c>
      <c r="L48" s="15"/>
    </row>
    <row r="49" spans="1:12" ht="15">
      <c r="A49" s="15"/>
      <c r="B49" s="27" t="str">
        <f>'Town Data'!A45</f>
        <v>FAYSTON</v>
      </c>
      <c r="C49" s="52" t="str">
        <f>IF('Town Data'!C45&gt;9,'Town Data'!B45,"*")</f>
        <v>*</v>
      </c>
      <c r="D49" s="44">
        <f>IF('Town Data'!E45&gt;9,'Town Data'!D45,"*")</f>
        <v>176675.23</v>
      </c>
      <c r="E49" s="45" t="str">
        <f>IF('Town Data'!G45&gt;9,'Town Data'!F45,"*")</f>
        <v>*</v>
      </c>
      <c r="F49" s="44">
        <f>IF('Town Data'!I45&gt;9,'Town Data'!H45,"*")</f>
        <v>1168784.73</v>
      </c>
      <c r="G49" s="44">
        <f>IF('Town Data'!K45&gt;9,'Town Data'!J45,"*")</f>
        <v>528284.08</v>
      </c>
      <c r="H49" s="45" t="str">
        <f>IF('Town Data'!M45&gt;9,'Town Data'!L45,"*")</f>
        <v>*</v>
      </c>
      <c r="I49" s="22">
        <f t="shared" si="0"/>
      </c>
      <c r="J49" s="22">
        <f t="shared" si="1"/>
        <v>-0.6655677566509292</v>
      </c>
      <c r="K49" s="22">
        <f t="shared" si="2"/>
      </c>
      <c r="L49" s="15"/>
    </row>
    <row r="50" spans="1:12" ht="15">
      <c r="A50" s="15"/>
      <c r="B50" s="15" t="str">
        <f>'Town Data'!A46</f>
        <v>FERRISBURGH</v>
      </c>
      <c r="C50" s="51">
        <f>IF('Town Data'!C46&gt;9,'Town Data'!B46,"*")</f>
        <v>6353890.64</v>
      </c>
      <c r="D50" s="47">
        <f>IF('Town Data'!E46&gt;9,'Town Data'!D46,"*")</f>
        <v>5432960.27</v>
      </c>
      <c r="E50" s="48" t="str">
        <f>IF('Town Data'!G46&gt;9,'Town Data'!F46,"*")</f>
        <v>*</v>
      </c>
      <c r="F50" s="46">
        <f>IF('Town Data'!I46&gt;9,'Town Data'!H46,"*")</f>
        <v>6302097.01</v>
      </c>
      <c r="G50" s="47">
        <f>IF('Town Data'!K46&gt;9,'Town Data'!J46,"*")</f>
        <v>5111702.71</v>
      </c>
      <c r="H50" s="48" t="str">
        <f>IF('Town Data'!M46&gt;9,'Town Data'!L46,"*")</f>
        <v>*</v>
      </c>
      <c r="I50" s="9">
        <f t="shared" si="0"/>
        <v>0.008218475519785736</v>
      </c>
      <c r="J50" s="9">
        <f t="shared" si="1"/>
        <v>0.06284746555614922</v>
      </c>
      <c r="K50" s="9">
        <f t="shared" si="2"/>
      </c>
      <c r="L50" s="15"/>
    </row>
    <row r="51" spans="1:12" ht="15">
      <c r="A51" s="15"/>
      <c r="B51" s="27" t="str">
        <f>'Town Data'!A47</f>
        <v>GEORGIA</v>
      </c>
      <c r="C51" s="52" t="str">
        <f>IF('Town Data'!C47&gt;9,'Town Data'!B47,"*")</f>
        <v>*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1299234.72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GLOVER</v>
      </c>
      <c r="C52" s="51">
        <f>IF('Town Data'!C48&gt;9,'Town Data'!B48,"*")</f>
        <v>818841.6</v>
      </c>
      <c r="D52" s="47">
        <f>IF('Town Data'!E48&gt;9,'Town Data'!D48,"*")</f>
        <v>185738.05</v>
      </c>
      <c r="E52" s="48" t="str">
        <f>IF('Town Data'!G48&gt;9,'Town Data'!F48,"*")</f>
        <v>*</v>
      </c>
      <c r="F52" s="46">
        <f>IF('Town Data'!I48&gt;9,'Town Data'!H48,"*")</f>
        <v>905516.25</v>
      </c>
      <c r="G52" s="47">
        <f>IF('Town Data'!K48&gt;9,'Town Data'!J48,"*")</f>
        <v>127860.83</v>
      </c>
      <c r="H52" s="48" t="str">
        <f>IF('Town Data'!M48&gt;9,'Town Data'!L48,"*")</f>
        <v>*</v>
      </c>
      <c r="I52" s="9">
        <f t="shared" si="0"/>
        <v>-0.095718492075653</v>
      </c>
      <c r="J52" s="9">
        <f t="shared" si="1"/>
        <v>0.45265794066877235</v>
      </c>
      <c r="K52" s="9">
        <f t="shared" si="2"/>
      </c>
      <c r="L52" s="15"/>
    </row>
    <row r="53" spans="1:12" ht="15">
      <c r="A53" s="15"/>
      <c r="B53" s="27" t="str">
        <f>'Town Data'!A49</f>
        <v>GRAFTON</v>
      </c>
      <c r="C53" s="52" t="str">
        <f>IF('Town Data'!C49&gt;9,'Town Data'!B49,"*")</f>
        <v>*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>
        <f>IF('Town Data'!K49&gt;9,'Town Data'!J49,"*")</f>
        <v>1140325.61</v>
      </c>
      <c r="H53" s="45" t="str">
        <f>IF('Town Data'!M49&gt;9,'Town Data'!L49,"*")</f>
        <v>*</v>
      </c>
      <c r="I53" s="22">
        <f t="shared" si="0"/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GRAND ISLE</v>
      </c>
      <c r="C54" s="51">
        <f>IF('Town Data'!C50&gt;9,'Town Data'!B50,"*")</f>
        <v>726844.41</v>
      </c>
      <c r="D54" s="47">
        <f>IF('Town Data'!E50&gt;9,'Town Data'!D50,"*")</f>
        <v>586514.92</v>
      </c>
      <c r="E54" s="48" t="str">
        <f>IF('Town Data'!G50&gt;9,'Town Data'!F50,"*")</f>
        <v>*</v>
      </c>
      <c r="F54" s="46">
        <f>IF('Town Data'!I50&gt;9,'Town Data'!H50,"*")</f>
        <v>731756.76</v>
      </c>
      <c r="G54" s="47">
        <f>IF('Town Data'!K50&gt;9,'Town Data'!J50,"*")</f>
        <v>534999.23</v>
      </c>
      <c r="H54" s="48" t="str">
        <f>IF('Town Data'!M50&gt;9,'Town Data'!L50,"*")</f>
        <v>*</v>
      </c>
      <c r="I54" s="9">
        <f t="shared" si="0"/>
        <v>-0.006713091382989036</v>
      </c>
      <c r="J54" s="9">
        <f t="shared" si="1"/>
        <v>0.09629114793305416</v>
      </c>
      <c r="K54" s="9">
        <f t="shared" si="2"/>
      </c>
      <c r="L54" s="15"/>
    </row>
    <row r="55" spans="1:12" ht="15">
      <c r="A55" s="15"/>
      <c r="B55" s="27" t="str">
        <f>'Town Data'!A51</f>
        <v>GRANVILLE</v>
      </c>
      <c r="C55" s="52" t="str">
        <f>IF('Town Data'!C51&gt;9,'Town Data'!B51,"*")</f>
        <v>*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>
        <f>IF('Town Data'!K51&gt;9,'Town Data'!J51,"*")</f>
        <v>106440.89</v>
      </c>
      <c r="H55" s="45" t="str">
        <f>IF('Town Data'!M51&gt;9,'Town Data'!L51,"*")</f>
        <v>*</v>
      </c>
      <c r="I55" s="22">
        <f t="shared" si="0"/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GREENSBORO</v>
      </c>
      <c r="C56" s="51" t="str">
        <f>IF('Town Data'!C52&gt;9,'Town Data'!B52,"*")</f>
        <v>*</v>
      </c>
      <c r="D56" s="47">
        <f>IF('Town Data'!E52&gt;9,'Town Data'!D52,"*")</f>
        <v>454366.71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>
        <f>IF('Town Data'!K52&gt;9,'Town Data'!J52,"*")</f>
        <v>403709.42</v>
      </c>
      <c r="H56" s="48" t="str">
        <f>IF('Town Data'!M52&gt;9,'Town Data'!L52,"*")</f>
        <v>*</v>
      </c>
      <c r="I56" s="9">
        <f t="shared" si="0"/>
      </c>
      <c r="J56" s="9">
        <f t="shared" si="1"/>
        <v>0.12547958380559968</v>
      </c>
      <c r="K56" s="9">
        <f t="shared" si="2"/>
      </c>
      <c r="L56" s="15"/>
    </row>
    <row r="57" spans="1:12" ht="15">
      <c r="A57" s="15"/>
      <c r="B57" s="27" t="str">
        <f>'Town Data'!A53</f>
        <v>HARDWICK</v>
      </c>
      <c r="C57" s="52">
        <f>IF('Town Data'!C53&gt;9,'Town Data'!B53,"*")</f>
        <v>3513287.61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3192529.96</v>
      </c>
      <c r="G57" s="44">
        <f>IF('Town Data'!K53&gt;9,'Town Data'!J53,"*")</f>
        <v>105238</v>
      </c>
      <c r="H57" s="45" t="str">
        <f>IF('Town Data'!M53&gt;9,'Town Data'!L53,"*")</f>
        <v>*</v>
      </c>
      <c r="I57" s="22">
        <f t="shared" si="0"/>
        <v>0.10047130458252611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HARTFORD</v>
      </c>
      <c r="C58" s="51">
        <f>IF('Town Data'!C54&gt;9,'Town Data'!B54,"*")</f>
        <v>22294546.89</v>
      </c>
      <c r="D58" s="47">
        <f>IF('Town Data'!E54&gt;9,'Town Data'!D54,"*")</f>
        <v>14110096.49</v>
      </c>
      <c r="E58" s="48">
        <f>IF('Town Data'!G54&gt;9,'Town Data'!F54,"*")</f>
        <v>3724887.1</v>
      </c>
      <c r="F58" s="46">
        <f>IF('Town Data'!I54&gt;9,'Town Data'!H54,"*")</f>
        <v>20846822.36</v>
      </c>
      <c r="G58" s="47">
        <f>IF('Town Data'!K54&gt;9,'Town Data'!J54,"*")</f>
        <v>13947627.7</v>
      </c>
      <c r="H58" s="48">
        <f>IF('Town Data'!M54&gt;9,'Town Data'!L54,"*")</f>
        <v>3238648.76</v>
      </c>
      <c r="I58" s="9">
        <f t="shared" si="0"/>
        <v>0.06944581313158948</v>
      </c>
      <c r="J58" s="9">
        <f t="shared" si="1"/>
        <v>0.011648489154897716</v>
      </c>
      <c r="K58" s="9">
        <f t="shared" si="2"/>
        <v>0.15013617592788925</v>
      </c>
      <c r="L58" s="15"/>
    </row>
    <row r="59" spans="1:12" ht="15">
      <c r="A59" s="15"/>
      <c r="B59" s="27" t="str">
        <f>'Town Data'!A55</f>
        <v>HARTLAND</v>
      </c>
      <c r="C59" s="52" t="str">
        <f>IF('Town Data'!C55&gt;9,'Town Data'!B55,"*")</f>
        <v>*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1196720.44</v>
      </c>
      <c r="G59" s="44">
        <f>IF('Town Data'!K55&gt;9,'Town Data'!J55,"*")</f>
        <v>103506</v>
      </c>
      <c r="H59" s="45" t="str">
        <f>IF('Town Data'!M55&gt;9,'Town Data'!L55,"*")</f>
        <v>*</v>
      </c>
      <c r="I59" s="22">
        <f t="shared" si="0"/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HIGHGATE</v>
      </c>
      <c r="C60" s="51">
        <f>IF('Town Data'!C56&gt;9,'Town Data'!B56,"*")</f>
        <v>435821.59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294346.99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0.4806388541632447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HINESBURG</v>
      </c>
      <c r="C61" s="52">
        <f>IF('Town Data'!C57&gt;9,'Town Data'!B57,"*")</f>
        <v>5283341.36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5009676.64</v>
      </c>
      <c r="G61" s="44">
        <f>IF('Town Data'!K57&gt;9,'Town Data'!J57,"*")</f>
        <v>99039.25</v>
      </c>
      <c r="H61" s="45">
        <f>IF('Town Data'!M57&gt;9,'Town Data'!L57,"*")</f>
        <v>542455.99</v>
      </c>
      <c r="I61" s="22">
        <f t="shared" si="0"/>
        <v>0.05462722240691381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HUNTINGTON</v>
      </c>
      <c r="C62" s="51" t="str">
        <f>IF('Town Data'!C58&gt;9,'Town Data'!B58,"*")</f>
        <v>*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>
        <f>IF('Town Data'!K58&gt;9,'Town Data'!J58,"*")</f>
        <v>365365.05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HYDE PARK</v>
      </c>
      <c r="C63" s="52" t="str">
        <f>IF('Town Data'!C59&gt;9,'Town Data'!B59,"*")</f>
        <v>*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>
        <f>IF('Town Data'!K59&gt;9,'Town Data'!J59,"*")</f>
        <v>208862.39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ISLE LA MOTTE</v>
      </c>
      <c r="C64" s="51">
        <f>IF('Town Data'!C60&gt;9,'Town Data'!B60,"*")</f>
        <v>195282.39</v>
      </c>
      <c r="D64" s="47">
        <f>IF('Town Data'!E60&gt;9,'Town Data'!D60,"*")</f>
        <v>230093.63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>
        <f>IF('Town Data'!K60&gt;9,'Town Data'!J60,"*")</f>
        <v>260397</v>
      </c>
      <c r="H64" s="48" t="str">
        <f>IF('Town Data'!M60&gt;9,'Town Data'!L60,"*")</f>
        <v>*</v>
      </c>
      <c r="I64" s="9">
        <f t="shared" si="0"/>
      </c>
      <c r="J64" s="9">
        <f t="shared" si="1"/>
        <v>-0.11637372934404004</v>
      </c>
      <c r="K64" s="9">
        <f t="shared" si="2"/>
      </c>
      <c r="L64" s="15"/>
    </row>
    <row r="65" spans="1:12" ht="15">
      <c r="A65" s="15"/>
      <c r="B65" s="27" t="str">
        <f>'Town Data'!A61</f>
        <v>JAMAICA</v>
      </c>
      <c r="C65" s="52" t="str">
        <f>IF('Town Data'!C61&gt;9,'Town Data'!B61,"*")</f>
        <v>*</v>
      </c>
      <c r="D65" s="44">
        <f>IF('Town Data'!E61&gt;9,'Town Data'!D61,"*")</f>
        <v>377228.01</v>
      </c>
      <c r="E65" s="45" t="str">
        <f>IF('Town Data'!G61&gt;9,'Town Data'!F61,"*")</f>
        <v>*</v>
      </c>
      <c r="F65" s="44">
        <f>IF('Town Data'!I61&gt;9,'Town Data'!H61,"*")</f>
        <v>366724.67</v>
      </c>
      <c r="G65" s="44">
        <f>IF('Town Data'!K61&gt;9,'Town Data'!J61,"*")</f>
        <v>358246.17</v>
      </c>
      <c r="H65" s="45" t="str">
        <f>IF('Town Data'!M61&gt;9,'Town Data'!L61,"*")</f>
        <v>*</v>
      </c>
      <c r="I65" s="22">
        <f t="shared" si="0"/>
      </c>
      <c r="J65" s="22">
        <f t="shared" si="1"/>
        <v>0.05298546527378095</v>
      </c>
      <c r="K65" s="22">
        <f t="shared" si="2"/>
      </c>
      <c r="L65" s="15"/>
    </row>
    <row r="66" spans="1:12" ht="15">
      <c r="A66" s="15"/>
      <c r="B66" s="15" t="str">
        <f>'Town Data'!A62</f>
        <v>JAY</v>
      </c>
      <c r="C66" s="51" t="str">
        <f>IF('Town Data'!C62&gt;9,'Town Data'!B62,"*")</f>
        <v>*</v>
      </c>
      <c r="D66" s="47">
        <f>IF('Town Data'!E62&gt;9,'Town Data'!D62,"*")</f>
        <v>3999251.64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>
        <f>IF('Town Data'!K62&gt;9,'Town Data'!J62,"*")</f>
        <v>4331262.44</v>
      </c>
      <c r="H66" s="48" t="str">
        <f>IF('Town Data'!M62&gt;9,'Town Data'!L62,"*")</f>
        <v>*</v>
      </c>
      <c r="I66" s="9">
        <f t="shared" si="0"/>
      </c>
      <c r="J66" s="9">
        <f t="shared" si="1"/>
        <v>-0.0766545099954738</v>
      </c>
      <c r="K66" s="9">
        <f t="shared" si="2"/>
      </c>
      <c r="L66" s="15"/>
    </row>
    <row r="67" spans="1:12" ht="15">
      <c r="A67" s="15"/>
      <c r="B67" s="27" t="str">
        <f>'Town Data'!A63</f>
        <v>JERICHO</v>
      </c>
      <c r="C67" s="52">
        <f>IF('Town Data'!C63&gt;9,'Town Data'!B63,"*")</f>
        <v>3731789.44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3266217.78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  <v>0.14254152397639577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JOHNSON</v>
      </c>
      <c r="C68" s="51">
        <f>IF('Town Data'!C64&gt;9,'Town Data'!B64,"*")</f>
        <v>2910523.31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2501110.48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0.16369242113607077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KILLINGTON</v>
      </c>
      <c r="C69" s="52">
        <f>IF('Town Data'!C65&gt;9,'Town Data'!B65,"*")</f>
        <v>17867323.96</v>
      </c>
      <c r="D69" s="44">
        <f>IF('Town Data'!E65&gt;9,'Town Data'!D65,"*")</f>
        <v>21579473.78</v>
      </c>
      <c r="E69" s="45">
        <f>IF('Town Data'!G65&gt;9,'Town Data'!F65,"*")</f>
        <v>8739832.04</v>
      </c>
      <c r="F69" s="44">
        <f>IF('Town Data'!I65&gt;9,'Town Data'!H65,"*")</f>
        <v>19095552.87</v>
      </c>
      <c r="G69" s="44">
        <f>IF('Town Data'!K65&gt;9,'Town Data'!J65,"*")</f>
        <v>24889724.74</v>
      </c>
      <c r="H69" s="45">
        <f>IF('Town Data'!M65&gt;9,'Town Data'!L65,"*")</f>
        <v>9338268.05</v>
      </c>
      <c r="I69" s="22">
        <f t="shared" si="0"/>
        <v>-0.0643201544548943</v>
      </c>
      <c r="J69" s="22">
        <f t="shared" si="1"/>
        <v>-0.13299668817470406</v>
      </c>
      <c r="K69" s="22">
        <f t="shared" si="2"/>
        <v>-0.0640842613208133</v>
      </c>
      <c r="L69" s="15"/>
    </row>
    <row r="70" spans="1:12" ht="15">
      <c r="A70" s="15"/>
      <c r="B70" s="15" t="str">
        <f>'Town Data'!A66</f>
        <v>LEICESTER</v>
      </c>
      <c r="C70" s="51" t="str">
        <f>IF('Town Data'!C66&gt;9,'Town Data'!B66,"*")</f>
        <v>*</v>
      </c>
      <c r="D70" s="47">
        <f>IF('Town Data'!E66&gt;9,'Town Data'!D66,"*")</f>
        <v>85907.5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>
        <f>IF('Town Data'!K66&gt;9,'Town Data'!J66,"*")</f>
        <v>76872</v>
      </c>
      <c r="H70" s="48" t="str">
        <f>IF('Town Data'!M66&gt;9,'Town Data'!L66,"*")</f>
        <v>*</v>
      </c>
      <c r="I70" s="9">
        <f t="shared" si="0"/>
      </c>
      <c r="J70" s="9">
        <f t="shared" si="1"/>
        <v>0.1175395462587158</v>
      </c>
      <c r="K70" s="9">
        <f t="shared" si="2"/>
      </c>
      <c r="L70" s="15"/>
    </row>
    <row r="71" spans="1:12" ht="15">
      <c r="A71" s="15"/>
      <c r="B71" s="27" t="str">
        <f>'Town Data'!A67</f>
        <v>LONDONDERRY</v>
      </c>
      <c r="C71" s="52">
        <f>IF('Town Data'!C67&gt;9,'Town Data'!B67,"*")</f>
        <v>2423858.37</v>
      </c>
      <c r="D71" s="44">
        <f>IF('Town Data'!E67&gt;9,'Town Data'!D67,"*")</f>
        <v>764176.38</v>
      </c>
      <c r="E71" s="45" t="str">
        <f>IF('Town Data'!G67&gt;9,'Town Data'!F67,"*")</f>
        <v>*</v>
      </c>
      <c r="F71" s="44">
        <f>IF('Town Data'!I67&gt;9,'Town Data'!H67,"*")</f>
        <v>2447142.85</v>
      </c>
      <c r="G71" s="44">
        <f>IF('Town Data'!K67&gt;9,'Town Data'!J67,"*")</f>
        <v>841914.23</v>
      </c>
      <c r="H71" s="45">
        <f>IF('Town Data'!M67&gt;9,'Town Data'!L67,"*")</f>
        <v>820173.89</v>
      </c>
      <c r="I71" s="22">
        <f aca="true" t="shared" si="3" ref="I71:I100">_xlfn.IFERROR((C71-F71)/F71,"")</f>
        <v>-0.009514965585274263</v>
      </c>
      <c r="J71" s="22">
        <f aca="true" t="shared" si="4" ref="J71:J100">_xlfn.IFERROR((D71-G71)/G71,"")</f>
        <v>-0.09233464316192871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LUDLOW</v>
      </c>
      <c r="C72" s="51">
        <f>IF('Town Data'!C68&gt;9,'Town Data'!B68,"*")</f>
        <v>16285195.54</v>
      </c>
      <c r="D72" s="47">
        <f>IF('Town Data'!E68&gt;9,'Town Data'!D68,"*")</f>
        <v>14150135.22</v>
      </c>
      <c r="E72" s="48">
        <f>IF('Town Data'!G68&gt;9,'Town Data'!F68,"*")</f>
        <v>5009916.06</v>
      </c>
      <c r="F72" s="46">
        <f>IF('Town Data'!I68&gt;9,'Town Data'!H68,"*")</f>
        <v>16540261.61</v>
      </c>
      <c r="G72" s="47">
        <f>IF('Town Data'!K68&gt;9,'Town Data'!J68,"*")</f>
        <v>15354150.39</v>
      </c>
      <c r="H72" s="48">
        <f>IF('Town Data'!M68&gt;9,'Town Data'!L68,"*")</f>
        <v>5156691.08</v>
      </c>
      <c r="I72" s="9">
        <f t="shared" si="3"/>
        <v>-0.015420921144668661</v>
      </c>
      <c r="J72" s="9">
        <f t="shared" si="4"/>
        <v>-0.07841626787661025</v>
      </c>
      <c r="K72" s="9">
        <f t="shared" si="5"/>
        <v>-0.02846302361785079</v>
      </c>
      <c r="L72" s="15"/>
    </row>
    <row r="73" spans="1:12" ht="15">
      <c r="A73" s="15"/>
      <c r="B73" s="27" t="str">
        <f>'Town Data'!A69</f>
        <v>LYNDON</v>
      </c>
      <c r="C73" s="52">
        <f>IF('Town Data'!C69&gt;9,'Town Data'!B69,"*")</f>
        <v>11330231.43</v>
      </c>
      <c r="D73" s="44">
        <f>IF('Town Data'!E69&gt;9,'Town Data'!D69,"*")</f>
        <v>1298239.08</v>
      </c>
      <c r="E73" s="45">
        <f>IF('Town Data'!G69&gt;9,'Town Data'!F69,"*")</f>
        <v>1159800.9</v>
      </c>
      <c r="F73" s="44">
        <f>IF('Town Data'!I69&gt;9,'Town Data'!H69,"*")</f>
        <v>10969117.1</v>
      </c>
      <c r="G73" s="44">
        <f>IF('Town Data'!K69&gt;9,'Town Data'!J69,"*")</f>
        <v>1411563.2</v>
      </c>
      <c r="H73" s="45">
        <f>IF('Town Data'!M69&gt;9,'Town Data'!L69,"*")</f>
        <v>1233868.76</v>
      </c>
      <c r="I73" s="22">
        <f t="shared" si="3"/>
        <v>0.03292100236581485</v>
      </c>
      <c r="J73" s="22">
        <f t="shared" si="4"/>
        <v>-0.08028271068557177</v>
      </c>
      <c r="K73" s="22">
        <f t="shared" si="5"/>
        <v>-0.06002896126489182</v>
      </c>
      <c r="L73" s="15"/>
    </row>
    <row r="74" spans="1:12" ht="15">
      <c r="A74" s="15"/>
      <c r="B74" s="15" t="str">
        <f>'Town Data'!A70</f>
        <v>MANCHESTER</v>
      </c>
      <c r="C74" s="51">
        <f>IF('Town Data'!C70&gt;9,'Town Data'!B70,"*")</f>
        <v>27083326.88</v>
      </c>
      <c r="D74" s="47">
        <f>IF('Town Data'!E70&gt;9,'Town Data'!D70,"*")</f>
        <v>24029326.61</v>
      </c>
      <c r="E74" s="48">
        <f>IF('Town Data'!G70&gt;9,'Town Data'!F70,"*")</f>
        <v>6321269.7</v>
      </c>
      <c r="F74" s="46">
        <f>IF('Town Data'!I70&gt;9,'Town Data'!H70,"*")</f>
        <v>24988610.53</v>
      </c>
      <c r="G74" s="47">
        <f>IF('Town Data'!K70&gt;9,'Town Data'!J70,"*")</f>
        <v>21868289.93</v>
      </c>
      <c r="H74" s="48">
        <f>IF('Town Data'!M70&gt;9,'Town Data'!L70,"*")</f>
        <v>5758713.87</v>
      </c>
      <c r="I74" s="9">
        <f t="shared" si="3"/>
        <v>0.08382684373287552</v>
      </c>
      <c r="J74" s="9">
        <f t="shared" si="4"/>
        <v>0.09882056104603694</v>
      </c>
      <c r="K74" s="9">
        <f t="shared" si="5"/>
        <v>0.09768775506118349</v>
      </c>
      <c r="L74" s="15"/>
    </row>
    <row r="75" spans="1:12" ht="15">
      <c r="A75" s="15"/>
      <c r="B75" s="27" t="str">
        <f>'Town Data'!A71</f>
        <v>MARSHFIELD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>
        <f>IF('Town Data'!I71&gt;9,'Town Data'!H71,"*")</f>
        <v>993332.96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MENDON</v>
      </c>
      <c r="C76" s="51">
        <f>IF('Town Data'!C72&gt;9,'Town Data'!B72,"*")</f>
        <v>1641141.68</v>
      </c>
      <c r="D76" s="47">
        <f>IF('Town Data'!E72&gt;9,'Town Data'!D72,"*")</f>
        <v>2217595.19</v>
      </c>
      <c r="E76" s="48" t="str">
        <f>IF('Town Data'!G72&gt;9,'Town Data'!F72,"*")</f>
        <v>*</v>
      </c>
      <c r="F76" s="46">
        <f>IF('Town Data'!I72&gt;9,'Town Data'!H72,"*")</f>
        <v>1662370.07</v>
      </c>
      <c r="G76" s="47">
        <f>IF('Town Data'!K72&gt;9,'Town Data'!J72,"*")</f>
        <v>2303413.61</v>
      </c>
      <c r="H76" s="48" t="str">
        <f>IF('Town Data'!M72&gt;9,'Town Data'!L72,"*")</f>
        <v>*</v>
      </c>
      <c r="I76" s="9">
        <f t="shared" si="3"/>
        <v>-0.012769954406120972</v>
      </c>
      <c r="J76" s="9">
        <f t="shared" si="4"/>
        <v>-0.03725706040262562</v>
      </c>
      <c r="K76" s="9">
        <f t="shared" si="5"/>
      </c>
      <c r="L76" s="15"/>
    </row>
    <row r="77" spans="1:12" ht="15">
      <c r="A77" s="15"/>
      <c r="B77" s="27" t="str">
        <f>'Town Data'!A73</f>
        <v>MIDDLEBURY</v>
      </c>
      <c r="C77" s="52">
        <f>IF('Town Data'!C73&gt;9,'Town Data'!B73,"*")</f>
        <v>23154810.53</v>
      </c>
      <c r="D77" s="44">
        <f>IF('Town Data'!E73&gt;9,'Town Data'!D73,"*")</f>
        <v>7360787.6</v>
      </c>
      <c r="E77" s="45">
        <f>IF('Town Data'!G73&gt;9,'Town Data'!F73,"*")</f>
        <v>3998058.11</v>
      </c>
      <c r="F77" s="44">
        <f>IF('Town Data'!I73&gt;9,'Town Data'!H73,"*")</f>
        <v>22209084.02</v>
      </c>
      <c r="G77" s="44">
        <f>IF('Town Data'!K73&gt;9,'Town Data'!J73,"*")</f>
        <v>6472031.19</v>
      </c>
      <c r="H77" s="45">
        <f>IF('Town Data'!M73&gt;9,'Town Data'!L73,"*")</f>
        <v>3699098.78</v>
      </c>
      <c r="I77" s="22">
        <f t="shared" si="3"/>
        <v>0.04258286875534103</v>
      </c>
      <c r="J77" s="22">
        <f t="shared" si="4"/>
        <v>0.13732264012775858</v>
      </c>
      <c r="K77" s="22">
        <f t="shared" si="5"/>
        <v>0.08081950436587154</v>
      </c>
      <c r="L77" s="15"/>
    </row>
    <row r="78" spans="1:12" ht="15">
      <c r="A78" s="15"/>
      <c r="B78" s="15" t="str">
        <f>'Town Data'!A74</f>
        <v>MILTON</v>
      </c>
      <c r="C78" s="51">
        <f>IF('Town Data'!C74&gt;9,'Town Data'!B74,"*")</f>
        <v>11202206.37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>
        <f>IF('Town Data'!I74&gt;9,'Town Data'!H74,"*")</f>
        <v>10143183.29</v>
      </c>
      <c r="G78" s="47">
        <f>IF('Town Data'!K74&gt;9,'Town Data'!J74,"*")</f>
        <v>57999</v>
      </c>
      <c r="H78" s="48">
        <f>IF('Town Data'!M74&gt;9,'Town Data'!L74,"*")</f>
        <v>556801.67</v>
      </c>
      <c r="I78" s="9">
        <f t="shared" si="3"/>
        <v>0.10440736894147164</v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MONTGOMERY</v>
      </c>
      <c r="C79" s="52" t="str">
        <f>IF('Town Data'!C75&gt;9,'Town Data'!B75,"*")</f>
        <v>*</v>
      </c>
      <c r="D79" s="44">
        <f>IF('Town Data'!E75&gt;9,'Town Data'!D75,"*")</f>
        <v>646746.5</v>
      </c>
      <c r="E79" s="45" t="str">
        <f>IF('Town Data'!G75&gt;9,'Town Data'!F75,"*")</f>
        <v>*</v>
      </c>
      <c r="F79" s="44">
        <f>IF('Town Data'!I75&gt;9,'Town Data'!H75,"*")</f>
        <v>1261605.8</v>
      </c>
      <c r="G79" s="44">
        <f>IF('Town Data'!K75&gt;9,'Town Data'!J75,"*")</f>
        <v>665985.4</v>
      </c>
      <c r="H79" s="45">
        <f>IF('Town Data'!M75&gt;9,'Town Data'!L75,"*")</f>
        <v>577165.43</v>
      </c>
      <c r="I79" s="22">
        <f t="shared" si="3"/>
      </c>
      <c r="J79" s="22">
        <f t="shared" si="4"/>
        <v>-0.028887870514879187</v>
      </c>
      <c r="K79" s="22">
        <f t="shared" si="5"/>
      </c>
      <c r="L79" s="15"/>
    </row>
    <row r="80" spans="1:12" ht="15">
      <c r="A80" s="15"/>
      <c r="B80" s="15" t="str">
        <f>'Town Data'!A76</f>
        <v>MONTPELIER</v>
      </c>
      <c r="C80" s="51">
        <f>IF('Town Data'!C76&gt;9,'Town Data'!B76,"*")</f>
        <v>24983363.11</v>
      </c>
      <c r="D80" s="47">
        <f>IF('Town Data'!E76&gt;9,'Town Data'!D76,"*")</f>
        <v>4107314.22</v>
      </c>
      <c r="E80" s="48">
        <f>IF('Town Data'!G76&gt;9,'Town Data'!F76,"*")</f>
        <v>4575445.96</v>
      </c>
      <c r="F80" s="46">
        <f>IF('Town Data'!I76&gt;9,'Town Data'!H76,"*")</f>
        <v>23791533.77</v>
      </c>
      <c r="G80" s="47">
        <f>IF('Town Data'!K76&gt;9,'Town Data'!J76,"*")</f>
        <v>4077373.88</v>
      </c>
      <c r="H80" s="48">
        <f>IF('Town Data'!M76&gt;9,'Town Data'!L76,"*")</f>
        <v>4397970.43</v>
      </c>
      <c r="I80" s="9">
        <f t="shared" si="3"/>
        <v>0.05009468290366552</v>
      </c>
      <c r="J80" s="9">
        <f t="shared" si="4"/>
        <v>0.007343045028777277</v>
      </c>
      <c r="K80" s="9">
        <f t="shared" si="5"/>
        <v>0.04035396163407135</v>
      </c>
      <c r="L80" s="15"/>
    </row>
    <row r="81" spans="1:12" ht="15">
      <c r="A81" s="15"/>
      <c r="B81" s="27" t="str">
        <f>'Town Data'!A77</f>
        <v>MORETOWN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>
        <f>IF('Town Data'!K77&gt;9,'Town Data'!J77,"*")</f>
        <v>111245.85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MORRISTOWN</v>
      </c>
      <c r="C82" s="51">
        <f>IF('Town Data'!C78&gt;9,'Town Data'!B78,"*")</f>
        <v>12900213.55</v>
      </c>
      <c r="D82" s="47">
        <f>IF('Town Data'!E78&gt;9,'Town Data'!D78,"*")</f>
        <v>1328202.24</v>
      </c>
      <c r="E82" s="48">
        <f>IF('Town Data'!G78&gt;9,'Town Data'!F78,"*")</f>
        <v>1165503.99</v>
      </c>
      <c r="F82" s="46">
        <f>IF('Town Data'!I78&gt;9,'Town Data'!H78,"*")</f>
        <v>12203491.25</v>
      </c>
      <c r="G82" s="47">
        <f>IF('Town Data'!K78&gt;9,'Town Data'!J78,"*")</f>
        <v>1182697.58</v>
      </c>
      <c r="H82" s="48">
        <f>IF('Town Data'!M78&gt;9,'Town Data'!L78,"*")</f>
        <v>1058058.11</v>
      </c>
      <c r="I82" s="9">
        <f t="shared" si="3"/>
        <v>0.05709204732703035</v>
      </c>
      <c r="J82" s="9">
        <f t="shared" si="4"/>
        <v>0.12302778196265515</v>
      </c>
      <c r="K82" s="9">
        <f t="shared" si="5"/>
        <v>0.1015500745984546</v>
      </c>
      <c r="L82" s="15"/>
    </row>
    <row r="83" spans="1:12" ht="15">
      <c r="A83" s="15"/>
      <c r="B83" s="27" t="str">
        <f>'Town Data'!A79</f>
        <v>MOUNT HOLLY</v>
      </c>
      <c r="C83" s="52" t="str">
        <f>IF('Town Data'!C79&gt;9,'Town Data'!B79,"*")</f>
        <v>*</v>
      </c>
      <c r="D83" s="44">
        <f>IF('Town Data'!E79&gt;9,'Town Data'!D79,"*")</f>
        <v>275662.12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>
        <f>IF('Town Data'!K79&gt;9,'Town Data'!J79,"*")</f>
        <v>314663.26</v>
      </c>
      <c r="H83" s="45" t="str">
        <f>IF('Town Data'!M79&gt;9,'Town Data'!L79,"*")</f>
        <v>*</v>
      </c>
      <c r="I83" s="22">
        <f t="shared" si="3"/>
      </c>
      <c r="J83" s="22">
        <f t="shared" si="4"/>
        <v>-0.1239456427165981</v>
      </c>
      <c r="K83" s="22">
        <f t="shared" si="5"/>
      </c>
      <c r="L83" s="15"/>
    </row>
    <row r="84" spans="1:12" ht="15">
      <c r="A84" s="15"/>
      <c r="B84" s="15" t="str">
        <f>'Town Data'!A80</f>
        <v>NEW HAVEN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>
        <f>IF('Town Data'!I80&gt;9,'Town Data'!H80,"*")</f>
        <v>1344093.07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NEWFANE</v>
      </c>
      <c r="C85" s="52" t="str">
        <f>IF('Town Data'!C81&gt;9,'Town Data'!B81,"*")</f>
        <v>*</v>
      </c>
      <c r="D85" s="44">
        <f>IF('Town Data'!E81&gt;9,'Town Data'!D81,"*")</f>
        <v>706354.26</v>
      </c>
      <c r="E85" s="45" t="str">
        <f>IF('Town Data'!G81&gt;9,'Town Data'!F81,"*")</f>
        <v>*</v>
      </c>
      <c r="F85" s="44">
        <f>IF('Town Data'!I81&gt;9,'Town Data'!H81,"*")</f>
        <v>927131.09</v>
      </c>
      <c r="G85" s="44">
        <f>IF('Town Data'!K81&gt;9,'Town Data'!J81,"*")</f>
        <v>407230.46</v>
      </c>
      <c r="H85" s="45" t="str">
        <f>IF('Town Data'!M81&gt;9,'Town Data'!L81,"*")</f>
        <v>*</v>
      </c>
      <c r="I85" s="22">
        <f t="shared" si="3"/>
      </c>
      <c r="J85" s="22">
        <f t="shared" si="4"/>
        <v>0.7345319895766146</v>
      </c>
      <c r="K85" s="22">
        <f t="shared" si="5"/>
      </c>
      <c r="L85" s="15"/>
    </row>
    <row r="86" spans="1:12" ht="15">
      <c r="A86" s="15"/>
      <c r="B86" s="15" t="str">
        <f>'Town Data'!A82</f>
        <v>NEWPORT</v>
      </c>
      <c r="C86" s="51">
        <f>IF('Town Data'!C82&gt;9,'Town Data'!B82,"*")</f>
        <v>9939728.19</v>
      </c>
      <c r="D86" s="47">
        <f>IF('Town Data'!E82&gt;9,'Town Data'!D82,"*")</f>
        <v>1228771</v>
      </c>
      <c r="E86" s="48">
        <f>IF('Town Data'!G82&gt;9,'Town Data'!F82,"*")</f>
        <v>1620950.01</v>
      </c>
      <c r="F86" s="46">
        <f>IF('Town Data'!I82&gt;9,'Town Data'!H82,"*")</f>
        <v>9822745.75</v>
      </c>
      <c r="G86" s="47">
        <f>IF('Town Data'!K82&gt;9,'Town Data'!J82,"*")</f>
        <v>984846.91</v>
      </c>
      <c r="H86" s="48">
        <f>IF('Town Data'!M82&gt;9,'Town Data'!L82,"*")</f>
        <v>1679346.21</v>
      </c>
      <c r="I86" s="9">
        <f t="shared" si="3"/>
        <v>0.011909342151098585</v>
      </c>
      <c r="J86" s="9">
        <f t="shared" si="4"/>
        <v>0.24767716436253018</v>
      </c>
      <c r="K86" s="9">
        <f t="shared" si="5"/>
        <v>-0.034773175210845865</v>
      </c>
      <c r="L86" s="15"/>
    </row>
    <row r="87" spans="1:12" ht="15">
      <c r="A87" s="15"/>
      <c r="B87" s="27" t="str">
        <f>'Town Data'!A83</f>
        <v>NEWPORT TOWN</v>
      </c>
      <c r="C87" s="52" t="str">
        <f>IF('Town Data'!C83&gt;9,'Town Data'!B83,"*")</f>
        <v>*</v>
      </c>
      <c r="D87" s="44">
        <f>IF('Town Data'!E83&gt;9,'Town Data'!D83,"*")</f>
        <v>104155.9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>
        <f>IF('Town Data'!K83&gt;9,'Town Data'!J83,"*")</f>
        <v>114509.44</v>
      </c>
      <c r="H87" s="45" t="str">
        <f>IF('Town Data'!M83&gt;9,'Town Data'!L83,"*")</f>
        <v>*</v>
      </c>
      <c r="I87" s="22">
        <f t="shared" si="3"/>
      </c>
      <c r="J87" s="22">
        <f t="shared" si="4"/>
        <v>-0.09041647570715575</v>
      </c>
      <c r="K87" s="22">
        <f t="shared" si="5"/>
      </c>
      <c r="L87" s="15"/>
    </row>
    <row r="88" spans="1:12" ht="15">
      <c r="A88" s="15"/>
      <c r="B88" s="15" t="str">
        <f>'Town Data'!A84</f>
        <v>NORTH HERO</v>
      </c>
      <c r="C88" s="51">
        <f>IF('Town Data'!C84&gt;9,'Town Data'!B84,"*")</f>
        <v>1844445.34</v>
      </c>
      <c r="D88" s="47">
        <f>IF('Town Data'!E84&gt;9,'Town Data'!D84,"*")</f>
        <v>1479789.85</v>
      </c>
      <c r="E88" s="48" t="str">
        <f>IF('Town Data'!G84&gt;9,'Town Data'!F84,"*")</f>
        <v>*</v>
      </c>
      <c r="F88" s="46">
        <f>IF('Town Data'!I84&gt;9,'Town Data'!H84,"*")</f>
        <v>1669696.89</v>
      </c>
      <c r="G88" s="47">
        <f>IF('Town Data'!K84&gt;9,'Town Data'!J84,"*")</f>
        <v>1401941.65</v>
      </c>
      <c r="H88" s="48" t="str">
        <f>IF('Town Data'!M84&gt;9,'Town Data'!L84,"*")</f>
        <v>*</v>
      </c>
      <c r="I88" s="9">
        <f t="shared" si="3"/>
        <v>0.1046587863022253</v>
      </c>
      <c r="J88" s="9">
        <f t="shared" si="4"/>
        <v>0.05552884458493704</v>
      </c>
      <c r="K88" s="9">
        <f t="shared" si="5"/>
      </c>
      <c r="L88" s="15"/>
    </row>
    <row r="89" spans="1:12" ht="15">
      <c r="A89" s="15"/>
      <c r="B89" s="27" t="str">
        <f>'Town Data'!A85</f>
        <v>NORTHFIELD</v>
      </c>
      <c r="C89" s="52">
        <f>IF('Town Data'!C85&gt;9,'Town Data'!B85,"*")</f>
        <v>3528871.02</v>
      </c>
      <c r="D89" s="44">
        <f>IF('Town Data'!E85&gt;9,'Town Data'!D85,"*")</f>
        <v>336789.36</v>
      </c>
      <c r="E89" s="45" t="str">
        <f>IF('Town Data'!G85&gt;9,'Town Data'!F85,"*")</f>
        <v>*</v>
      </c>
      <c r="F89" s="44">
        <f>IF('Town Data'!I85&gt;9,'Town Data'!H85,"*")</f>
        <v>3433620.55</v>
      </c>
      <c r="G89" s="44">
        <f>IF('Town Data'!K85&gt;9,'Town Data'!J85,"*")</f>
        <v>402214.57</v>
      </c>
      <c r="H89" s="45">
        <f>IF('Town Data'!M85&gt;9,'Town Data'!L85,"*")</f>
        <v>476832.35</v>
      </c>
      <c r="I89" s="22">
        <f t="shared" si="3"/>
        <v>0.0277405346959495</v>
      </c>
      <c r="J89" s="22">
        <f t="shared" si="4"/>
        <v>-0.16266245650922098</v>
      </c>
      <c r="K89" s="22">
        <f t="shared" si="5"/>
      </c>
      <c r="L89" s="15"/>
    </row>
    <row r="90" spans="1:12" ht="15">
      <c r="A90" s="15"/>
      <c r="B90" s="15" t="str">
        <f>'Town Data'!A86</f>
        <v>NORWICH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>
        <f>IF('Town Data'!I86&gt;9,'Town Data'!H86,"*")</f>
        <v>3895668.75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PAWLET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>
        <f>IF('Town Data'!I87&gt;9,'Town Data'!H87,"*")</f>
        <v>866434.49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PERU</v>
      </c>
      <c r="C92" s="51" t="str">
        <f>IF('Town Data'!C88&gt;9,'Town Data'!B88,"*")</f>
        <v>*</v>
      </c>
      <c r="D92" s="47">
        <f>IF('Town Data'!E88&gt;9,'Town Data'!D88,"*")</f>
        <v>817898.62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>
        <f>IF('Town Data'!K88&gt;9,'Town Data'!J88,"*")</f>
        <v>808506.81</v>
      </c>
      <c r="H92" s="48" t="str">
        <f>IF('Town Data'!M88&gt;9,'Town Data'!L88,"*")</f>
        <v>*</v>
      </c>
      <c r="I92" s="9">
        <f t="shared" si="3"/>
      </c>
      <c r="J92" s="9">
        <f t="shared" si="4"/>
        <v>0.0116162410555329</v>
      </c>
      <c r="K92" s="9">
        <f t="shared" si="5"/>
      </c>
      <c r="L92" s="15"/>
    </row>
    <row r="93" spans="1:12" ht="15">
      <c r="A93" s="15"/>
      <c r="B93" s="27" t="str">
        <f>'Town Data'!A89</f>
        <v>PITTSFIELD</v>
      </c>
      <c r="C93" s="52" t="str">
        <f>IF('Town Data'!C89&gt;9,'Town Data'!B89,"*")</f>
        <v>*</v>
      </c>
      <c r="D93" s="44">
        <f>IF('Town Data'!E89&gt;9,'Town Data'!D89,"*")</f>
        <v>936227.07</v>
      </c>
      <c r="E93" s="45" t="str">
        <f>IF('Town Data'!G89&gt;9,'Town Data'!F89,"*")</f>
        <v>*</v>
      </c>
      <c r="F93" s="44">
        <f>IF('Town Data'!I89&gt;9,'Town Data'!H89,"*")</f>
        <v>959336.5</v>
      </c>
      <c r="G93" s="44">
        <f>IF('Town Data'!K89&gt;9,'Town Data'!J89,"*")</f>
        <v>741839</v>
      </c>
      <c r="H93" s="45" t="str">
        <f>IF('Town Data'!M89&gt;9,'Town Data'!L89,"*")</f>
        <v>*</v>
      </c>
      <c r="I93" s="22">
        <f t="shared" si="3"/>
      </c>
      <c r="J93" s="22">
        <f t="shared" si="4"/>
        <v>0.2620353877323785</v>
      </c>
      <c r="K93" s="22">
        <f t="shared" si="5"/>
      </c>
      <c r="L93" s="15"/>
    </row>
    <row r="94" spans="1:12" ht="15">
      <c r="A94" s="15"/>
      <c r="B94" s="15" t="str">
        <f>'Town Data'!A90</f>
        <v>PITTSFORD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>
        <f>IF('Town Data'!I90&gt;9,'Town Data'!H90,"*")</f>
        <v>1360447.43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PLAINFIELD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>
        <f>IF('Town Data'!I91&gt;9,'Town Data'!H91,"*")</f>
        <v>1356985.9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PLYMOUTH</v>
      </c>
      <c r="C96" s="51" t="str">
        <f>IF('Town Data'!C92&gt;9,'Town Data'!B92,"*")</f>
        <v>*</v>
      </c>
      <c r="D96" s="47">
        <f>IF('Town Data'!E92&gt;9,'Town Data'!D92,"*")</f>
        <v>616820.87</v>
      </c>
      <c r="E96" s="48" t="str">
        <f>IF('Town Data'!G92&gt;9,'Town Data'!F92,"*")</f>
        <v>*</v>
      </c>
      <c r="F96" s="46">
        <f>IF('Town Data'!I92&gt;9,'Town Data'!H92,"*")</f>
        <v>234322.37</v>
      </c>
      <c r="G96" s="47">
        <f>IF('Town Data'!K92&gt;9,'Town Data'!J92,"*")</f>
        <v>769154.9</v>
      </c>
      <c r="H96" s="48" t="str">
        <f>IF('Town Data'!M92&gt;9,'Town Data'!L92,"*")</f>
        <v>*</v>
      </c>
      <c r="I96" s="9">
        <f t="shared" si="3"/>
      </c>
      <c r="J96" s="9">
        <f t="shared" si="4"/>
        <v>-0.19805377304363533</v>
      </c>
      <c r="K96" s="9">
        <f t="shared" si="5"/>
      </c>
      <c r="L96" s="15"/>
    </row>
    <row r="97" spans="1:12" ht="15">
      <c r="A97" s="15"/>
      <c r="B97" s="27" t="str">
        <f>'Town Data'!A93</f>
        <v>POULTNEY</v>
      </c>
      <c r="C97" s="52">
        <f>IF('Town Data'!C93&gt;9,'Town Data'!B93,"*")</f>
        <v>2274686.87</v>
      </c>
      <c r="D97" s="44">
        <f>IF('Town Data'!E93&gt;9,'Town Data'!D93,"*")</f>
        <v>148829</v>
      </c>
      <c r="E97" s="45" t="str">
        <f>IF('Town Data'!G93&gt;9,'Town Data'!F93,"*")</f>
        <v>*</v>
      </c>
      <c r="F97" s="44">
        <f>IF('Town Data'!I93&gt;9,'Town Data'!H93,"*")</f>
        <v>2040041.25</v>
      </c>
      <c r="G97" s="44">
        <f>IF('Town Data'!K93&gt;9,'Town Data'!J93,"*")</f>
        <v>185874.2</v>
      </c>
      <c r="H97" s="45" t="str">
        <f>IF('Town Data'!M93&gt;9,'Town Data'!L93,"*")</f>
        <v>*</v>
      </c>
      <c r="I97" s="22">
        <f t="shared" si="3"/>
        <v>0.11502003697229167</v>
      </c>
      <c r="J97" s="22">
        <f t="shared" si="4"/>
        <v>-0.19930253902908532</v>
      </c>
      <c r="K97" s="22">
        <f t="shared" si="5"/>
      </c>
      <c r="L97" s="15"/>
    </row>
    <row r="98" spans="1:12" ht="15">
      <c r="A98" s="15"/>
      <c r="B98" s="15" t="str">
        <f>'Town Data'!A94</f>
        <v>POWNAL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>
        <f>IF('Town Data'!I94&gt;9,'Town Data'!H94,"*")</f>
        <v>105930.11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 t="str">
        <f>'Town Data'!A95</f>
        <v>PUTNEY</v>
      </c>
      <c r="C99" s="52">
        <f>IF('Town Data'!C95&gt;9,'Town Data'!B95,"*")</f>
        <v>1996242.65</v>
      </c>
      <c r="D99" s="44">
        <f>IF('Town Data'!E95&gt;9,'Town Data'!D95,"*")</f>
        <v>433328.64</v>
      </c>
      <c r="E99" s="45" t="str">
        <f>IF('Town Data'!G95&gt;9,'Town Data'!F95,"*")</f>
        <v>*</v>
      </c>
      <c r="F99" s="44">
        <f>IF('Town Data'!I95&gt;9,'Town Data'!H95,"*")</f>
        <v>2185369.88</v>
      </c>
      <c r="G99" s="44">
        <f>IF('Town Data'!K95&gt;9,'Town Data'!J95,"*")</f>
        <v>228205.17</v>
      </c>
      <c r="H99" s="45" t="str">
        <f>IF('Town Data'!M95&gt;9,'Town Data'!L95,"*")</f>
        <v>*</v>
      </c>
      <c r="I99" s="22">
        <f t="shared" si="3"/>
        <v>-0.0865424346381126</v>
      </c>
      <c r="J99" s="22">
        <f t="shared" si="4"/>
        <v>0.8988554904343314</v>
      </c>
      <c r="K99" s="22">
        <f t="shared" si="5"/>
      </c>
      <c r="L99" s="15"/>
    </row>
    <row r="100" spans="1:12" ht="15">
      <c r="A100" s="15"/>
      <c r="B100" s="27" t="str">
        <f>'Town Data'!A96</f>
        <v>RANDOLPH</v>
      </c>
      <c r="C100" s="52">
        <f>IF('Town Data'!C96&gt;9,'Town Data'!B96,"*")</f>
        <v>6685081.11</v>
      </c>
      <c r="D100" s="44" t="str">
        <f>IF('Town Data'!E96&gt;9,'Town Data'!D96,"*")</f>
        <v>*</v>
      </c>
      <c r="E100" s="45">
        <f>IF('Town Data'!G96&gt;9,'Town Data'!F96,"*")</f>
        <v>560278.23</v>
      </c>
      <c r="F100" s="44">
        <f>IF('Town Data'!I96&gt;9,'Town Data'!H96,"*")</f>
        <v>6185699.26</v>
      </c>
      <c r="G100" s="44">
        <f>IF('Town Data'!K96&gt;9,'Town Data'!J96,"*")</f>
        <v>306794.55</v>
      </c>
      <c r="H100" s="45">
        <f>IF('Town Data'!M96&gt;9,'Town Data'!L96,"*")</f>
        <v>567391.51</v>
      </c>
      <c r="I100" s="22">
        <f t="shared" si="3"/>
        <v>0.08073167301056285</v>
      </c>
      <c r="J100" s="22">
        <f t="shared" si="4"/>
      </c>
      <c r="K100" s="22">
        <f t="shared" si="5"/>
        <v>-0.01253681078167706</v>
      </c>
      <c r="L100" s="15"/>
    </row>
    <row r="101" spans="1:12" ht="15">
      <c r="A101" s="15"/>
      <c r="B101" s="27" t="str">
        <f>'Town Data'!A97</f>
        <v>RICHFORD</v>
      </c>
      <c r="C101" s="52">
        <f>IF('Town Data'!C97&gt;9,'Town Data'!B97,"*")</f>
        <v>1321448.94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>
        <f>IF('Town Data'!I97&gt;9,'Town Data'!H97,"*")</f>
        <v>1365077.93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  <v>-0.031960805343911755</v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RICHMOND</v>
      </c>
      <c r="C102" s="52">
        <f>IF('Town Data'!C98&gt;9,'Town Data'!B98,"*")</f>
        <v>2999237.15</v>
      </c>
      <c r="D102" s="44">
        <f>IF('Town Data'!E98&gt;9,'Town Data'!D98,"*")</f>
        <v>379680.41</v>
      </c>
      <c r="E102" s="45" t="str">
        <f>IF('Town Data'!G98&gt;9,'Town Data'!F98,"*")</f>
        <v>*</v>
      </c>
      <c r="F102" s="44">
        <f>IF('Town Data'!I98&gt;9,'Town Data'!H98,"*")</f>
        <v>3060632.67</v>
      </c>
      <c r="G102" s="44">
        <f>IF('Town Data'!K98&gt;9,'Town Data'!J98,"*")</f>
        <v>153495.87</v>
      </c>
      <c r="H102" s="45">
        <f>IF('Town Data'!M98&gt;9,'Town Data'!L98,"*")</f>
        <v>840712.49</v>
      </c>
      <c r="I102" s="22">
        <f t="shared" si="6"/>
        <v>-0.020059747973610965</v>
      </c>
      <c r="J102" s="22">
        <f t="shared" si="7"/>
        <v>1.4735545653443314</v>
      </c>
      <c r="K102" s="22">
        <f t="shared" si="8"/>
      </c>
      <c r="L102" s="15"/>
    </row>
    <row r="103" spans="2:12" ht="15">
      <c r="B103" s="27" t="str">
        <f>'Town Data'!A99</f>
        <v>ROCHESTER</v>
      </c>
      <c r="C103" s="52" t="str">
        <f>IF('Town Data'!C99&gt;9,'Town Data'!B99,"*")</f>
        <v>*</v>
      </c>
      <c r="D103" s="44">
        <f>IF('Town Data'!E99&gt;9,'Town Data'!D99,"*")</f>
        <v>611759.82</v>
      </c>
      <c r="E103" s="45" t="str">
        <f>IF('Town Data'!G99&gt;9,'Town Data'!F99,"*")</f>
        <v>*</v>
      </c>
      <c r="F103" s="44">
        <f>IF('Town Data'!I99&gt;9,'Town Data'!H99,"*")</f>
        <v>1411451.44</v>
      </c>
      <c r="G103" s="44">
        <f>IF('Town Data'!K99&gt;9,'Town Data'!J99,"*")</f>
        <v>374332.63</v>
      </c>
      <c r="H103" s="45">
        <f>IF('Town Data'!M99&gt;9,'Town Data'!L99,"*")</f>
        <v>162577.09</v>
      </c>
      <c r="I103" s="22">
        <f t="shared" si="6"/>
      </c>
      <c r="J103" s="22">
        <f t="shared" si="7"/>
        <v>0.6342679504054988</v>
      </c>
      <c r="K103" s="22">
        <f t="shared" si="8"/>
      </c>
      <c r="L103" s="15"/>
    </row>
    <row r="104" spans="2:12" ht="15">
      <c r="B104" s="27" t="str">
        <f>'Town Data'!A100</f>
        <v>ROCKINGHAM</v>
      </c>
      <c r="C104" s="52">
        <f>IF('Town Data'!C100&gt;9,'Town Data'!B100,"*")</f>
        <v>5135693.38</v>
      </c>
      <c r="D104" s="44" t="str">
        <f>IF('Town Data'!E100&gt;9,'Town Data'!D100,"*")</f>
        <v>*</v>
      </c>
      <c r="E104" s="45">
        <f>IF('Town Data'!G100&gt;9,'Town Data'!F100,"*")</f>
        <v>1203155.36</v>
      </c>
      <c r="F104" s="44">
        <f>IF('Town Data'!I100&gt;9,'Town Data'!H100,"*")</f>
        <v>5175717.7</v>
      </c>
      <c r="G104" s="44">
        <f>IF('Town Data'!K100&gt;9,'Town Data'!J100,"*")</f>
        <v>596469.48</v>
      </c>
      <c r="H104" s="45">
        <f>IF('Town Data'!M100&gt;9,'Town Data'!L100,"*")</f>
        <v>1171317.55</v>
      </c>
      <c r="I104" s="22">
        <f t="shared" si="6"/>
        <v>-0.0077330956439143304</v>
      </c>
      <c r="J104" s="22">
        <f t="shared" si="7"/>
      </c>
      <c r="K104" s="22">
        <f t="shared" si="8"/>
        <v>0.027181194373805853</v>
      </c>
      <c r="L104" s="15"/>
    </row>
    <row r="105" spans="2:12" ht="15">
      <c r="B105" s="27" t="str">
        <f>'Town Data'!A101</f>
        <v>ROYALTON</v>
      </c>
      <c r="C105" s="52">
        <f>IF('Town Data'!C101&gt;9,'Town Data'!B101,"*")</f>
        <v>4016127.49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>
        <f>IF('Town Data'!I101&gt;9,'Town Data'!H101,"*")</f>
        <v>3691022.02</v>
      </c>
      <c r="G105" s="44">
        <f>IF('Town Data'!K101&gt;9,'Town Data'!J101,"*")</f>
        <v>94980</v>
      </c>
      <c r="H105" s="45">
        <f>IF('Town Data'!M101&gt;9,'Town Data'!L101,"*")</f>
        <v>978471.36</v>
      </c>
      <c r="I105" s="22">
        <f t="shared" si="6"/>
        <v>0.08808006786152964</v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RUTLAND</v>
      </c>
      <c r="C106" s="52">
        <f>IF('Town Data'!C102&gt;9,'Town Data'!B102,"*")</f>
        <v>48678005.6</v>
      </c>
      <c r="D106" s="44">
        <f>IF('Town Data'!E102&gt;9,'Town Data'!D102,"*")</f>
        <v>9638073.45</v>
      </c>
      <c r="E106" s="45">
        <f>IF('Town Data'!G102&gt;9,'Town Data'!F102,"*")</f>
        <v>5847735.17</v>
      </c>
      <c r="F106" s="44">
        <f>IF('Town Data'!I102&gt;9,'Town Data'!H102,"*")</f>
        <v>47004808.55</v>
      </c>
      <c r="G106" s="44">
        <f>IF('Town Data'!K102&gt;9,'Town Data'!J102,"*")</f>
        <v>9062619.61</v>
      </c>
      <c r="H106" s="45">
        <f>IF('Town Data'!M102&gt;9,'Town Data'!L102,"*")</f>
        <v>5635628.2</v>
      </c>
      <c r="I106" s="22">
        <f t="shared" si="6"/>
        <v>0.03559629539220843</v>
      </c>
      <c r="J106" s="22">
        <f t="shared" si="7"/>
        <v>0.06349751669649963</v>
      </c>
      <c r="K106" s="22">
        <f t="shared" si="8"/>
        <v>0.03763679264717991</v>
      </c>
      <c r="L106" s="15"/>
    </row>
    <row r="107" spans="2:12" ht="15">
      <c r="B107" s="27" t="str">
        <f>'Town Data'!A103</f>
        <v>RUTLAND TOWN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>
        <f>IF('Town Data'!I103&gt;9,'Town Data'!H103,"*")</f>
        <v>3742958.25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SALISBURY</v>
      </c>
      <c r="C108" s="52" t="str">
        <f>IF('Town Data'!C104&gt;9,'Town Data'!B104,"*")</f>
        <v>*</v>
      </c>
      <c r="D108" s="44">
        <f>IF('Town Data'!E104&gt;9,'Town Data'!D104,"*")</f>
        <v>202463.88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>
        <f>IF('Town Data'!K104&gt;9,'Town Data'!J104,"*")</f>
        <v>186866</v>
      </c>
      <c r="H108" s="45" t="str">
        <f>IF('Town Data'!M104&gt;9,'Town Data'!L104,"*")</f>
        <v>*</v>
      </c>
      <c r="I108" s="22">
        <f t="shared" si="6"/>
      </c>
      <c r="J108" s="22">
        <f t="shared" si="7"/>
        <v>0.0834709363929233</v>
      </c>
      <c r="K108" s="22">
        <f t="shared" si="8"/>
      </c>
      <c r="L108" s="15"/>
    </row>
    <row r="109" spans="2:12" ht="15">
      <c r="B109" s="27" t="str">
        <f>'Town Data'!A105</f>
        <v>SHAFTSBURY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>
        <f>IF('Town Data'!K105&gt;9,'Town Data'!J105,"*")</f>
        <v>392085.31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 t="str">
        <f>'Town Data'!A106</f>
        <v>SHARON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>
        <f>IF('Town Data'!I106&gt;9,'Town Data'!H106,"*")</f>
        <v>485167.48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 t="str">
        <f>'Town Data'!A107</f>
        <v>SHELBURNE</v>
      </c>
      <c r="C111" s="52">
        <f>IF('Town Data'!C107&gt;9,'Town Data'!B107,"*")</f>
        <v>12455731.24</v>
      </c>
      <c r="D111" s="44">
        <f>IF('Town Data'!E107&gt;9,'Town Data'!D107,"*")</f>
        <v>4946269.24</v>
      </c>
      <c r="E111" s="45">
        <f>IF('Town Data'!G107&gt;9,'Town Data'!F107,"*")</f>
        <v>1790601.36</v>
      </c>
      <c r="F111" s="44">
        <f>IF('Town Data'!I107&gt;9,'Town Data'!H107,"*")</f>
        <v>10988351.46</v>
      </c>
      <c r="G111" s="44">
        <f>IF('Town Data'!K107&gt;9,'Town Data'!J107,"*")</f>
        <v>4738318.94</v>
      </c>
      <c r="H111" s="45">
        <f>IF('Town Data'!M107&gt;9,'Town Data'!L107,"*")</f>
        <v>1779824.15</v>
      </c>
      <c r="I111" s="22">
        <f t="shared" si="6"/>
        <v>0.13353957464334684</v>
      </c>
      <c r="J111" s="22">
        <f t="shared" si="7"/>
        <v>0.04388693598578229</v>
      </c>
      <c r="K111" s="22">
        <f t="shared" si="8"/>
        <v>0.0060552105667294135</v>
      </c>
      <c r="L111" s="15"/>
    </row>
    <row r="112" spans="2:12" ht="15">
      <c r="B112" s="27" t="str">
        <f>'Town Data'!A108</f>
        <v>SHELDON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>
        <f>IF('Town Data'!I108&gt;9,'Town Data'!H108,"*")</f>
        <v>387309.94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 t="str">
        <f>'Town Data'!A109</f>
        <v>SHOREHAM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>
        <f>IF('Town Data'!I109&gt;9,'Town Data'!H109,"*")</f>
        <v>984554.76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SHREWSBURY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>
        <f>IF('Town Data'!K110&gt;9,'Town Data'!J110,"*")</f>
        <v>168302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 t="str">
        <f>'Town Data'!A111</f>
        <v>SOUTH BURLINGTON</v>
      </c>
      <c r="C115" s="52">
        <f>IF('Town Data'!C111&gt;9,'Town Data'!B111,"*")</f>
        <v>84938650.45</v>
      </c>
      <c r="D115" s="44">
        <f>IF('Town Data'!E111&gt;9,'Town Data'!D111,"*")</f>
        <v>46126569.4</v>
      </c>
      <c r="E115" s="45">
        <f>IF('Town Data'!G111&gt;9,'Town Data'!F111,"*")</f>
        <v>10089976.59</v>
      </c>
      <c r="F115" s="44">
        <f>IF('Town Data'!I111&gt;9,'Town Data'!H111,"*")</f>
        <v>82952769.54</v>
      </c>
      <c r="G115" s="44">
        <f>IF('Town Data'!K111&gt;9,'Town Data'!J111,"*")</f>
        <v>44439108.52</v>
      </c>
      <c r="H115" s="45">
        <f>IF('Town Data'!M111&gt;9,'Town Data'!L111,"*")</f>
        <v>9663323.69</v>
      </c>
      <c r="I115" s="22">
        <f t="shared" si="6"/>
        <v>0.023939898824503987</v>
      </c>
      <c r="J115" s="22">
        <f t="shared" si="7"/>
        <v>0.037972428705237114</v>
      </c>
      <c r="K115" s="22">
        <f t="shared" si="8"/>
        <v>0.04415177569199282</v>
      </c>
      <c r="L115" s="15"/>
    </row>
    <row r="116" spans="2:12" ht="15">
      <c r="B116" s="27" t="str">
        <f>'Town Data'!A112</f>
        <v>SOUTH HERO</v>
      </c>
      <c r="C116" s="52">
        <f>IF('Town Data'!C112&gt;9,'Town Data'!B112,"*")</f>
        <v>2447062.36</v>
      </c>
      <c r="D116" s="44">
        <f>IF('Town Data'!E112&gt;9,'Town Data'!D112,"*")</f>
        <v>1010340.61</v>
      </c>
      <c r="E116" s="45" t="str">
        <f>IF('Town Data'!G112&gt;9,'Town Data'!F112,"*")</f>
        <v>*</v>
      </c>
      <c r="F116" s="44">
        <f>IF('Town Data'!I112&gt;9,'Town Data'!H112,"*")</f>
        <v>2364014.31</v>
      </c>
      <c r="G116" s="44">
        <f>IF('Town Data'!K112&gt;9,'Town Data'!J112,"*")</f>
        <v>922727.9</v>
      </c>
      <c r="H116" s="45" t="str">
        <f>IF('Town Data'!M112&gt;9,'Town Data'!L112,"*")</f>
        <v>*</v>
      </c>
      <c r="I116" s="22">
        <f t="shared" si="6"/>
        <v>0.035130096145653114</v>
      </c>
      <c r="J116" s="22">
        <f t="shared" si="7"/>
        <v>0.09494967042830282</v>
      </c>
      <c r="K116" s="22">
        <f t="shared" si="8"/>
      </c>
      <c r="L116" s="15"/>
    </row>
    <row r="117" spans="2:12" ht="15">
      <c r="B117" s="27" t="str">
        <f>'Town Data'!A113</f>
        <v>SPRINGFIELD</v>
      </c>
      <c r="C117" s="52">
        <f>IF('Town Data'!C113&gt;9,'Town Data'!B113,"*")</f>
        <v>10502528.01</v>
      </c>
      <c r="D117" s="44" t="str">
        <f>IF('Town Data'!E113&gt;9,'Town Data'!D113,"*")</f>
        <v>*</v>
      </c>
      <c r="E117" s="45">
        <f>IF('Town Data'!G113&gt;9,'Town Data'!F113,"*")</f>
        <v>864516.6</v>
      </c>
      <c r="F117" s="44">
        <f>IF('Town Data'!I113&gt;9,'Town Data'!H113,"*")</f>
        <v>10132592.35</v>
      </c>
      <c r="G117" s="44">
        <f>IF('Town Data'!K113&gt;9,'Town Data'!J113,"*")</f>
        <v>2677512.23</v>
      </c>
      <c r="H117" s="45">
        <f>IF('Town Data'!M113&gt;9,'Town Data'!L113,"*")</f>
        <v>778435.68</v>
      </c>
      <c r="I117" s="22">
        <f t="shared" si="6"/>
        <v>0.03650947824818001</v>
      </c>
      <c r="J117" s="22">
        <f t="shared" si="7"/>
      </c>
      <c r="K117" s="22">
        <f t="shared" si="8"/>
        <v>0.11058193016024127</v>
      </c>
      <c r="L117" s="15"/>
    </row>
    <row r="118" spans="2:12" ht="15">
      <c r="B118" s="27" t="str">
        <f>'Town Data'!A114</f>
        <v>ST ALBANS</v>
      </c>
      <c r="C118" s="52">
        <f>IF('Town Data'!C114&gt;9,'Town Data'!B114,"*")</f>
        <v>18056078.95</v>
      </c>
      <c r="D118" s="44">
        <f>IF('Town Data'!E114&gt;9,'Town Data'!D114,"*")</f>
        <v>343740.52</v>
      </c>
      <c r="E118" s="45">
        <f>IF('Town Data'!G114&gt;9,'Town Data'!F114,"*")</f>
        <v>2294774.07</v>
      </c>
      <c r="F118" s="44">
        <f>IF('Town Data'!I114&gt;9,'Town Data'!H114,"*")</f>
        <v>16357447.9</v>
      </c>
      <c r="G118" s="44">
        <f>IF('Town Data'!K114&gt;9,'Town Data'!J114,"*")</f>
        <v>382581.68</v>
      </c>
      <c r="H118" s="45">
        <f>IF('Town Data'!M114&gt;9,'Town Data'!L114,"*")</f>
        <v>2036372.05</v>
      </c>
      <c r="I118" s="22">
        <f t="shared" si="6"/>
        <v>0.10384450315137478</v>
      </c>
      <c r="J118" s="22">
        <f t="shared" si="7"/>
        <v>-0.10152383668763224</v>
      </c>
      <c r="K118" s="22">
        <f t="shared" si="8"/>
        <v>0.12689332482244578</v>
      </c>
      <c r="L118" s="15"/>
    </row>
    <row r="119" spans="2:12" ht="15">
      <c r="B119" s="27" t="str">
        <f>'Town Data'!A115</f>
        <v>ST ALBANS TOWN</v>
      </c>
      <c r="C119" s="52">
        <f>IF('Town Data'!C115&gt;9,'Town Data'!B115,"*")</f>
        <v>8648981.48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>
        <f>IF('Town Data'!I115&gt;9,'Town Data'!H115,"*")</f>
        <v>8987869.78</v>
      </c>
      <c r="G119" s="44" t="str">
        <f>IF('Town Data'!K115&gt;9,'Town Data'!J115,"*")</f>
        <v>*</v>
      </c>
      <c r="H119" s="45">
        <f>IF('Town Data'!M115&gt;9,'Town Data'!L115,"*")</f>
        <v>301073.73</v>
      </c>
      <c r="I119" s="22">
        <f t="shared" si="6"/>
        <v>-0.03770507453880789</v>
      </c>
      <c r="J119" s="22">
        <f t="shared" si="7"/>
      </c>
      <c r="K119" s="22">
        <f t="shared" si="8"/>
      </c>
      <c r="L119" s="15"/>
    </row>
    <row r="120" spans="2:12" ht="15">
      <c r="B120" s="27" t="str">
        <f>'Town Data'!A116</f>
        <v>ST JOHNSBURY</v>
      </c>
      <c r="C120" s="52">
        <f>IF('Town Data'!C116&gt;9,'Town Data'!B116,"*")</f>
        <v>12818174.02</v>
      </c>
      <c r="D120" s="44">
        <f>IF('Town Data'!E116&gt;9,'Town Data'!D116,"*")</f>
        <v>4151598.41</v>
      </c>
      <c r="E120" s="45">
        <f>IF('Town Data'!G116&gt;9,'Town Data'!F116,"*")</f>
        <v>1220135.25</v>
      </c>
      <c r="F120" s="44">
        <f>IF('Town Data'!I116&gt;9,'Town Data'!H116,"*")</f>
        <v>12058580.15</v>
      </c>
      <c r="G120" s="44">
        <f>IF('Town Data'!K116&gt;9,'Town Data'!J116,"*")</f>
        <v>3882539.27</v>
      </c>
      <c r="H120" s="45">
        <f>IF('Town Data'!M116&gt;9,'Town Data'!L116,"*")</f>
        <v>1229399.65</v>
      </c>
      <c r="I120" s="22">
        <f t="shared" si="6"/>
        <v>0.06299198251794173</v>
      </c>
      <c r="J120" s="22">
        <f t="shared" si="7"/>
        <v>0.0692997858589593</v>
      </c>
      <c r="K120" s="22">
        <f t="shared" si="8"/>
        <v>-0.007535710621033533</v>
      </c>
      <c r="L120" s="15"/>
    </row>
    <row r="121" spans="2:12" ht="15">
      <c r="B121" s="27" t="str">
        <f>'Town Data'!A117</f>
        <v>STARKSBORO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>
        <f>IF('Town Data'!K117&gt;9,'Town Data'!J117,"*")</f>
        <v>138539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 t="str">
        <f>'Town Data'!A118</f>
        <v>STOCKBRIDGE</v>
      </c>
      <c r="C122" s="52" t="str">
        <f>IF('Town Data'!C118&gt;9,'Town Data'!B118,"*")</f>
        <v>*</v>
      </c>
      <c r="D122" s="44">
        <f>IF('Town Data'!E118&gt;9,'Town Data'!D118,"*")</f>
        <v>155181.43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>
        <f>IF('Town Data'!K118&gt;9,'Town Data'!J118,"*")</f>
        <v>180058</v>
      </c>
      <c r="H122" s="45" t="str">
        <f>IF('Town Data'!M118&gt;9,'Town Data'!L118,"*")</f>
        <v>*</v>
      </c>
      <c r="I122" s="22">
        <f t="shared" si="6"/>
      </c>
      <c r="J122" s="22">
        <f t="shared" si="7"/>
        <v>-0.13815864887980545</v>
      </c>
      <c r="K122" s="22">
        <f t="shared" si="8"/>
      </c>
      <c r="L122" s="15"/>
    </row>
    <row r="123" spans="2:12" ht="15">
      <c r="B123" s="27" t="str">
        <f>'Town Data'!A119</f>
        <v>STOWE</v>
      </c>
      <c r="C123" s="52">
        <f>IF('Town Data'!C119&gt;9,'Town Data'!B119,"*")</f>
        <v>38918075.26</v>
      </c>
      <c r="D123" s="44">
        <f>IF('Town Data'!E119&gt;9,'Town Data'!D119,"*")</f>
        <v>61102252.91</v>
      </c>
      <c r="E123" s="45">
        <f>IF('Town Data'!G119&gt;9,'Town Data'!F119,"*")</f>
        <v>12867608.02</v>
      </c>
      <c r="F123" s="44">
        <f>IF('Town Data'!I119&gt;9,'Town Data'!H119,"*")</f>
        <v>37271129.9</v>
      </c>
      <c r="G123" s="44">
        <f>IF('Town Data'!K119&gt;9,'Town Data'!J119,"*")</f>
        <v>60802833.18</v>
      </c>
      <c r="H123" s="45">
        <f>IF('Town Data'!M119&gt;9,'Town Data'!L119,"*")</f>
        <v>11775735.99</v>
      </c>
      <c r="I123" s="22">
        <f t="shared" si="6"/>
        <v>0.044188232672817344</v>
      </c>
      <c r="J123" s="22">
        <f t="shared" si="7"/>
        <v>0.004924437141170676</v>
      </c>
      <c r="K123" s="22">
        <f t="shared" si="8"/>
        <v>0.09272219001234583</v>
      </c>
      <c r="L123" s="15"/>
    </row>
    <row r="124" spans="2:12" ht="15">
      <c r="B124" s="27" t="str">
        <f>'Town Data'!A120</f>
        <v>STRATTON</v>
      </c>
      <c r="C124" s="52">
        <f>IF('Town Data'!C120&gt;9,'Town Data'!B120,"*")</f>
        <v>7444478.51</v>
      </c>
      <c r="D124" s="44">
        <f>IF('Town Data'!E120&gt;9,'Town Data'!D120,"*")</f>
        <v>10109684.9</v>
      </c>
      <c r="E124" s="45" t="str">
        <f>IF('Town Data'!G120&gt;9,'Town Data'!F120,"*")</f>
        <v>*</v>
      </c>
      <c r="F124" s="44">
        <f>IF('Town Data'!I120&gt;9,'Town Data'!H120,"*")</f>
        <v>7815452.03</v>
      </c>
      <c r="G124" s="44">
        <f>IF('Town Data'!K120&gt;9,'Town Data'!J120,"*")</f>
        <v>10205946.93</v>
      </c>
      <c r="H124" s="45">
        <f>IF('Town Data'!M120&gt;9,'Town Data'!L120,"*")</f>
        <v>2897521.18</v>
      </c>
      <c r="I124" s="22">
        <f t="shared" si="6"/>
        <v>-0.047466674809851075</v>
      </c>
      <c r="J124" s="22">
        <f t="shared" si="7"/>
        <v>-0.009431954786776393</v>
      </c>
      <c r="K124" s="22">
        <f t="shared" si="8"/>
      </c>
      <c r="L124" s="15"/>
    </row>
    <row r="125" spans="2:12" ht="15">
      <c r="B125" s="27" t="str">
        <f>'Town Data'!A121</f>
        <v>SUNDERLAND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>
        <f>IF('Town Data'!K121&gt;9,'Town Data'!J121,"*")</f>
        <v>408459.93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 t="str">
        <f>'Town Data'!A122</f>
        <v>SWANTON</v>
      </c>
      <c r="C126" s="52">
        <f>IF('Town Data'!C122&gt;9,'Town Data'!B122,"*")</f>
        <v>5738076.56</v>
      </c>
      <c r="D126" s="44">
        <f>IF('Town Data'!E122&gt;9,'Town Data'!D122,"*")</f>
        <v>366598.74</v>
      </c>
      <c r="E126" s="45" t="str">
        <f>IF('Town Data'!G122&gt;9,'Town Data'!F122,"*")</f>
        <v>*</v>
      </c>
      <c r="F126" s="44">
        <f>IF('Town Data'!I122&gt;9,'Town Data'!H122,"*")</f>
        <v>5549301.02</v>
      </c>
      <c r="G126" s="44">
        <f>IF('Town Data'!K122&gt;9,'Town Data'!J122,"*")</f>
        <v>354084.76</v>
      </c>
      <c r="H126" s="45" t="str">
        <f>IF('Town Data'!M122&gt;9,'Town Data'!L122,"*")</f>
        <v>*</v>
      </c>
      <c r="I126" s="22">
        <f t="shared" si="6"/>
        <v>0.0340178951042018</v>
      </c>
      <c r="J126" s="22">
        <f t="shared" si="7"/>
        <v>0.035341763932454986</v>
      </c>
      <c r="K126" s="22">
        <f t="shared" si="8"/>
      </c>
      <c r="L126" s="15"/>
    </row>
    <row r="127" spans="2:11" ht="15">
      <c r="B127" s="27" t="str">
        <f>'Town Data'!A123</f>
        <v>THETFORD</v>
      </c>
      <c r="C127" s="52" t="str">
        <f>IF('Town Data'!C123&gt;9,'Town Data'!B123,"*")</f>
        <v>*</v>
      </c>
      <c r="D127" s="44">
        <f>IF('Town Data'!E123&gt;9,'Town Data'!D123,"*")</f>
        <v>77383.7</v>
      </c>
      <c r="E127" s="45" t="str">
        <f>IF('Town Data'!G123&gt;9,'Town Data'!F123,"*")</f>
        <v>*</v>
      </c>
      <c r="F127" s="44">
        <f>IF('Town Data'!I123&gt;9,'Town Data'!H123,"*")</f>
        <v>491824.56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 t="str">
        <f>'Town Data'!A124</f>
        <v>TOWNSHEND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>
        <f>IF('Town Data'!I124&gt;9,'Town Data'!H124,"*")</f>
        <v>1237095.05</v>
      </c>
      <c r="G128" s="44">
        <f>IF('Town Data'!K124&gt;9,'Town Data'!J124,"*")</f>
        <v>759587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 t="str">
        <f>'Town Data'!A125</f>
        <v>TROY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>
        <f>IF('Town Data'!I125&gt;9,'Town Data'!H125,"*")</f>
        <v>355046.74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 t="str">
        <f>'Town Data'!A126</f>
        <v>TUNBRIDGE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>
        <f>IF('Town Data'!I126&gt;9,'Town Data'!H126,"*")</f>
        <v>118107.21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 t="str">
        <f>'Town Data'!A127</f>
        <v>UNDERHILL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>
        <f>IF('Town Data'!K127&gt;9,'Town Data'!J127,"*")</f>
        <v>137113.75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 t="str">
        <f>'Town Data'!A128</f>
        <v>VERGENNES</v>
      </c>
      <c r="C132" s="52">
        <f>IF('Town Data'!C128&gt;9,'Town Data'!B128,"*")</f>
        <v>3978093.58</v>
      </c>
      <c r="D132" s="44">
        <f>IF('Town Data'!E128&gt;9,'Town Data'!D128,"*")</f>
        <v>702779.2</v>
      </c>
      <c r="E132" s="45" t="str">
        <f>IF('Town Data'!G128&gt;9,'Town Data'!F128,"*")</f>
        <v>*</v>
      </c>
      <c r="F132" s="44">
        <f>IF('Town Data'!I128&gt;9,'Town Data'!H128,"*")</f>
        <v>3890278.91</v>
      </c>
      <c r="G132" s="44">
        <f>IF('Town Data'!K128&gt;9,'Town Data'!J128,"*")</f>
        <v>529341.35</v>
      </c>
      <c r="H132" s="45">
        <f>IF('Town Data'!M128&gt;9,'Town Data'!L128,"*")</f>
        <v>891281.52</v>
      </c>
      <c r="I132" s="22">
        <f t="shared" si="6"/>
        <v>0.022572846839919742</v>
      </c>
      <c r="J132" s="22">
        <f t="shared" si="7"/>
        <v>0.32764840683615587</v>
      </c>
      <c r="K132" s="22">
        <f t="shared" si="8"/>
      </c>
    </row>
    <row r="133" spans="2:11" ht="15">
      <c r="B133" s="27" t="str">
        <f>'Town Data'!A129</f>
        <v>WAITSFIELD</v>
      </c>
      <c r="C133" s="52">
        <f>IF('Town Data'!C129&gt;9,'Town Data'!B129,"*")</f>
        <v>8757275.58</v>
      </c>
      <c r="D133" s="44">
        <f>IF('Town Data'!E129&gt;9,'Town Data'!D129,"*")</f>
        <v>3298973.17</v>
      </c>
      <c r="E133" s="45">
        <f>IF('Town Data'!G129&gt;9,'Town Data'!F129,"*")</f>
        <v>2809388.26</v>
      </c>
      <c r="F133" s="44">
        <f>IF('Town Data'!I129&gt;9,'Town Data'!H129,"*")</f>
        <v>8072357.5</v>
      </c>
      <c r="G133" s="44">
        <f>IF('Town Data'!K129&gt;9,'Town Data'!J129,"*")</f>
        <v>2472314.81</v>
      </c>
      <c r="H133" s="45">
        <f>IF('Town Data'!M129&gt;9,'Town Data'!L129,"*")</f>
        <v>2521921.65</v>
      </c>
      <c r="I133" s="22">
        <f t="shared" si="6"/>
        <v>0.0848473423036579</v>
      </c>
      <c r="J133" s="22">
        <f t="shared" si="7"/>
        <v>0.3343661400467038</v>
      </c>
      <c r="K133" s="22">
        <f t="shared" si="8"/>
        <v>0.11398712961602113</v>
      </c>
    </row>
    <row r="134" spans="2:11" ht="15">
      <c r="B134" s="27" t="str">
        <f>'Town Data'!A130</f>
        <v>WALLINGFORD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>
        <f>IF('Town Data'!I130&gt;9,'Town Data'!H130,"*")</f>
        <v>596936.53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 t="str">
        <f>'Town Data'!A131</f>
        <v>WARDSBORO</v>
      </c>
      <c r="C135" s="52" t="str">
        <f>IF('Town Data'!C131&gt;9,'Town Data'!B131,"*")</f>
        <v>*</v>
      </c>
      <c r="D135" s="44">
        <f>IF('Town Data'!E131&gt;9,'Town Data'!D131,"*")</f>
        <v>216227.54</v>
      </c>
      <c r="E135" s="45" t="str">
        <f>IF('Town Data'!G131&gt;9,'Town Data'!F131,"*")</f>
        <v>*</v>
      </c>
      <c r="F135" s="44">
        <f>IF('Town Data'!I131&gt;9,'Town Data'!H131,"*")</f>
        <v>215322.63</v>
      </c>
      <c r="G135" s="44">
        <f>IF('Town Data'!K131&gt;9,'Town Data'!J131,"*")</f>
        <v>242917</v>
      </c>
      <c r="H135" s="45" t="str">
        <f>IF('Town Data'!M131&gt;9,'Town Data'!L131,"*")</f>
        <v>*</v>
      </c>
      <c r="I135" s="22">
        <f t="shared" si="6"/>
      </c>
      <c r="J135" s="22">
        <f t="shared" si="7"/>
        <v>-0.10987069657537345</v>
      </c>
      <c r="K135" s="22">
        <f t="shared" si="8"/>
      </c>
    </row>
    <row r="136" spans="2:11" ht="15">
      <c r="B136" s="27" t="str">
        <f>'Town Data'!A132</f>
        <v>WARREN</v>
      </c>
      <c r="C136" s="52">
        <f>IF('Town Data'!C132&gt;9,'Town Data'!B132,"*")</f>
        <v>5850242.82</v>
      </c>
      <c r="D136" s="44">
        <f>IF('Town Data'!E132&gt;9,'Town Data'!D132,"*")</f>
        <v>6886678.38</v>
      </c>
      <c r="E136" s="45">
        <f>IF('Town Data'!G132&gt;9,'Town Data'!F132,"*")</f>
        <v>2354368.7</v>
      </c>
      <c r="F136" s="44">
        <f>IF('Town Data'!I132&gt;9,'Town Data'!H132,"*")</f>
        <v>6515563.56</v>
      </c>
      <c r="G136" s="44">
        <f>IF('Town Data'!K132&gt;9,'Town Data'!J132,"*")</f>
        <v>7264429.71</v>
      </c>
      <c r="H136" s="45">
        <f>IF('Town Data'!M132&gt;9,'Town Data'!L132,"*")</f>
        <v>2427632.16</v>
      </c>
      <c r="I136" s="22">
        <f t="shared" si="6"/>
        <v>-0.10211253928739195</v>
      </c>
      <c r="J136" s="22">
        <f t="shared" si="7"/>
        <v>-0.05200013560321173</v>
      </c>
      <c r="K136" s="22">
        <f t="shared" si="8"/>
        <v>-0.030178979009735957</v>
      </c>
    </row>
    <row r="137" spans="2:11" ht="15">
      <c r="B137" s="27" t="str">
        <f>'Town Data'!A133</f>
        <v>WATERBURY</v>
      </c>
      <c r="C137" s="52">
        <f>IF('Town Data'!C133&gt;9,'Town Data'!B133,"*")</f>
        <v>16316427.9</v>
      </c>
      <c r="D137" s="44">
        <f>IF('Town Data'!E133&gt;9,'Town Data'!D133,"*")</f>
        <v>6862140.9</v>
      </c>
      <c r="E137" s="45">
        <f>IF('Town Data'!G133&gt;9,'Town Data'!F133,"*")</f>
        <v>4724597.98</v>
      </c>
      <c r="F137" s="44">
        <f>IF('Town Data'!I133&gt;9,'Town Data'!H133,"*")</f>
        <v>14811696.72</v>
      </c>
      <c r="G137" s="44">
        <f>IF('Town Data'!K133&gt;9,'Town Data'!J133,"*")</f>
        <v>4086117.89</v>
      </c>
      <c r="H137" s="45">
        <f>IF('Town Data'!M133&gt;9,'Town Data'!L133,"*")</f>
        <v>4311390.72</v>
      </c>
      <c r="I137" s="22">
        <f t="shared" si="6"/>
        <v>0.10159073659455806</v>
      </c>
      <c r="J137" s="22">
        <f t="shared" si="7"/>
        <v>0.6793790792952379</v>
      </c>
      <c r="K137" s="22">
        <f t="shared" si="8"/>
        <v>0.09584082882657426</v>
      </c>
    </row>
    <row r="138" spans="2:11" ht="15">
      <c r="B138" s="27" t="str">
        <f>'Town Data'!A134</f>
        <v>WEATHERSFIELD</v>
      </c>
      <c r="C138" s="52">
        <f>IF('Town Data'!C134&gt;9,'Town Data'!B134,"*")</f>
        <v>2045795.87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>
        <f>IF('Town Data'!I134&gt;9,'Town Data'!H134,"*")</f>
        <v>2012093.12</v>
      </c>
      <c r="G138" s="44">
        <f>IF('Town Data'!K134&gt;9,'Town Data'!J134,"*")</f>
        <v>480957.13</v>
      </c>
      <c r="H138" s="45" t="str">
        <f>IF('Town Data'!M134&gt;9,'Town Data'!L134,"*")</f>
        <v>*</v>
      </c>
      <c r="I138" s="22">
        <f t="shared" si="6"/>
        <v>0.016750094548307982</v>
      </c>
      <c r="J138" s="22">
        <f t="shared" si="7"/>
      </c>
      <c r="K138" s="22">
        <f t="shared" si="8"/>
      </c>
    </row>
    <row r="139" spans="2:11" ht="15">
      <c r="B139" s="27" t="str">
        <f>'Town Data'!A135</f>
        <v>WELLS</v>
      </c>
      <c r="C139" s="52" t="str">
        <f>IF('Town Data'!C135&gt;9,'Town Data'!B135,"*")</f>
        <v>*</v>
      </c>
      <c r="D139" s="44">
        <f>IF('Town Data'!E135&gt;9,'Town Data'!D135,"*")</f>
        <v>147794.92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>
        <f>IF('Town Data'!K135&gt;9,'Town Data'!J135,"*")</f>
        <v>163126.5</v>
      </c>
      <c r="H139" s="45" t="str">
        <f>IF('Town Data'!M135&gt;9,'Town Data'!L135,"*")</f>
        <v>*</v>
      </c>
      <c r="I139" s="22">
        <f t="shared" si="6"/>
      </c>
      <c r="J139" s="22">
        <f t="shared" si="7"/>
        <v>-0.09398583308046202</v>
      </c>
      <c r="K139" s="22">
        <f t="shared" si="8"/>
      </c>
    </row>
    <row r="140" spans="2:11" ht="15">
      <c r="B140" s="27" t="str">
        <f>'Town Data'!A136</f>
        <v>WEST RUTLAND</v>
      </c>
      <c r="C140" s="52">
        <f>IF('Town Data'!C136&gt;9,'Town Data'!B136,"*")</f>
        <v>1491997.93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>
        <f>IF('Town Data'!I136&gt;9,'Town Data'!H136,"*")</f>
        <v>1633275.4</v>
      </c>
      <c r="G140" s="44" t="str">
        <f>IF('Town Data'!K136&gt;9,'Town Data'!J136,"*")</f>
        <v>*</v>
      </c>
      <c r="H140" s="45">
        <f>IF('Town Data'!M136&gt;9,'Town Data'!L136,"*")</f>
        <v>320330.81</v>
      </c>
      <c r="I140" s="22">
        <f t="shared" si="6"/>
        <v>-0.08649947828761761</v>
      </c>
      <c r="J140" s="22">
        <f t="shared" si="7"/>
      </c>
      <c r="K140" s="22">
        <f t="shared" si="8"/>
      </c>
    </row>
    <row r="141" spans="2:11" ht="15">
      <c r="B141" s="27" t="str">
        <f>'Town Data'!A137</f>
        <v>WEST WINDSOR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>
        <f>IF('Town Data'!K137&gt;9,'Town Data'!J137,"*")</f>
        <v>762912.57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 t="str">
        <f>'Town Data'!A138</f>
        <v>WESTMINSTER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>
        <f>IF('Town Data'!I138&gt;9,'Town Data'!H138,"*")</f>
        <v>1873940.15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 t="str">
        <f>'Town Data'!A139</f>
        <v>WESTMORE</v>
      </c>
      <c r="C143" s="52" t="str">
        <f>IF('Town Data'!C139&gt;9,'Town Data'!B139,"*")</f>
        <v>*</v>
      </c>
      <c r="D143" s="44">
        <f>IF('Town Data'!E139&gt;9,'Town Data'!D139,"*")</f>
        <v>747776.51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>
        <f>IF('Town Data'!K139&gt;9,'Town Data'!J139,"*")</f>
        <v>746575.44</v>
      </c>
      <c r="H143" s="45" t="str">
        <f>IF('Town Data'!M139&gt;9,'Town Data'!L139,"*")</f>
        <v>*</v>
      </c>
      <c r="I143" s="22">
        <f t="shared" si="6"/>
      </c>
      <c r="J143" s="22">
        <f t="shared" si="7"/>
        <v>0.001608772450376971</v>
      </c>
      <c r="K143" s="22">
        <f t="shared" si="8"/>
      </c>
    </row>
    <row r="144" spans="2:11" ht="15">
      <c r="B144" s="27" t="str">
        <f>'Town Data'!A140</f>
        <v>WESTON</v>
      </c>
      <c r="C144" s="52" t="str">
        <f>IF('Town Data'!C140&gt;9,'Town Data'!B140,"*")</f>
        <v>*</v>
      </c>
      <c r="D144" s="44">
        <f>IF('Town Data'!E140&gt;9,'Town Data'!D140,"*")</f>
        <v>618148.45</v>
      </c>
      <c r="E144" s="45" t="str">
        <f>IF('Town Data'!G140&gt;9,'Town Data'!F140,"*")</f>
        <v>*</v>
      </c>
      <c r="F144" s="44">
        <f>IF('Town Data'!I140&gt;9,'Town Data'!H140,"*")</f>
        <v>1421867.14</v>
      </c>
      <c r="G144" s="44">
        <f>IF('Town Data'!K140&gt;9,'Town Data'!J140,"*")</f>
        <v>729626.92</v>
      </c>
      <c r="H144" s="45" t="str">
        <f>IF('Town Data'!M140&gt;9,'Town Data'!L140,"*")</f>
        <v>*</v>
      </c>
      <c r="I144" s="22">
        <f t="shared" si="6"/>
      </c>
      <c r="J144" s="22">
        <f t="shared" si="7"/>
        <v>-0.15278831817225177</v>
      </c>
      <c r="K144" s="22">
        <f t="shared" si="8"/>
      </c>
    </row>
    <row r="145" spans="2:11" ht="15">
      <c r="B145" s="27" t="str">
        <f>'Town Data'!A141</f>
        <v>WHITINGHAM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>
        <f>IF('Town Data'!K141&gt;9,'Town Data'!J141,"*")</f>
        <v>93006.8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 t="str">
        <f>'Town Data'!A142</f>
        <v>WILLIAMSTOWN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>
        <f>IF('Town Data'!I142&gt;9,'Town Data'!H142,"*")</f>
        <v>910406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 t="str">
        <f>'Town Data'!A143</f>
        <v>WILLISTON</v>
      </c>
      <c r="C147" s="52">
        <f>IF('Town Data'!C143&gt;9,'Town Data'!B143,"*")</f>
        <v>36945353.53</v>
      </c>
      <c r="D147" s="44">
        <f>IF('Town Data'!E143&gt;9,'Town Data'!D143,"*")</f>
        <v>9254322.43</v>
      </c>
      <c r="E147" s="45">
        <f>IF('Town Data'!G143&gt;9,'Town Data'!F143,"*")</f>
        <v>4807461.63</v>
      </c>
      <c r="F147" s="44">
        <f>IF('Town Data'!I143&gt;9,'Town Data'!H143,"*")</f>
        <v>35901735.91</v>
      </c>
      <c r="G147" s="44">
        <f>IF('Town Data'!K143&gt;9,'Town Data'!J143,"*")</f>
        <v>9811870.1</v>
      </c>
      <c r="H147" s="45">
        <f>IF('Town Data'!M143&gt;9,'Town Data'!L143,"*")</f>
        <v>4247124.65</v>
      </c>
      <c r="I147" s="22">
        <f t="shared" si="6"/>
        <v>0.029068723100637527</v>
      </c>
      <c r="J147" s="22">
        <f t="shared" si="7"/>
        <v>-0.05682379243891539</v>
      </c>
      <c r="K147" s="22">
        <f t="shared" si="8"/>
        <v>0.13193325512591195</v>
      </c>
    </row>
    <row r="148" spans="2:11" ht="15">
      <c r="B148" s="27" t="str">
        <f>'Town Data'!A144</f>
        <v>WILMINGTON</v>
      </c>
      <c r="C148" s="52">
        <f>IF('Town Data'!C144&gt;9,'Town Data'!B144,"*")</f>
        <v>7920648.27</v>
      </c>
      <c r="D148" s="44">
        <f>IF('Town Data'!E144&gt;9,'Town Data'!D144,"*")</f>
        <v>1692648.84</v>
      </c>
      <c r="E148" s="45">
        <f>IF('Town Data'!G144&gt;9,'Town Data'!F144,"*")</f>
        <v>2230998.2</v>
      </c>
      <c r="F148" s="44">
        <f>IF('Town Data'!I144&gt;9,'Town Data'!H144,"*")</f>
        <v>7062257.96</v>
      </c>
      <c r="G148" s="44">
        <f>IF('Town Data'!K144&gt;9,'Town Data'!J144,"*")</f>
        <v>1493060.89</v>
      </c>
      <c r="H148" s="45">
        <f>IF('Town Data'!M144&gt;9,'Town Data'!L144,"*")</f>
        <v>1822263.21</v>
      </c>
      <c r="I148" s="22">
        <f t="shared" si="6"/>
        <v>0.12154615632306917</v>
      </c>
      <c r="J148" s="22">
        <f t="shared" si="7"/>
        <v>0.1336770330913967</v>
      </c>
      <c r="K148" s="22">
        <f t="shared" si="8"/>
        <v>0.2243007419328848</v>
      </c>
    </row>
    <row r="149" spans="2:11" ht="15">
      <c r="B149" s="27" t="str">
        <f>'Town Data'!A145</f>
        <v>WINDHAM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>
        <f>IF('Town Data'!K145&gt;9,'Town Data'!J145,"*")</f>
        <v>114312.1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 t="str">
        <f>'Town Data'!A146</f>
        <v>WINDSOR</v>
      </c>
      <c r="C150" s="52">
        <f>IF('Town Data'!C146&gt;9,'Town Data'!B146,"*")</f>
        <v>3681679.36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>
        <f>IF('Town Data'!I146&gt;9,'Town Data'!H146,"*")</f>
        <v>3496494.86</v>
      </c>
      <c r="G150" s="44" t="str">
        <f>IF('Town Data'!K146&gt;9,'Town Data'!J146,"*")</f>
        <v>*</v>
      </c>
      <c r="H150" s="45">
        <f>IF('Town Data'!M146&gt;9,'Town Data'!L146,"*")</f>
        <v>1491873.97</v>
      </c>
      <c r="I150" s="22">
        <f t="shared" si="6"/>
        <v>0.05296289782047613</v>
      </c>
      <c r="J150" s="22">
        <f t="shared" si="7"/>
      </c>
      <c r="K150" s="22">
        <f t="shared" si="8"/>
      </c>
    </row>
    <row r="151" spans="2:11" ht="15">
      <c r="B151" s="27" t="str">
        <f>'Town Data'!A147</f>
        <v>WINHALL</v>
      </c>
      <c r="C151" s="52" t="str">
        <f>IF('Town Data'!C147&gt;9,'Town Data'!B147,"*")</f>
        <v>*</v>
      </c>
      <c r="D151" s="44">
        <f>IF('Town Data'!E147&gt;9,'Town Data'!D147,"*")</f>
        <v>2650172.31</v>
      </c>
      <c r="E151" s="45" t="str">
        <f>IF('Town Data'!G147&gt;9,'Town Data'!F147,"*")</f>
        <v>*</v>
      </c>
      <c r="F151" s="44">
        <f>IF('Town Data'!I147&gt;9,'Town Data'!H147,"*")</f>
        <v>1737515.4</v>
      </c>
      <c r="G151" s="44">
        <f>IF('Town Data'!K147&gt;9,'Town Data'!J147,"*")</f>
        <v>3556815.63</v>
      </c>
      <c r="H151" s="45" t="str">
        <f>IF('Town Data'!M147&gt;9,'Town Data'!L147,"*")</f>
        <v>*</v>
      </c>
      <c r="I151" s="22">
        <f t="shared" si="6"/>
      </c>
      <c r="J151" s="22">
        <f t="shared" si="7"/>
        <v>-0.25490309712792164</v>
      </c>
      <c r="K151" s="22">
        <f t="shared" si="8"/>
      </c>
    </row>
    <row r="152" spans="2:11" ht="15">
      <c r="B152" s="27" t="str">
        <f>'Town Data'!A148</f>
        <v>WINOOSKI</v>
      </c>
      <c r="C152" s="52">
        <f>IF('Town Data'!C148&gt;9,'Town Data'!B148,"*")</f>
        <v>11490253.68</v>
      </c>
      <c r="D152" s="44" t="str">
        <f>IF('Town Data'!E148&gt;9,'Town Data'!D148,"*")</f>
        <v>*</v>
      </c>
      <c r="E152" s="45">
        <f>IF('Town Data'!G148&gt;9,'Town Data'!F148,"*")</f>
        <v>4509124.6</v>
      </c>
      <c r="F152" s="44">
        <f>IF('Town Data'!I148&gt;9,'Town Data'!H148,"*")</f>
        <v>10822062.77</v>
      </c>
      <c r="G152" s="44" t="str">
        <f>IF('Town Data'!K148&gt;9,'Town Data'!J148,"*")</f>
        <v>*</v>
      </c>
      <c r="H152" s="45">
        <f>IF('Town Data'!M148&gt;9,'Town Data'!L148,"*")</f>
        <v>4322612.61</v>
      </c>
      <c r="I152" s="22">
        <f t="shared" si="6"/>
        <v>0.061743396263815996</v>
      </c>
      <c r="J152" s="22">
        <f t="shared" si="7"/>
      </c>
      <c r="K152" s="22">
        <f t="shared" si="8"/>
        <v>0.04314797712117887</v>
      </c>
    </row>
    <row r="153" spans="2:11" ht="15">
      <c r="B153" s="27" t="str">
        <f>'Town Data'!A149</f>
        <v>WOODSTOCK</v>
      </c>
      <c r="C153" s="52">
        <f>IF('Town Data'!C149&gt;9,'Town Data'!B149,"*")</f>
        <v>14222313.68</v>
      </c>
      <c r="D153" s="44">
        <f>IF('Town Data'!E149&gt;9,'Town Data'!D149,"*")</f>
        <v>17149439.18</v>
      </c>
      <c r="E153" s="45">
        <f>IF('Town Data'!G149&gt;9,'Town Data'!F149,"*")</f>
        <v>4405751.91</v>
      </c>
      <c r="F153" s="44">
        <f>IF('Town Data'!I149&gt;9,'Town Data'!H149,"*")</f>
        <v>13384152.91</v>
      </c>
      <c r="G153" s="44">
        <f>IF('Town Data'!K149&gt;9,'Town Data'!J149,"*")</f>
        <v>16182335.49</v>
      </c>
      <c r="H153" s="45">
        <f>IF('Town Data'!M149&gt;9,'Town Data'!L149,"*")</f>
        <v>4091708.29</v>
      </c>
      <c r="I153" s="22">
        <f t="shared" si="6"/>
        <v>0.06262337076063781</v>
      </c>
      <c r="J153" s="22">
        <f t="shared" si="7"/>
        <v>0.059762924245244375</v>
      </c>
      <c r="K153" s="22">
        <f t="shared" si="8"/>
        <v>0.07675122412013397</v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0</v>
      </c>
      <c r="C2" s="40">
        <v>0</v>
      </c>
      <c r="D2" s="40">
        <v>224250.44</v>
      </c>
      <c r="E2" s="40">
        <v>15</v>
      </c>
      <c r="F2" s="40">
        <v>0</v>
      </c>
      <c r="G2" s="40">
        <v>0</v>
      </c>
      <c r="H2" s="40">
        <v>0</v>
      </c>
      <c r="I2" s="40">
        <v>0</v>
      </c>
      <c r="J2" s="40">
        <v>224903.5</v>
      </c>
      <c r="K2" s="40">
        <v>22</v>
      </c>
      <c r="L2" s="40">
        <v>0</v>
      </c>
      <c r="M2" s="40">
        <v>0</v>
      </c>
    </row>
    <row r="3" spans="1:13" ht="15">
      <c r="A3" s="39" t="s">
        <v>48</v>
      </c>
      <c r="B3" s="40">
        <v>1113225.11</v>
      </c>
      <c r="C3" s="40">
        <v>13</v>
      </c>
      <c r="D3" s="40">
        <v>420834.98</v>
      </c>
      <c r="E3" s="40">
        <v>22</v>
      </c>
      <c r="F3" s="40">
        <v>0</v>
      </c>
      <c r="G3" s="40">
        <v>0</v>
      </c>
      <c r="H3" s="40">
        <v>1075035.83</v>
      </c>
      <c r="I3" s="40">
        <v>22</v>
      </c>
      <c r="J3" s="40">
        <v>458743.42</v>
      </c>
      <c r="K3" s="40">
        <v>30</v>
      </c>
      <c r="L3" s="40">
        <v>0</v>
      </c>
      <c r="M3" s="40">
        <v>0</v>
      </c>
    </row>
    <row r="4" spans="1:13" ht="15">
      <c r="A4" s="39" t="s">
        <v>49</v>
      </c>
      <c r="B4" s="40">
        <v>1785028.71</v>
      </c>
      <c r="C4" s="40">
        <v>16</v>
      </c>
      <c r="D4" s="40">
        <v>924128.53</v>
      </c>
      <c r="E4" s="40">
        <v>15</v>
      </c>
      <c r="F4" s="40">
        <v>0</v>
      </c>
      <c r="G4" s="40">
        <v>0</v>
      </c>
      <c r="H4" s="40">
        <v>1822390.66</v>
      </c>
      <c r="I4" s="40">
        <v>28</v>
      </c>
      <c r="J4" s="40">
        <v>1018593.47</v>
      </c>
      <c r="K4" s="40">
        <v>25</v>
      </c>
      <c r="L4" s="40">
        <v>262963.92</v>
      </c>
      <c r="M4" s="40">
        <v>11</v>
      </c>
    </row>
    <row r="5" spans="1:13" ht="15">
      <c r="A5" s="39" t="s">
        <v>50</v>
      </c>
      <c r="B5" s="40">
        <v>0</v>
      </c>
      <c r="C5" s="40">
        <v>0</v>
      </c>
      <c r="D5" s="40">
        <v>6698057.55</v>
      </c>
      <c r="E5" s="40">
        <v>13</v>
      </c>
      <c r="F5" s="40">
        <v>0</v>
      </c>
      <c r="G5" s="40">
        <v>0</v>
      </c>
      <c r="H5" s="40">
        <v>1728874.39</v>
      </c>
      <c r="I5" s="40">
        <v>13</v>
      </c>
      <c r="J5" s="40">
        <v>6138509.61</v>
      </c>
      <c r="K5" s="40">
        <v>20</v>
      </c>
      <c r="L5" s="40">
        <v>0</v>
      </c>
      <c r="M5" s="40">
        <v>0</v>
      </c>
    </row>
    <row r="6" spans="1:13" ht="15">
      <c r="A6" s="39" t="s">
        <v>51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363100.69</v>
      </c>
      <c r="I6" s="40">
        <v>14</v>
      </c>
      <c r="J6" s="40">
        <v>57350.76</v>
      </c>
      <c r="K6" s="40">
        <v>11</v>
      </c>
      <c r="L6" s="40">
        <v>0</v>
      </c>
      <c r="M6" s="40">
        <v>0</v>
      </c>
    </row>
    <row r="7" spans="1:13" ht="15">
      <c r="A7" s="39" t="s">
        <v>52</v>
      </c>
      <c r="B7" s="40">
        <v>26055626.72</v>
      </c>
      <c r="C7" s="40">
        <v>68</v>
      </c>
      <c r="D7" s="40">
        <v>1629832.59</v>
      </c>
      <c r="E7" s="40">
        <v>11</v>
      </c>
      <c r="F7" s="40">
        <v>3365724.07</v>
      </c>
      <c r="G7" s="40">
        <v>29</v>
      </c>
      <c r="H7" s="40">
        <v>25305418.18</v>
      </c>
      <c r="I7" s="40">
        <v>130</v>
      </c>
      <c r="J7" s="40">
        <v>1778945.51</v>
      </c>
      <c r="K7" s="40">
        <v>17</v>
      </c>
      <c r="L7" s="40">
        <v>3493651.6</v>
      </c>
      <c r="M7" s="40">
        <v>56</v>
      </c>
    </row>
    <row r="8" spans="1:13" ht="15">
      <c r="A8" s="39" t="s">
        <v>53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634605.3</v>
      </c>
      <c r="I8" s="40">
        <v>13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1936286.25</v>
      </c>
      <c r="C9" s="40">
        <v>24</v>
      </c>
      <c r="D9" s="40">
        <v>530779.44</v>
      </c>
      <c r="E9" s="40">
        <v>17</v>
      </c>
      <c r="F9" s="40">
        <v>0</v>
      </c>
      <c r="G9" s="40">
        <v>0</v>
      </c>
      <c r="H9" s="40">
        <v>1823328.78</v>
      </c>
      <c r="I9" s="40">
        <v>40</v>
      </c>
      <c r="J9" s="40">
        <v>597412.85</v>
      </c>
      <c r="K9" s="40">
        <v>24</v>
      </c>
      <c r="L9" s="40">
        <v>491531.65</v>
      </c>
      <c r="M9" s="40">
        <v>12</v>
      </c>
    </row>
    <row r="10" spans="1:13" ht="15">
      <c r="A10" s="39" t="s">
        <v>55</v>
      </c>
      <c r="B10" s="40">
        <v>29300503.22</v>
      </c>
      <c r="C10" s="40">
        <v>89</v>
      </c>
      <c r="D10" s="40">
        <v>7368566.62</v>
      </c>
      <c r="E10" s="40">
        <v>34</v>
      </c>
      <c r="F10" s="40">
        <v>4095025.39</v>
      </c>
      <c r="G10" s="40">
        <v>34</v>
      </c>
      <c r="H10" s="40">
        <v>27731421.02</v>
      </c>
      <c r="I10" s="40">
        <v>156</v>
      </c>
      <c r="J10" s="40">
        <v>7012763.09</v>
      </c>
      <c r="K10" s="40">
        <v>55</v>
      </c>
      <c r="L10" s="40">
        <v>3772145.64</v>
      </c>
      <c r="M10" s="40">
        <v>56</v>
      </c>
    </row>
    <row r="11" spans="1:13" ht="15">
      <c r="A11" s="39" t="s">
        <v>56</v>
      </c>
      <c r="B11" s="40">
        <v>8254272.89</v>
      </c>
      <c r="C11" s="40">
        <v>10</v>
      </c>
      <c r="D11" s="40">
        <v>0</v>
      </c>
      <c r="E11" s="40">
        <v>0</v>
      </c>
      <c r="F11" s="40">
        <v>0</v>
      </c>
      <c r="G11" s="40">
        <v>0</v>
      </c>
      <c r="H11" s="40">
        <v>7796052.42</v>
      </c>
      <c r="I11" s="40">
        <v>20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57</v>
      </c>
      <c r="B12" s="40">
        <v>2180661.07</v>
      </c>
      <c r="C12" s="40">
        <v>15</v>
      </c>
      <c r="D12" s="40">
        <v>0</v>
      </c>
      <c r="E12" s="40">
        <v>0</v>
      </c>
      <c r="F12" s="40">
        <v>0</v>
      </c>
      <c r="G12" s="40">
        <v>0</v>
      </c>
      <c r="H12" s="40">
        <v>2183496.89</v>
      </c>
      <c r="I12" s="40">
        <v>26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58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768577.51</v>
      </c>
      <c r="K13" s="40">
        <v>10</v>
      </c>
      <c r="L13" s="40">
        <v>0</v>
      </c>
      <c r="M13" s="40">
        <v>0</v>
      </c>
    </row>
    <row r="14" spans="1:13" ht="15">
      <c r="A14" s="39" t="s">
        <v>59</v>
      </c>
      <c r="B14" s="40">
        <v>4857513.65</v>
      </c>
      <c r="C14" s="40">
        <v>17</v>
      </c>
      <c r="D14" s="40">
        <v>0</v>
      </c>
      <c r="E14" s="40">
        <v>0</v>
      </c>
      <c r="F14" s="40">
        <v>0</v>
      </c>
      <c r="G14" s="40">
        <v>0</v>
      </c>
      <c r="H14" s="40">
        <v>4611254.52</v>
      </c>
      <c r="I14" s="40">
        <v>29</v>
      </c>
      <c r="J14" s="40">
        <v>0</v>
      </c>
      <c r="K14" s="40">
        <v>0</v>
      </c>
      <c r="L14" s="40">
        <v>671834.78</v>
      </c>
      <c r="M14" s="40">
        <v>13</v>
      </c>
    </row>
    <row r="15" spans="1:13" ht="15">
      <c r="A15" s="39" t="s">
        <v>60</v>
      </c>
      <c r="B15" s="40">
        <v>4737831.25</v>
      </c>
      <c r="C15" s="40">
        <v>29</v>
      </c>
      <c r="D15" s="40">
        <v>1145528.7</v>
      </c>
      <c r="E15" s="40">
        <v>15</v>
      </c>
      <c r="F15" s="40">
        <v>0</v>
      </c>
      <c r="G15" s="40">
        <v>0</v>
      </c>
      <c r="H15" s="40">
        <v>4981509.24</v>
      </c>
      <c r="I15" s="40">
        <v>59</v>
      </c>
      <c r="J15" s="40">
        <v>1028378.43</v>
      </c>
      <c r="K15" s="40">
        <v>22</v>
      </c>
      <c r="L15" s="40">
        <v>786534.26</v>
      </c>
      <c r="M15" s="40">
        <v>16</v>
      </c>
    </row>
    <row r="16" spans="1:13" ht="15">
      <c r="A16" s="39" t="s">
        <v>61</v>
      </c>
      <c r="B16" s="40">
        <v>41014908.89</v>
      </c>
      <c r="C16" s="40">
        <v>109</v>
      </c>
      <c r="D16" s="40">
        <v>9163965.9</v>
      </c>
      <c r="E16" s="40">
        <v>32</v>
      </c>
      <c r="F16" s="40">
        <v>5711063.84</v>
      </c>
      <c r="G16" s="40">
        <v>44</v>
      </c>
      <c r="H16" s="40">
        <v>39295569.17</v>
      </c>
      <c r="I16" s="40">
        <v>209</v>
      </c>
      <c r="J16" s="40">
        <v>8851285.33</v>
      </c>
      <c r="K16" s="40">
        <v>53</v>
      </c>
      <c r="L16" s="40">
        <v>5612569.71</v>
      </c>
      <c r="M16" s="40">
        <v>81</v>
      </c>
    </row>
    <row r="17" spans="1:13" ht="15">
      <c r="A17" s="39" t="s">
        <v>62</v>
      </c>
      <c r="B17" s="40">
        <v>2482270.39</v>
      </c>
      <c r="C17" s="40">
        <v>10</v>
      </c>
      <c r="D17" s="40">
        <v>416846.27</v>
      </c>
      <c r="E17" s="40">
        <v>12</v>
      </c>
      <c r="F17" s="40">
        <v>0</v>
      </c>
      <c r="G17" s="40">
        <v>0</v>
      </c>
      <c r="H17" s="40">
        <v>2227981</v>
      </c>
      <c r="I17" s="40">
        <v>17</v>
      </c>
      <c r="J17" s="40">
        <v>272819.01</v>
      </c>
      <c r="K17" s="40">
        <v>17</v>
      </c>
      <c r="L17" s="40">
        <v>0</v>
      </c>
      <c r="M17" s="40">
        <v>0</v>
      </c>
    </row>
    <row r="18" spans="1:13" ht="15">
      <c r="A18" s="39" t="s">
        <v>63</v>
      </c>
      <c r="B18" s="40">
        <v>0</v>
      </c>
      <c r="C18" s="40">
        <v>0</v>
      </c>
      <c r="D18" s="40">
        <v>210202.72</v>
      </c>
      <c r="E18" s="40">
        <v>11</v>
      </c>
      <c r="F18" s="40">
        <v>0</v>
      </c>
      <c r="G18" s="40">
        <v>0</v>
      </c>
      <c r="H18" s="40">
        <v>891139.55</v>
      </c>
      <c r="I18" s="40">
        <v>15</v>
      </c>
      <c r="J18" s="40">
        <v>226741.88</v>
      </c>
      <c r="K18" s="40">
        <v>17</v>
      </c>
      <c r="L18" s="40">
        <v>0</v>
      </c>
      <c r="M18" s="40">
        <v>0</v>
      </c>
    </row>
    <row r="19" spans="1:13" ht="15">
      <c r="A19" s="39" t="s">
        <v>64</v>
      </c>
      <c r="B19" s="40">
        <v>4491752.93</v>
      </c>
      <c r="C19" s="40">
        <v>19</v>
      </c>
      <c r="D19" s="40">
        <v>307449.08</v>
      </c>
      <c r="E19" s="40">
        <v>10</v>
      </c>
      <c r="F19" s="40">
        <v>0</v>
      </c>
      <c r="G19" s="40">
        <v>0</v>
      </c>
      <c r="H19" s="40">
        <v>4346271.23</v>
      </c>
      <c r="I19" s="40">
        <v>33</v>
      </c>
      <c r="J19" s="40">
        <v>286171.22</v>
      </c>
      <c r="K19" s="40">
        <v>17</v>
      </c>
      <c r="L19" s="40">
        <v>685816</v>
      </c>
      <c r="M19" s="40">
        <v>14</v>
      </c>
    </row>
    <row r="20" spans="1:13" ht="15">
      <c r="A20" s="39" t="s">
        <v>65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63154.59</v>
      </c>
      <c r="K20" s="40">
        <v>11</v>
      </c>
      <c r="L20" s="40">
        <v>0</v>
      </c>
      <c r="M20" s="40">
        <v>0</v>
      </c>
    </row>
    <row r="21" spans="1:13" ht="15">
      <c r="A21" s="39" t="s">
        <v>66</v>
      </c>
      <c r="B21" s="40">
        <v>2336486.69</v>
      </c>
      <c r="C21" s="40">
        <v>17</v>
      </c>
      <c r="D21" s="40">
        <v>1086176.71</v>
      </c>
      <c r="E21" s="40">
        <v>35</v>
      </c>
      <c r="F21" s="40">
        <v>0</v>
      </c>
      <c r="G21" s="40">
        <v>0</v>
      </c>
      <c r="H21" s="40">
        <v>2165037.39</v>
      </c>
      <c r="I21" s="40">
        <v>29</v>
      </c>
      <c r="J21" s="40">
        <v>836148.09</v>
      </c>
      <c r="K21" s="40">
        <v>48</v>
      </c>
      <c r="L21" s="40">
        <v>894908.63</v>
      </c>
      <c r="M21" s="40">
        <v>14</v>
      </c>
    </row>
    <row r="22" spans="1:13" ht="15">
      <c r="A22" s="39" t="s">
        <v>67</v>
      </c>
      <c r="B22" s="40">
        <v>111714229.86</v>
      </c>
      <c r="C22" s="40">
        <v>229</v>
      </c>
      <c r="D22" s="40">
        <v>39856794.77</v>
      </c>
      <c r="E22" s="40">
        <v>73</v>
      </c>
      <c r="F22" s="40">
        <v>38666572.12</v>
      </c>
      <c r="G22" s="40">
        <v>111</v>
      </c>
      <c r="H22" s="40">
        <v>105384594.43</v>
      </c>
      <c r="I22" s="40">
        <v>417</v>
      </c>
      <c r="J22" s="40">
        <v>37675224.94</v>
      </c>
      <c r="K22" s="40">
        <v>120</v>
      </c>
      <c r="L22" s="40">
        <v>36033029.74</v>
      </c>
      <c r="M22" s="40">
        <v>206</v>
      </c>
    </row>
    <row r="23" spans="1:13" ht="15">
      <c r="A23" s="39" t="s">
        <v>68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61425.49</v>
      </c>
      <c r="K23" s="40">
        <v>10</v>
      </c>
      <c r="L23" s="40">
        <v>0</v>
      </c>
      <c r="M23" s="40">
        <v>0</v>
      </c>
    </row>
    <row r="24" spans="1:13" ht="15">
      <c r="A24" s="39" t="s">
        <v>69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220055.48</v>
      </c>
      <c r="I24" s="40">
        <v>13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70</v>
      </c>
      <c r="B25" s="40">
        <v>7229551.13</v>
      </c>
      <c r="C25" s="40">
        <v>24</v>
      </c>
      <c r="D25" s="40">
        <v>7099866.58</v>
      </c>
      <c r="E25" s="40">
        <v>25</v>
      </c>
      <c r="F25" s="40">
        <v>1791993.44</v>
      </c>
      <c r="G25" s="40">
        <v>11</v>
      </c>
      <c r="H25" s="40">
        <v>6992838.2</v>
      </c>
      <c r="I25" s="40">
        <v>41</v>
      </c>
      <c r="J25" s="40">
        <v>7569899.06</v>
      </c>
      <c r="K25" s="40">
        <v>38</v>
      </c>
      <c r="L25" s="40">
        <v>1733620.49</v>
      </c>
      <c r="M25" s="40">
        <v>22</v>
      </c>
    </row>
    <row r="26" spans="1:13" ht="15">
      <c r="A26" s="39" t="s">
        <v>71</v>
      </c>
      <c r="B26" s="40">
        <v>5181867.89</v>
      </c>
      <c r="C26" s="40">
        <v>27</v>
      </c>
      <c r="D26" s="40">
        <v>540383.93</v>
      </c>
      <c r="E26" s="40">
        <v>21</v>
      </c>
      <c r="F26" s="40">
        <v>0</v>
      </c>
      <c r="G26" s="40">
        <v>0</v>
      </c>
      <c r="H26" s="40">
        <v>4835580.01</v>
      </c>
      <c r="I26" s="40">
        <v>48</v>
      </c>
      <c r="J26" s="40">
        <v>575564.34</v>
      </c>
      <c r="K26" s="40">
        <v>28</v>
      </c>
      <c r="L26" s="40">
        <v>558297.31</v>
      </c>
      <c r="M26" s="40">
        <v>14</v>
      </c>
    </row>
    <row r="27" spans="1:13" ht="15">
      <c r="A27" s="39" t="s">
        <v>72</v>
      </c>
      <c r="B27" s="40">
        <v>0</v>
      </c>
      <c r="C27" s="40">
        <v>0</v>
      </c>
      <c r="D27" s="40">
        <v>3060907</v>
      </c>
      <c r="E27" s="40">
        <v>15</v>
      </c>
      <c r="F27" s="40">
        <v>0</v>
      </c>
      <c r="G27" s="40">
        <v>0</v>
      </c>
      <c r="H27" s="40">
        <v>1016048.72</v>
      </c>
      <c r="I27" s="40">
        <v>16</v>
      </c>
      <c r="J27" s="40">
        <v>3129261.2</v>
      </c>
      <c r="K27" s="40">
        <v>26</v>
      </c>
      <c r="L27" s="40">
        <v>0</v>
      </c>
      <c r="M27" s="40">
        <v>0</v>
      </c>
    </row>
    <row r="28" spans="1:13" ht="15">
      <c r="A28" s="39" t="s">
        <v>73</v>
      </c>
      <c r="B28" s="40">
        <v>884743.35</v>
      </c>
      <c r="C28" s="40">
        <v>10</v>
      </c>
      <c r="D28" s="40">
        <v>653406.52</v>
      </c>
      <c r="E28" s="40">
        <v>16</v>
      </c>
      <c r="F28" s="40">
        <v>0</v>
      </c>
      <c r="G28" s="40">
        <v>0</v>
      </c>
      <c r="H28" s="40">
        <v>849972.05</v>
      </c>
      <c r="I28" s="40">
        <v>16</v>
      </c>
      <c r="J28" s="40">
        <v>672815.25</v>
      </c>
      <c r="K28" s="40">
        <v>23</v>
      </c>
      <c r="L28" s="40">
        <v>0</v>
      </c>
      <c r="M28" s="40">
        <v>0</v>
      </c>
    </row>
    <row r="29" spans="1:13" ht="15">
      <c r="A29" s="39" t="s">
        <v>74</v>
      </c>
      <c r="B29" s="40">
        <v>3335191.97</v>
      </c>
      <c r="C29" s="40">
        <v>26</v>
      </c>
      <c r="D29" s="40">
        <v>897451.2</v>
      </c>
      <c r="E29" s="40">
        <v>20</v>
      </c>
      <c r="F29" s="40">
        <v>0</v>
      </c>
      <c r="G29" s="40">
        <v>0</v>
      </c>
      <c r="H29" s="40">
        <v>3185366.93</v>
      </c>
      <c r="I29" s="40">
        <v>46</v>
      </c>
      <c r="J29" s="40">
        <v>1137322.73</v>
      </c>
      <c r="K29" s="40">
        <v>39</v>
      </c>
      <c r="L29" s="40">
        <v>696614.91</v>
      </c>
      <c r="M29" s="40">
        <v>19</v>
      </c>
    </row>
    <row r="30" spans="1:13" ht="15">
      <c r="A30" s="39" t="s">
        <v>75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2349088.45</v>
      </c>
      <c r="I30" s="40">
        <v>10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76</v>
      </c>
      <c r="B31" s="40">
        <v>24494775.35</v>
      </c>
      <c r="C31" s="40">
        <v>57</v>
      </c>
      <c r="D31" s="40">
        <v>14737315.44</v>
      </c>
      <c r="E31" s="40">
        <v>41</v>
      </c>
      <c r="F31" s="40">
        <v>3179033.54</v>
      </c>
      <c r="G31" s="40">
        <v>19</v>
      </c>
      <c r="H31" s="40">
        <v>24167866.9</v>
      </c>
      <c r="I31" s="40">
        <v>113</v>
      </c>
      <c r="J31" s="40">
        <v>12903022.44</v>
      </c>
      <c r="K31" s="40">
        <v>48</v>
      </c>
      <c r="L31" s="40">
        <v>2813454.49</v>
      </c>
      <c r="M31" s="40">
        <v>40</v>
      </c>
    </row>
    <row r="32" spans="1:13" ht="15">
      <c r="A32" s="39" t="s">
        <v>77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118644.5</v>
      </c>
      <c r="K32" s="40">
        <v>12</v>
      </c>
      <c r="L32" s="40">
        <v>0</v>
      </c>
      <c r="M32" s="40">
        <v>0</v>
      </c>
    </row>
    <row r="33" spans="1:13" ht="15">
      <c r="A33" s="39" t="s">
        <v>78</v>
      </c>
      <c r="B33" s="40">
        <v>0</v>
      </c>
      <c r="C33" s="40">
        <v>0</v>
      </c>
      <c r="D33" s="40">
        <v>312003.52</v>
      </c>
      <c r="E33" s="40">
        <v>14</v>
      </c>
      <c r="F33" s="40">
        <v>0</v>
      </c>
      <c r="G33" s="40">
        <v>0</v>
      </c>
      <c r="H33" s="40">
        <v>0</v>
      </c>
      <c r="I33" s="40">
        <v>0</v>
      </c>
      <c r="J33" s="40">
        <v>290292.56</v>
      </c>
      <c r="K33" s="40">
        <v>27</v>
      </c>
      <c r="L33" s="40">
        <v>0</v>
      </c>
      <c r="M33" s="40">
        <v>0</v>
      </c>
    </row>
    <row r="34" spans="1:13" ht="15">
      <c r="A34" s="39" t="s">
        <v>79</v>
      </c>
      <c r="B34" s="40">
        <v>0</v>
      </c>
      <c r="C34" s="40">
        <v>0</v>
      </c>
      <c r="D34" s="40">
        <v>192632.11</v>
      </c>
      <c r="E34" s="40">
        <v>15</v>
      </c>
      <c r="F34" s="40">
        <v>0</v>
      </c>
      <c r="G34" s="40">
        <v>0</v>
      </c>
      <c r="H34" s="40">
        <v>1762521.46</v>
      </c>
      <c r="I34" s="40">
        <v>15</v>
      </c>
      <c r="J34" s="40">
        <v>211708.63</v>
      </c>
      <c r="K34" s="40">
        <v>18</v>
      </c>
      <c r="L34" s="40">
        <v>0</v>
      </c>
      <c r="M34" s="40">
        <v>0</v>
      </c>
    </row>
    <row r="35" spans="1:13" ht="15">
      <c r="A35" s="39" t="s">
        <v>80</v>
      </c>
      <c r="B35" s="40">
        <v>8972415.95</v>
      </c>
      <c r="C35" s="40">
        <v>27</v>
      </c>
      <c r="D35" s="40">
        <v>1105776.05</v>
      </c>
      <c r="E35" s="40">
        <v>19</v>
      </c>
      <c r="F35" s="40">
        <v>0</v>
      </c>
      <c r="G35" s="40">
        <v>0</v>
      </c>
      <c r="H35" s="40">
        <v>8082616.03</v>
      </c>
      <c r="I35" s="40">
        <v>47</v>
      </c>
      <c r="J35" s="40">
        <v>1070122.9</v>
      </c>
      <c r="K35" s="40">
        <v>28</v>
      </c>
      <c r="L35" s="40">
        <v>773071.14</v>
      </c>
      <c r="M35" s="40">
        <v>14</v>
      </c>
    </row>
    <row r="36" spans="1:13" ht="15">
      <c r="A36" s="39" t="s">
        <v>81</v>
      </c>
      <c r="B36" s="40">
        <v>4626766.51</v>
      </c>
      <c r="C36" s="40">
        <v>14</v>
      </c>
      <c r="D36" s="40">
        <v>2103756.97</v>
      </c>
      <c r="E36" s="40">
        <v>22</v>
      </c>
      <c r="F36" s="40">
        <v>0</v>
      </c>
      <c r="G36" s="40">
        <v>0</v>
      </c>
      <c r="H36" s="40">
        <v>4632856.17</v>
      </c>
      <c r="I36" s="40">
        <v>31</v>
      </c>
      <c r="J36" s="40">
        <v>2121697.7</v>
      </c>
      <c r="K36" s="40">
        <v>33</v>
      </c>
      <c r="L36" s="40">
        <v>1186874.63</v>
      </c>
      <c r="M36" s="40">
        <v>15</v>
      </c>
    </row>
    <row r="37" spans="1:13" ht="15">
      <c r="A37" s="39" t="s">
        <v>82</v>
      </c>
      <c r="B37" s="40">
        <v>5906048.66</v>
      </c>
      <c r="C37" s="40">
        <v>31</v>
      </c>
      <c r="D37" s="40">
        <v>4688986.16</v>
      </c>
      <c r="E37" s="40">
        <v>85</v>
      </c>
      <c r="F37" s="40">
        <v>2016727.59</v>
      </c>
      <c r="G37" s="40">
        <v>18</v>
      </c>
      <c r="H37" s="40">
        <v>6583412.32</v>
      </c>
      <c r="I37" s="40">
        <v>56</v>
      </c>
      <c r="J37" s="40">
        <v>5266402.55</v>
      </c>
      <c r="K37" s="40">
        <v>147</v>
      </c>
      <c r="L37" s="40">
        <v>2061820.92</v>
      </c>
      <c r="M37" s="40">
        <v>33</v>
      </c>
    </row>
    <row r="38" spans="1:13" ht="15">
      <c r="A38" s="39" t="s">
        <v>83</v>
      </c>
      <c r="B38" s="40">
        <v>0</v>
      </c>
      <c r="C38" s="40">
        <v>0</v>
      </c>
      <c r="D38" s="40">
        <v>123543.11</v>
      </c>
      <c r="E38" s="40">
        <v>11</v>
      </c>
      <c r="F38" s="40">
        <v>0</v>
      </c>
      <c r="G38" s="40">
        <v>0</v>
      </c>
      <c r="H38" s="40">
        <v>330301.61</v>
      </c>
      <c r="I38" s="40">
        <v>10</v>
      </c>
      <c r="J38" s="40">
        <v>125312.99</v>
      </c>
      <c r="K38" s="40">
        <v>16</v>
      </c>
      <c r="L38" s="40">
        <v>0</v>
      </c>
      <c r="M38" s="40">
        <v>0</v>
      </c>
    </row>
    <row r="39" spans="1:13" ht="15">
      <c r="A39" s="39" t="s">
        <v>84</v>
      </c>
      <c r="B39" s="40">
        <v>0</v>
      </c>
      <c r="C39" s="40">
        <v>0</v>
      </c>
      <c r="D39" s="40">
        <v>166617.68</v>
      </c>
      <c r="E39" s="40">
        <v>14</v>
      </c>
      <c r="F39" s="40">
        <v>0</v>
      </c>
      <c r="G39" s="40">
        <v>0</v>
      </c>
      <c r="H39" s="40">
        <v>0</v>
      </c>
      <c r="I39" s="40">
        <v>0</v>
      </c>
      <c r="J39" s="40">
        <v>154203.9</v>
      </c>
      <c r="K39" s="40">
        <v>19</v>
      </c>
      <c r="L39" s="40">
        <v>0</v>
      </c>
      <c r="M39" s="40">
        <v>0</v>
      </c>
    </row>
    <row r="40" spans="1:13" ht="15">
      <c r="A40" s="39" t="s">
        <v>85</v>
      </c>
      <c r="B40" s="40">
        <v>3958363.21</v>
      </c>
      <c r="C40" s="40">
        <v>23</v>
      </c>
      <c r="D40" s="40">
        <v>0</v>
      </c>
      <c r="E40" s="40">
        <v>0</v>
      </c>
      <c r="F40" s="40">
        <v>0</v>
      </c>
      <c r="G40" s="40">
        <v>0</v>
      </c>
      <c r="H40" s="40">
        <v>4002967.24</v>
      </c>
      <c r="I40" s="40">
        <v>41</v>
      </c>
      <c r="J40" s="40">
        <v>65659.38</v>
      </c>
      <c r="K40" s="40">
        <v>12</v>
      </c>
      <c r="L40" s="40">
        <v>282886.16</v>
      </c>
      <c r="M40" s="40">
        <v>16</v>
      </c>
    </row>
    <row r="41" spans="1:13" ht="15">
      <c r="A41" s="39" t="s">
        <v>86</v>
      </c>
      <c r="B41" s="40">
        <v>35587852.58</v>
      </c>
      <c r="C41" s="40">
        <v>106</v>
      </c>
      <c r="D41" s="40">
        <v>5833864.58</v>
      </c>
      <c r="E41" s="40">
        <v>13</v>
      </c>
      <c r="F41" s="40">
        <v>3772003.21</v>
      </c>
      <c r="G41" s="40">
        <v>25</v>
      </c>
      <c r="H41" s="40">
        <v>33295851.59</v>
      </c>
      <c r="I41" s="40">
        <v>187</v>
      </c>
      <c r="J41" s="40">
        <v>4807270.72</v>
      </c>
      <c r="K41" s="40">
        <v>14</v>
      </c>
      <c r="L41" s="40">
        <v>3648443.39</v>
      </c>
      <c r="M41" s="40">
        <v>47</v>
      </c>
    </row>
    <row r="42" spans="1:13" ht="15">
      <c r="A42" s="39" t="s">
        <v>87</v>
      </c>
      <c r="B42" s="40">
        <v>5027538.37</v>
      </c>
      <c r="C42" s="40">
        <v>18</v>
      </c>
      <c r="D42" s="40">
        <v>0</v>
      </c>
      <c r="E42" s="40">
        <v>0</v>
      </c>
      <c r="F42" s="40">
        <v>0</v>
      </c>
      <c r="G42" s="40">
        <v>0</v>
      </c>
      <c r="H42" s="40">
        <v>4711333.81</v>
      </c>
      <c r="I42" s="40">
        <v>33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88</v>
      </c>
      <c r="B43" s="40">
        <v>1967714.26</v>
      </c>
      <c r="C43" s="40">
        <v>13</v>
      </c>
      <c r="D43" s="40">
        <v>0</v>
      </c>
      <c r="E43" s="40">
        <v>0</v>
      </c>
      <c r="F43" s="40">
        <v>0</v>
      </c>
      <c r="G43" s="40">
        <v>0</v>
      </c>
      <c r="H43" s="40">
        <v>1518167.85</v>
      </c>
      <c r="I43" s="40">
        <v>20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89</v>
      </c>
      <c r="B44" s="40">
        <v>1900938.32</v>
      </c>
      <c r="C44" s="40">
        <v>12</v>
      </c>
      <c r="D44" s="40">
        <v>4281990.78</v>
      </c>
      <c r="E44" s="40">
        <v>10</v>
      </c>
      <c r="F44" s="40">
        <v>0</v>
      </c>
      <c r="G44" s="40">
        <v>0</v>
      </c>
      <c r="H44" s="40">
        <v>1914536.91</v>
      </c>
      <c r="I44" s="40">
        <v>20</v>
      </c>
      <c r="J44" s="40">
        <v>4166130.09</v>
      </c>
      <c r="K44" s="40">
        <v>16</v>
      </c>
      <c r="L44" s="40">
        <v>0</v>
      </c>
      <c r="M44" s="40">
        <v>0</v>
      </c>
    </row>
    <row r="45" spans="1:13" ht="15">
      <c r="A45" s="39" t="s">
        <v>90</v>
      </c>
      <c r="B45" s="40">
        <v>0</v>
      </c>
      <c r="C45" s="40">
        <v>0</v>
      </c>
      <c r="D45" s="40">
        <v>176675.23</v>
      </c>
      <c r="E45" s="40">
        <v>20</v>
      </c>
      <c r="F45" s="40">
        <v>0</v>
      </c>
      <c r="G45" s="40">
        <v>0</v>
      </c>
      <c r="H45" s="40">
        <v>1168784.73</v>
      </c>
      <c r="I45" s="40">
        <v>12</v>
      </c>
      <c r="J45" s="40">
        <v>528284.08</v>
      </c>
      <c r="K45" s="40">
        <v>37</v>
      </c>
      <c r="L45" s="40">
        <v>0</v>
      </c>
      <c r="M45" s="40">
        <v>0</v>
      </c>
    </row>
    <row r="46" spans="1:13" ht="15">
      <c r="A46" s="39" t="s">
        <v>91</v>
      </c>
      <c r="B46" s="40">
        <v>6353890.64</v>
      </c>
      <c r="C46" s="40">
        <v>14</v>
      </c>
      <c r="D46" s="40">
        <v>5432960.27</v>
      </c>
      <c r="E46" s="40">
        <v>22</v>
      </c>
      <c r="F46" s="40">
        <v>0</v>
      </c>
      <c r="G46" s="40">
        <v>0</v>
      </c>
      <c r="H46" s="40">
        <v>6302097.01</v>
      </c>
      <c r="I46" s="40">
        <v>26</v>
      </c>
      <c r="J46" s="40">
        <v>5111702.71</v>
      </c>
      <c r="K46" s="40">
        <v>28</v>
      </c>
      <c r="L46" s="40">
        <v>0</v>
      </c>
      <c r="M46" s="40">
        <v>0</v>
      </c>
    </row>
    <row r="47" spans="1:13" ht="15">
      <c r="A47" s="39" t="s">
        <v>92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1299234.72</v>
      </c>
      <c r="I47" s="40">
        <v>10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93</v>
      </c>
      <c r="B48" s="40">
        <v>818841.6</v>
      </c>
      <c r="C48" s="40">
        <v>13</v>
      </c>
      <c r="D48" s="40">
        <v>185738.05</v>
      </c>
      <c r="E48" s="40">
        <v>15</v>
      </c>
      <c r="F48" s="40">
        <v>0</v>
      </c>
      <c r="G48" s="40">
        <v>0</v>
      </c>
      <c r="H48" s="40">
        <v>905516.25</v>
      </c>
      <c r="I48" s="40">
        <v>16</v>
      </c>
      <c r="J48" s="40">
        <v>127860.83</v>
      </c>
      <c r="K48" s="40">
        <v>20</v>
      </c>
      <c r="L48" s="40">
        <v>0</v>
      </c>
      <c r="M48" s="40">
        <v>0</v>
      </c>
    </row>
    <row r="49" spans="1:13" ht="15">
      <c r="A49" s="39" t="s">
        <v>94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1140325.61</v>
      </c>
      <c r="K49" s="40">
        <v>13</v>
      </c>
      <c r="L49" s="40">
        <v>0</v>
      </c>
      <c r="M49" s="40">
        <v>0</v>
      </c>
    </row>
    <row r="50" spans="1:13" ht="15">
      <c r="A50" s="39" t="s">
        <v>95</v>
      </c>
      <c r="B50" s="40">
        <v>726844.41</v>
      </c>
      <c r="C50" s="40">
        <v>11</v>
      </c>
      <c r="D50" s="40">
        <v>586514.92</v>
      </c>
      <c r="E50" s="40">
        <v>23</v>
      </c>
      <c r="F50" s="40">
        <v>0</v>
      </c>
      <c r="G50" s="40">
        <v>0</v>
      </c>
      <c r="H50" s="40">
        <v>731756.76</v>
      </c>
      <c r="I50" s="40">
        <v>20</v>
      </c>
      <c r="J50" s="40">
        <v>534999.23</v>
      </c>
      <c r="K50" s="40">
        <v>32</v>
      </c>
      <c r="L50" s="40">
        <v>0</v>
      </c>
      <c r="M50" s="40">
        <v>0</v>
      </c>
    </row>
    <row r="51" spans="1:13" ht="15">
      <c r="A51" s="39" t="s">
        <v>96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106440.89</v>
      </c>
      <c r="K51" s="40">
        <v>10</v>
      </c>
      <c r="L51" s="40">
        <v>0</v>
      </c>
      <c r="M51" s="40">
        <v>0</v>
      </c>
    </row>
    <row r="52" spans="1:13" ht="15">
      <c r="A52" s="39" t="s">
        <v>97</v>
      </c>
      <c r="B52" s="40">
        <v>0</v>
      </c>
      <c r="C52" s="40">
        <v>0</v>
      </c>
      <c r="D52" s="40">
        <v>454366.71</v>
      </c>
      <c r="E52" s="40">
        <v>15</v>
      </c>
      <c r="F52" s="40">
        <v>0</v>
      </c>
      <c r="G52" s="40">
        <v>0</v>
      </c>
      <c r="H52" s="40">
        <v>0</v>
      </c>
      <c r="I52" s="40">
        <v>0</v>
      </c>
      <c r="J52" s="40">
        <v>403709.42</v>
      </c>
      <c r="K52" s="40">
        <v>17</v>
      </c>
      <c r="L52" s="40">
        <v>0</v>
      </c>
      <c r="M52" s="40">
        <v>0</v>
      </c>
    </row>
    <row r="53" spans="1:13" ht="15">
      <c r="A53" s="39" t="s">
        <v>98</v>
      </c>
      <c r="B53" s="40">
        <v>3513287.61</v>
      </c>
      <c r="C53" s="40">
        <v>20</v>
      </c>
      <c r="D53" s="40">
        <v>0</v>
      </c>
      <c r="E53" s="40">
        <v>0</v>
      </c>
      <c r="F53" s="40">
        <v>0</v>
      </c>
      <c r="G53" s="40">
        <v>0</v>
      </c>
      <c r="H53" s="40">
        <v>3192529.96</v>
      </c>
      <c r="I53" s="40">
        <v>34</v>
      </c>
      <c r="J53" s="40">
        <v>105238</v>
      </c>
      <c r="K53" s="40">
        <v>11</v>
      </c>
      <c r="L53" s="40">
        <v>0</v>
      </c>
      <c r="M53" s="40">
        <v>0</v>
      </c>
    </row>
    <row r="54" spans="1:13" ht="15">
      <c r="A54" s="39" t="s">
        <v>99</v>
      </c>
      <c r="B54" s="40">
        <v>22294546.89</v>
      </c>
      <c r="C54" s="40">
        <v>52</v>
      </c>
      <c r="D54" s="40">
        <v>14110096.49</v>
      </c>
      <c r="E54" s="40">
        <v>34</v>
      </c>
      <c r="F54" s="40">
        <v>3724887.1</v>
      </c>
      <c r="G54" s="40">
        <v>19</v>
      </c>
      <c r="H54" s="40">
        <v>20846822.36</v>
      </c>
      <c r="I54" s="40">
        <v>102</v>
      </c>
      <c r="J54" s="40">
        <v>13947627.7</v>
      </c>
      <c r="K54" s="40">
        <v>59</v>
      </c>
      <c r="L54" s="40">
        <v>3238648.76</v>
      </c>
      <c r="M54" s="40">
        <v>38</v>
      </c>
    </row>
    <row r="55" spans="1:13" ht="15">
      <c r="A55" s="39" t="s">
        <v>100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1196720.44</v>
      </c>
      <c r="I55" s="40">
        <v>10</v>
      </c>
      <c r="J55" s="40">
        <v>103506</v>
      </c>
      <c r="K55" s="40">
        <v>11</v>
      </c>
      <c r="L55" s="40">
        <v>0</v>
      </c>
      <c r="M55" s="40">
        <v>0</v>
      </c>
    </row>
    <row r="56" spans="1:13" ht="15">
      <c r="A56" s="39" t="s">
        <v>101</v>
      </c>
      <c r="B56" s="40">
        <v>435821.59</v>
      </c>
      <c r="C56" s="40">
        <v>11</v>
      </c>
      <c r="D56" s="40">
        <v>0</v>
      </c>
      <c r="E56" s="40">
        <v>0</v>
      </c>
      <c r="F56" s="40">
        <v>0</v>
      </c>
      <c r="G56" s="40">
        <v>0</v>
      </c>
      <c r="H56" s="40">
        <v>294346.99</v>
      </c>
      <c r="I56" s="40">
        <v>12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102</v>
      </c>
      <c r="B57" s="40">
        <v>5283341.36</v>
      </c>
      <c r="C57" s="40">
        <v>15</v>
      </c>
      <c r="D57" s="40">
        <v>0</v>
      </c>
      <c r="E57" s="40">
        <v>0</v>
      </c>
      <c r="F57" s="40">
        <v>0</v>
      </c>
      <c r="G57" s="40">
        <v>0</v>
      </c>
      <c r="H57" s="40">
        <v>5009676.64</v>
      </c>
      <c r="I57" s="40">
        <v>29</v>
      </c>
      <c r="J57" s="40">
        <v>99039.25</v>
      </c>
      <c r="K57" s="40">
        <v>14</v>
      </c>
      <c r="L57" s="40">
        <v>542455.99</v>
      </c>
      <c r="M57" s="40">
        <v>12</v>
      </c>
    </row>
    <row r="58" spans="1:13" ht="15">
      <c r="A58" s="39" t="s">
        <v>103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365365.05</v>
      </c>
      <c r="K58" s="40">
        <v>14</v>
      </c>
      <c r="L58" s="40">
        <v>0</v>
      </c>
      <c r="M58" s="40">
        <v>0</v>
      </c>
    </row>
    <row r="59" spans="1:13" ht="15">
      <c r="A59" s="39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208862.39</v>
      </c>
      <c r="K59" s="40">
        <v>14</v>
      </c>
      <c r="L59" s="40">
        <v>0</v>
      </c>
      <c r="M59" s="40">
        <v>0</v>
      </c>
    </row>
    <row r="60" spans="1:13" ht="15">
      <c r="A60" s="39" t="s">
        <v>105</v>
      </c>
      <c r="B60" s="40">
        <v>195282.39</v>
      </c>
      <c r="C60" s="40">
        <v>10</v>
      </c>
      <c r="D60" s="40">
        <v>230093.63</v>
      </c>
      <c r="E60" s="40">
        <v>14</v>
      </c>
      <c r="F60" s="40">
        <v>0</v>
      </c>
      <c r="G60" s="40">
        <v>0</v>
      </c>
      <c r="H60" s="40">
        <v>0</v>
      </c>
      <c r="I60" s="40">
        <v>0</v>
      </c>
      <c r="J60" s="40">
        <v>260397</v>
      </c>
      <c r="K60" s="40">
        <v>19</v>
      </c>
      <c r="L60" s="40">
        <v>0</v>
      </c>
      <c r="M60" s="40">
        <v>0</v>
      </c>
    </row>
    <row r="61" spans="1:13" ht="15">
      <c r="A61" s="39" t="s">
        <v>106</v>
      </c>
      <c r="B61" s="40">
        <v>0</v>
      </c>
      <c r="C61" s="40">
        <v>0</v>
      </c>
      <c r="D61" s="40">
        <v>377228.01</v>
      </c>
      <c r="E61" s="40">
        <v>21</v>
      </c>
      <c r="F61" s="40">
        <v>0</v>
      </c>
      <c r="G61" s="40">
        <v>0</v>
      </c>
      <c r="H61" s="40">
        <v>366724.67</v>
      </c>
      <c r="I61" s="40">
        <v>10</v>
      </c>
      <c r="J61" s="40">
        <v>358246.17</v>
      </c>
      <c r="K61" s="40">
        <v>32</v>
      </c>
      <c r="L61" s="40">
        <v>0</v>
      </c>
      <c r="M61" s="40">
        <v>0</v>
      </c>
    </row>
    <row r="62" spans="1:13" ht="15">
      <c r="A62" s="39" t="s">
        <v>107</v>
      </c>
      <c r="B62" s="40">
        <v>0</v>
      </c>
      <c r="C62" s="40">
        <v>0</v>
      </c>
      <c r="D62" s="40">
        <v>3999251.64</v>
      </c>
      <c r="E62" s="40">
        <v>30</v>
      </c>
      <c r="F62" s="40">
        <v>0</v>
      </c>
      <c r="G62" s="40">
        <v>0</v>
      </c>
      <c r="H62" s="40">
        <v>0</v>
      </c>
      <c r="I62" s="40">
        <v>0</v>
      </c>
      <c r="J62" s="40">
        <v>4331262.44</v>
      </c>
      <c r="K62" s="40">
        <v>52</v>
      </c>
      <c r="L62" s="40">
        <v>0</v>
      </c>
      <c r="M62" s="40">
        <v>0</v>
      </c>
    </row>
    <row r="63" spans="1:13" ht="15">
      <c r="A63" s="39" t="s">
        <v>108</v>
      </c>
      <c r="B63" s="40">
        <v>3731789.44</v>
      </c>
      <c r="C63" s="40">
        <v>15</v>
      </c>
      <c r="D63" s="40">
        <v>0</v>
      </c>
      <c r="E63" s="40">
        <v>0</v>
      </c>
      <c r="F63" s="40">
        <v>0</v>
      </c>
      <c r="G63" s="40">
        <v>0</v>
      </c>
      <c r="H63" s="40">
        <v>3266217.78</v>
      </c>
      <c r="I63" s="40">
        <v>23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109</v>
      </c>
      <c r="B64" s="40">
        <v>2910523.31</v>
      </c>
      <c r="C64" s="40">
        <v>16</v>
      </c>
      <c r="D64" s="40">
        <v>0</v>
      </c>
      <c r="E64" s="40">
        <v>0</v>
      </c>
      <c r="F64" s="40">
        <v>0</v>
      </c>
      <c r="G64" s="40">
        <v>0</v>
      </c>
      <c r="H64" s="40">
        <v>2501110.48</v>
      </c>
      <c r="I64" s="40">
        <v>27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110</v>
      </c>
      <c r="B65" s="40">
        <v>17867323.96</v>
      </c>
      <c r="C65" s="40">
        <v>46</v>
      </c>
      <c r="D65" s="40">
        <v>21579473.78</v>
      </c>
      <c r="E65" s="40">
        <v>124</v>
      </c>
      <c r="F65" s="40">
        <v>8739832.04</v>
      </c>
      <c r="G65" s="40">
        <v>35</v>
      </c>
      <c r="H65" s="40">
        <v>19095552.87</v>
      </c>
      <c r="I65" s="40">
        <v>89</v>
      </c>
      <c r="J65" s="40">
        <v>24889724.74</v>
      </c>
      <c r="K65" s="40">
        <v>204</v>
      </c>
      <c r="L65" s="40">
        <v>9338268.05</v>
      </c>
      <c r="M65" s="40">
        <v>69</v>
      </c>
    </row>
    <row r="66" spans="1:13" ht="15">
      <c r="A66" s="39" t="s">
        <v>111</v>
      </c>
      <c r="B66" s="40">
        <v>0</v>
      </c>
      <c r="C66" s="40">
        <v>0</v>
      </c>
      <c r="D66" s="40">
        <v>85907.5</v>
      </c>
      <c r="E66" s="40">
        <v>11</v>
      </c>
      <c r="F66" s="40">
        <v>0</v>
      </c>
      <c r="G66" s="40">
        <v>0</v>
      </c>
      <c r="H66" s="40">
        <v>0</v>
      </c>
      <c r="I66" s="40">
        <v>0</v>
      </c>
      <c r="J66" s="40">
        <v>76872</v>
      </c>
      <c r="K66" s="40">
        <v>13</v>
      </c>
      <c r="L66" s="40">
        <v>0</v>
      </c>
      <c r="M66" s="40">
        <v>0</v>
      </c>
    </row>
    <row r="67" spans="1:13" ht="15">
      <c r="A67" s="39" t="s">
        <v>112</v>
      </c>
      <c r="B67" s="40">
        <v>2423858.37</v>
      </c>
      <c r="C67" s="40">
        <v>16</v>
      </c>
      <c r="D67" s="40">
        <v>764176.38</v>
      </c>
      <c r="E67" s="40">
        <v>27</v>
      </c>
      <c r="F67" s="40">
        <v>0</v>
      </c>
      <c r="G67" s="40">
        <v>0</v>
      </c>
      <c r="H67" s="40">
        <v>2447142.85</v>
      </c>
      <c r="I67" s="40">
        <v>28</v>
      </c>
      <c r="J67" s="40">
        <v>841914.23</v>
      </c>
      <c r="K67" s="40">
        <v>50</v>
      </c>
      <c r="L67" s="40">
        <v>820173.89</v>
      </c>
      <c r="M67" s="40">
        <v>15</v>
      </c>
    </row>
    <row r="68" spans="1:13" ht="15">
      <c r="A68" s="39" t="s">
        <v>113</v>
      </c>
      <c r="B68" s="40">
        <v>16285195.54</v>
      </c>
      <c r="C68" s="40">
        <v>44</v>
      </c>
      <c r="D68" s="40">
        <v>14150135.22</v>
      </c>
      <c r="E68" s="40">
        <v>116</v>
      </c>
      <c r="F68" s="40">
        <v>5009916.06</v>
      </c>
      <c r="G68" s="40">
        <v>23</v>
      </c>
      <c r="H68" s="40">
        <v>16540261.61</v>
      </c>
      <c r="I68" s="40">
        <v>87</v>
      </c>
      <c r="J68" s="40">
        <v>15354150.39</v>
      </c>
      <c r="K68" s="40">
        <v>184</v>
      </c>
      <c r="L68" s="40">
        <v>5156691.08</v>
      </c>
      <c r="M68" s="40">
        <v>49</v>
      </c>
    </row>
    <row r="69" spans="1:13" ht="15">
      <c r="A69" s="39" t="s">
        <v>114</v>
      </c>
      <c r="B69" s="40">
        <v>11330231.43</v>
      </c>
      <c r="C69" s="40">
        <v>33</v>
      </c>
      <c r="D69" s="40">
        <v>1298239.08</v>
      </c>
      <c r="E69" s="40">
        <v>14</v>
      </c>
      <c r="F69" s="40">
        <v>1159800.9</v>
      </c>
      <c r="G69" s="40">
        <v>16</v>
      </c>
      <c r="H69" s="40">
        <v>10969117.1</v>
      </c>
      <c r="I69" s="40">
        <v>64</v>
      </c>
      <c r="J69" s="40">
        <v>1411563.2</v>
      </c>
      <c r="K69" s="40">
        <v>26</v>
      </c>
      <c r="L69" s="40">
        <v>1233868.76</v>
      </c>
      <c r="M69" s="40">
        <v>30</v>
      </c>
    </row>
    <row r="70" spans="1:13" ht="15">
      <c r="A70" s="39" t="s">
        <v>115</v>
      </c>
      <c r="B70" s="40">
        <v>27083326.88</v>
      </c>
      <c r="C70" s="40">
        <v>64</v>
      </c>
      <c r="D70" s="40">
        <v>24029326.61</v>
      </c>
      <c r="E70" s="40">
        <v>60</v>
      </c>
      <c r="F70" s="40">
        <v>6321269.7</v>
      </c>
      <c r="G70" s="40">
        <v>37</v>
      </c>
      <c r="H70" s="40">
        <v>24988610.53</v>
      </c>
      <c r="I70" s="40">
        <v>117</v>
      </c>
      <c r="J70" s="40">
        <v>21868289.93</v>
      </c>
      <c r="K70" s="40">
        <v>104</v>
      </c>
      <c r="L70" s="40">
        <v>5758713.87</v>
      </c>
      <c r="M70" s="40">
        <v>68</v>
      </c>
    </row>
    <row r="71" spans="1:13" ht="15">
      <c r="A71" s="39" t="s">
        <v>116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993332.96</v>
      </c>
      <c r="I71" s="40">
        <v>12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117</v>
      </c>
      <c r="B72" s="40">
        <v>1641141.68</v>
      </c>
      <c r="C72" s="40">
        <v>10</v>
      </c>
      <c r="D72" s="40">
        <v>2217595.19</v>
      </c>
      <c r="E72" s="40">
        <v>13</v>
      </c>
      <c r="F72" s="40">
        <v>0</v>
      </c>
      <c r="G72" s="40">
        <v>0</v>
      </c>
      <c r="H72" s="40">
        <v>1662370.07</v>
      </c>
      <c r="I72" s="40">
        <v>18</v>
      </c>
      <c r="J72" s="40">
        <v>2303413.61</v>
      </c>
      <c r="K72" s="40">
        <v>22</v>
      </c>
      <c r="L72" s="40">
        <v>0</v>
      </c>
      <c r="M72" s="40">
        <v>0</v>
      </c>
    </row>
    <row r="73" spans="1:13" ht="15">
      <c r="A73" s="39" t="s">
        <v>118</v>
      </c>
      <c r="B73" s="40">
        <v>23154810.53</v>
      </c>
      <c r="C73" s="40">
        <v>60</v>
      </c>
      <c r="D73" s="40">
        <v>7360787.6</v>
      </c>
      <c r="E73" s="40">
        <v>16</v>
      </c>
      <c r="F73" s="40">
        <v>3998058.11</v>
      </c>
      <c r="G73" s="40">
        <v>29</v>
      </c>
      <c r="H73" s="40">
        <v>22209084.02</v>
      </c>
      <c r="I73" s="40">
        <v>114</v>
      </c>
      <c r="J73" s="40">
        <v>6472031.19</v>
      </c>
      <c r="K73" s="40">
        <v>24</v>
      </c>
      <c r="L73" s="40">
        <v>3699098.78</v>
      </c>
      <c r="M73" s="40">
        <v>50</v>
      </c>
    </row>
    <row r="74" spans="1:13" ht="15">
      <c r="A74" s="39" t="s">
        <v>119</v>
      </c>
      <c r="B74" s="40">
        <v>11202206.37</v>
      </c>
      <c r="C74" s="40">
        <v>32</v>
      </c>
      <c r="D74" s="40">
        <v>0</v>
      </c>
      <c r="E74" s="40">
        <v>0</v>
      </c>
      <c r="F74" s="40">
        <v>0</v>
      </c>
      <c r="G74" s="40">
        <v>0</v>
      </c>
      <c r="H74" s="40">
        <v>10143183.29</v>
      </c>
      <c r="I74" s="40">
        <v>55</v>
      </c>
      <c r="J74" s="40">
        <v>57999</v>
      </c>
      <c r="K74" s="40">
        <v>10</v>
      </c>
      <c r="L74" s="40">
        <v>556801.67</v>
      </c>
      <c r="M74" s="40">
        <v>16</v>
      </c>
    </row>
    <row r="75" spans="1:13" ht="15">
      <c r="A75" s="39" t="s">
        <v>120</v>
      </c>
      <c r="B75" s="40">
        <v>0</v>
      </c>
      <c r="C75" s="40">
        <v>0</v>
      </c>
      <c r="D75" s="40">
        <v>646746.5</v>
      </c>
      <c r="E75" s="40">
        <v>18</v>
      </c>
      <c r="F75" s="40">
        <v>0</v>
      </c>
      <c r="G75" s="40">
        <v>0</v>
      </c>
      <c r="H75" s="40">
        <v>1261605.8</v>
      </c>
      <c r="I75" s="40">
        <v>19</v>
      </c>
      <c r="J75" s="40">
        <v>665985.4</v>
      </c>
      <c r="K75" s="40">
        <v>27</v>
      </c>
      <c r="L75" s="40">
        <v>577165.43</v>
      </c>
      <c r="M75" s="40">
        <v>13</v>
      </c>
    </row>
    <row r="76" spans="1:13" ht="15">
      <c r="A76" s="39" t="s">
        <v>121</v>
      </c>
      <c r="B76" s="40">
        <v>24983363.11</v>
      </c>
      <c r="C76" s="40">
        <v>74</v>
      </c>
      <c r="D76" s="40">
        <v>4107314.22</v>
      </c>
      <c r="E76" s="40">
        <v>27</v>
      </c>
      <c r="F76" s="40">
        <v>4575445.96</v>
      </c>
      <c r="G76" s="40">
        <v>29</v>
      </c>
      <c r="H76" s="40">
        <v>23791533.77</v>
      </c>
      <c r="I76" s="40">
        <v>137</v>
      </c>
      <c r="J76" s="40">
        <v>4077373.88</v>
      </c>
      <c r="K76" s="40">
        <v>40</v>
      </c>
      <c r="L76" s="40">
        <v>4397970.43</v>
      </c>
      <c r="M76" s="40">
        <v>55</v>
      </c>
    </row>
    <row r="77" spans="1:13" ht="15">
      <c r="A77" s="36" t="s">
        <v>122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111245.85</v>
      </c>
      <c r="K77" s="36">
        <v>14</v>
      </c>
      <c r="L77" s="36">
        <v>0</v>
      </c>
      <c r="M77" s="36">
        <v>0</v>
      </c>
    </row>
    <row r="78" spans="1:13" ht="15">
      <c r="A78" s="36" t="s">
        <v>123</v>
      </c>
      <c r="B78" s="36">
        <v>12900213.55</v>
      </c>
      <c r="C78" s="36">
        <v>40</v>
      </c>
      <c r="D78" s="36">
        <v>1328202.24</v>
      </c>
      <c r="E78" s="36">
        <v>25</v>
      </c>
      <c r="F78" s="36">
        <v>1165503.99</v>
      </c>
      <c r="G78" s="36">
        <v>17</v>
      </c>
      <c r="H78" s="36">
        <v>12203491.25</v>
      </c>
      <c r="I78" s="36">
        <v>72</v>
      </c>
      <c r="J78" s="36">
        <v>1182697.58</v>
      </c>
      <c r="K78" s="36">
        <v>33</v>
      </c>
      <c r="L78" s="36">
        <v>1058058.11</v>
      </c>
      <c r="M78" s="36">
        <v>34</v>
      </c>
    </row>
    <row r="79" spans="1:13" ht="15">
      <c r="A79" s="36" t="s">
        <v>124</v>
      </c>
      <c r="B79" s="36">
        <v>0</v>
      </c>
      <c r="C79" s="36">
        <v>0</v>
      </c>
      <c r="D79" s="36">
        <v>275662.12</v>
      </c>
      <c r="E79" s="36">
        <v>24</v>
      </c>
      <c r="F79" s="36">
        <v>0</v>
      </c>
      <c r="G79" s="36">
        <v>0</v>
      </c>
      <c r="H79" s="36">
        <v>0</v>
      </c>
      <c r="I79" s="36">
        <v>0</v>
      </c>
      <c r="J79" s="36">
        <v>314663.26</v>
      </c>
      <c r="K79" s="36">
        <v>37</v>
      </c>
      <c r="L79" s="36">
        <v>0</v>
      </c>
      <c r="M79" s="36">
        <v>0</v>
      </c>
    </row>
    <row r="80" spans="1:13" ht="15">
      <c r="A80" s="36" t="s">
        <v>125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1344093.07</v>
      </c>
      <c r="I80" s="36">
        <v>12</v>
      </c>
      <c r="J80" s="36">
        <v>0</v>
      </c>
      <c r="K80" s="36">
        <v>0</v>
      </c>
      <c r="L80" s="36">
        <v>0</v>
      </c>
      <c r="M80" s="36">
        <v>0</v>
      </c>
    </row>
    <row r="81" spans="1:13" ht="15">
      <c r="A81" s="36" t="s">
        <v>126</v>
      </c>
      <c r="B81" s="36">
        <v>0</v>
      </c>
      <c r="C81" s="36">
        <v>0</v>
      </c>
      <c r="D81" s="36">
        <v>706354.26</v>
      </c>
      <c r="E81" s="36">
        <v>12</v>
      </c>
      <c r="F81" s="36">
        <v>0</v>
      </c>
      <c r="G81" s="36">
        <v>0</v>
      </c>
      <c r="H81" s="36">
        <v>927131.09</v>
      </c>
      <c r="I81" s="36">
        <v>12</v>
      </c>
      <c r="J81" s="36">
        <v>407230.46</v>
      </c>
      <c r="K81" s="36">
        <v>26</v>
      </c>
      <c r="L81" s="36">
        <v>0</v>
      </c>
      <c r="M81" s="36">
        <v>0</v>
      </c>
    </row>
    <row r="82" spans="1:13" ht="15">
      <c r="A82" s="36" t="s">
        <v>127</v>
      </c>
      <c r="B82" s="36">
        <v>9939728.19</v>
      </c>
      <c r="C82" s="36">
        <v>42</v>
      </c>
      <c r="D82" s="36">
        <v>1228771</v>
      </c>
      <c r="E82" s="36">
        <v>10</v>
      </c>
      <c r="F82" s="36">
        <v>1620950.01</v>
      </c>
      <c r="G82" s="36">
        <v>18</v>
      </c>
      <c r="H82" s="36">
        <v>9822745.75</v>
      </c>
      <c r="I82" s="36">
        <v>76</v>
      </c>
      <c r="J82" s="36">
        <v>984846.91</v>
      </c>
      <c r="K82" s="36">
        <v>16</v>
      </c>
      <c r="L82" s="36">
        <v>1679346.21</v>
      </c>
      <c r="M82" s="36">
        <v>35</v>
      </c>
    </row>
    <row r="83" spans="1:13" ht="15">
      <c r="A83" s="36" t="s">
        <v>128</v>
      </c>
      <c r="B83" s="36">
        <v>0</v>
      </c>
      <c r="C83" s="36">
        <v>0</v>
      </c>
      <c r="D83" s="36">
        <v>104155.9</v>
      </c>
      <c r="E83" s="36">
        <v>10</v>
      </c>
      <c r="F83" s="36">
        <v>0</v>
      </c>
      <c r="G83" s="36">
        <v>0</v>
      </c>
      <c r="H83" s="36">
        <v>0</v>
      </c>
      <c r="I83" s="36">
        <v>0</v>
      </c>
      <c r="J83" s="36">
        <v>114509.44</v>
      </c>
      <c r="K83" s="36">
        <v>17</v>
      </c>
      <c r="L83" s="36">
        <v>0</v>
      </c>
      <c r="M83" s="36">
        <v>0</v>
      </c>
    </row>
    <row r="84" spans="1:13" ht="15">
      <c r="A84" s="36" t="s">
        <v>129</v>
      </c>
      <c r="B84" s="36">
        <v>1844445.34</v>
      </c>
      <c r="C84" s="36">
        <v>11</v>
      </c>
      <c r="D84" s="36">
        <v>1479789.85</v>
      </c>
      <c r="E84" s="36">
        <v>27</v>
      </c>
      <c r="F84" s="36">
        <v>0</v>
      </c>
      <c r="G84" s="36">
        <v>0</v>
      </c>
      <c r="H84" s="36">
        <v>1669696.89</v>
      </c>
      <c r="I84" s="36">
        <v>13</v>
      </c>
      <c r="J84" s="36">
        <v>1401941.65</v>
      </c>
      <c r="K84" s="36">
        <v>33</v>
      </c>
      <c r="L84" s="36">
        <v>0</v>
      </c>
      <c r="M84" s="36">
        <v>0</v>
      </c>
    </row>
    <row r="85" spans="1:13" ht="15">
      <c r="A85" s="36" t="s">
        <v>130</v>
      </c>
      <c r="B85" s="36">
        <v>3528871.02</v>
      </c>
      <c r="C85" s="36">
        <v>24</v>
      </c>
      <c r="D85" s="36">
        <v>336789.36</v>
      </c>
      <c r="E85" s="36">
        <v>11</v>
      </c>
      <c r="F85" s="36">
        <v>0</v>
      </c>
      <c r="G85" s="36">
        <v>0</v>
      </c>
      <c r="H85" s="36">
        <v>3433620.55</v>
      </c>
      <c r="I85" s="36">
        <v>45</v>
      </c>
      <c r="J85" s="36">
        <v>402214.57</v>
      </c>
      <c r="K85" s="36">
        <v>18</v>
      </c>
      <c r="L85" s="36">
        <v>476832.35</v>
      </c>
      <c r="M85" s="36">
        <v>13</v>
      </c>
    </row>
    <row r="86" spans="1:13" ht="15">
      <c r="A86" s="36" t="s">
        <v>131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3895668.75</v>
      </c>
      <c r="I86" s="36">
        <v>13</v>
      </c>
      <c r="J86" s="36">
        <v>0</v>
      </c>
      <c r="K86" s="36">
        <v>0</v>
      </c>
      <c r="L86" s="36">
        <v>0</v>
      </c>
      <c r="M86" s="36">
        <v>0</v>
      </c>
    </row>
    <row r="87" spans="1:13" ht="15">
      <c r="A87" s="36" t="s">
        <v>132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866434.49</v>
      </c>
      <c r="I87" s="36">
        <v>12</v>
      </c>
      <c r="J87" s="36">
        <v>0</v>
      </c>
      <c r="K87" s="36">
        <v>0</v>
      </c>
      <c r="L87" s="36">
        <v>0</v>
      </c>
      <c r="M87" s="36">
        <v>0</v>
      </c>
    </row>
    <row r="88" spans="1:13" ht="15">
      <c r="A88" s="36" t="s">
        <v>133</v>
      </c>
      <c r="B88" s="36">
        <v>0</v>
      </c>
      <c r="C88" s="36">
        <v>0</v>
      </c>
      <c r="D88" s="36">
        <v>817898.62</v>
      </c>
      <c r="E88" s="36">
        <v>10</v>
      </c>
      <c r="F88" s="36">
        <v>0</v>
      </c>
      <c r="G88" s="36">
        <v>0</v>
      </c>
      <c r="H88" s="36">
        <v>0</v>
      </c>
      <c r="I88" s="36">
        <v>0</v>
      </c>
      <c r="J88" s="36">
        <v>808506.81</v>
      </c>
      <c r="K88" s="36">
        <v>15</v>
      </c>
      <c r="L88" s="36">
        <v>0</v>
      </c>
      <c r="M88" s="36">
        <v>0</v>
      </c>
    </row>
    <row r="89" spans="1:13" ht="15">
      <c r="A89" s="36" t="s">
        <v>134</v>
      </c>
      <c r="B89" s="36">
        <v>0</v>
      </c>
      <c r="C89" s="36">
        <v>0</v>
      </c>
      <c r="D89" s="36">
        <v>936227.07</v>
      </c>
      <c r="E89" s="36">
        <v>14</v>
      </c>
      <c r="F89" s="36">
        <v>0</v>
      </c>
      <c r="G89" s="36">
        <v>0</v>
      </c>
      <c r="H89" s="36">
        <v>959336.5</v>
      </c>
      <c r="I89" s="36">
        <v>17</v>
      </c>
      <c r="J89" s="36">
        <v>741839</v>
      </c>
      <c r="K89" s="36">
        <v>28</v>
      </c>
      <c r="L89" s="36">
        <v>0</v>
      </c>
      <c r="M89" s="36">
        <v>0</v>
      </c>
    </row>
    <row r="90" spans="1:13" ht="15">
      <c r="A90" s="36" t="s">
        <v>135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1360447.43</v>
      </c>
      <c r="I90" s="36">
        <v>18</v>
      </c>
      <c r="J90" s="36">
        <v>0</v>
      </c>
      <c r="K90" s="36">
        <v>0</v>
      </c>
      <c r="L90" s="36">
        <v>0</v>
      </c>
      <c r="M90" s="36">
        <v>0</v>
      </c>
    </row>
    <row r="91" spans="1:13" ht="15">
      <c r="A91" s="36" t="s">
        <v>136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1356985.9</v>
      </c>
      <c r="I91" s="36">
        <v>15</v>
      </c>
      <c r="J91" s="36">
        <v>0</v>
      </c>
      <c r="K91" s="36">
        <v>0</v>
      </c>
      <c r="L91" s="36">
        <v>0</v>
      </c>
      <c r="M91" s="36">
        <v>0</v>
      </c>
    </row>
    <row r="92" spans="1:13" ht="15">
      <c r="A92" s="36" t="s">
        <v>137</v>
      </c>
      <c r="B92" s="36">
        <v>0</v>
      </c>
      <c r="C92" s="36">
        <v>0</v>
      </c>
      <c r="D92" s="36">
        <v>616820.87</v>
      </c>
      <c r="E92" s="36">
        <v>19</v>
      </c>
      <c r="F92" s="36">
        <v>0</v>
      </c>
      <c r="G92" s="36">
        <v>0</v>
      </c>
      <c r="H92" s="36">
        <v>234322.37</v>
      </c>
      <c r="I92" s="36">
        <v>11</v>
      </c>
      <c r="J92" s="36">
        <v>769154.9</v>
      </c>
      <c r="K92" s="36">
        <v>37</v>
      </c>
      <c r="L92" s="36">
        <v>0</v>
      </c>
      <c r="M92" s="36">
        <v>0</v>
      </c>
    </row>
    <row r="93" spans="1:13" ht="15">
      <c r="A93" s="36" t="s">
        <v>138</v>
      </c>
      <c r="B93" s="36">
        <v>2274686.87</v>
      </c>
      <c r="C93" s="36">
        <v>17</v>
      </c>
      <c r="D93" s="36">
        <v>148829</v>
      </c>
      <c r="E93" s="36">
        <v>15</v>
      </c>
      <c r="F93" s="36">
        <v>0</v>
      </c>
      <c r="G93" s="36">
        <v>0</v>
      </c>
      <c r="H93" s="36">
        <v>2040041.25</v>
      </c>
      <c r="I93" s="36">
        <v>31</v>
      </c>
      <c r="J93" s="36">
        <v>185874.2</v>
      </c>
      <c r="K93" s="36">
        <v>22</v>
      </c>
      <c r="L93" s="36">
        <v>0</v>
      </c>
      <c r="M93" s="36">
        <v>0</v>
      </c>
    </row>
    <row r="94" spans="1:13" ht="15">
      <c r="A94" s="36" t="s">
        <v>139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105930.11</v>
      </c>
      <c r="I94" s="36">
        <v>10</v>
      </c>
      <c r="J94" s="36">
        <v>0</v>
      </c>
      <c r="K94" s="36">
        <v>0</v>
      </c>
      <c r="L94" s="36">
        <v>0</v>
      </c>
      <c r="M94" s="36">
        <v>0</v>
      </c>
    </row>
    <row r="95" spans="1:13" ht="15">
      <c r="A95" s="36" t="s">
        <v>140</v>
      </c>
      <c r="B95" s="36">
        <v>1996242.65</v>
      </c>
      <c r="C95" s="36">
        <v>20</v>
      </c>
      <c r="D95" s="36">
        <v>433328.64</v>
      </c>
      <c r="E95" s="36">
        <v>12</v>
      </c>
      <c r="F95" s="36">
        <v>0</v>
      </c>
      <c r="G95" s="36">
        <v>0</v>
      </c>
      <c r="H95" s="36">
        <v>2185369.88</v>
      </c>
      <c r="I95" s="36">
        <v>30</v>
      </c>
      <c r="J95" s="36">
        <v>228205.17</v>
      </c>
      <c r="K95" s="36">
        <v>15</v>
      </c>
      <c r="L95" s="36">
        <v>0</v>
      </c>
      <c r="M95" s="36">
        <v>0</v>
      </c>
    </row>
    <row r="96" spans="1:13" ht="15">
      <c r="A96" s="36" t="s">
        <v>141</v>
      </c>
      <c r="B96" s="36">
        <v>6685081.11</v>
      </c>
      <c r="C96" s="36">
        <v>31</v>
      </c>
      <c r="D96" s="36">
        <v>0</v>
      </c>
      <c r="E96" s="36">
        <v>0</v>
      </c>
      <c r="F96" s="36">
        <v>560278.23</v>
      </c>
      <c r="G96" s="36">
        <v>10</v>
      </c>
      <c r="H96" s="36">
        <v>6185699.26</v>
      </c>
      <c r="I96" s="36">
        <v>57</v>
      </c>
      <c r="J96" s="36">
        <v>306794.55</v>
      </c>
      <c r="K96" s="36">
        <v>12</v>
      </c>
      <c r="L96" s="36">
        <v>567391.51</v>
      </c>
      <c r="M96" s="36">
        <v>20</v>
      </c>
    </row>
    <row r="97" spans="1:13" ht="15">
      <c r="A97" s="36" t="s">
        <v>142</v>
      </c>
      <c r="B97" s="36">
        <v>1321448.94</v>
      </c>
      <c r="C97" s="36">
        <v>10</v>
      </c>
      <c r="D97" s="36">
        <v>0</v>
      </c>
      <c r="E97" s="36">
        <v>0</v>
      </c>
      <c r="F97" s="36">
        <v>0</v>
      </c>
      <c r="G97" s="36">
        <v>0</v>
      </c>
      <c r="H97" s="36">
        <v>1365077.93</v>
      </c>
      <c r="I97" s="36">
        <v>18</v>
      </c>
      <c r="J97" s="36">
        <v>0</v>
      </c>
      <c r="K97" s="36">
        <v>0</v>
      </c>
      <c r="L97" s="36">
        <v>0</v>
      </c>
      <c r="M97" s="36">
        <v>0</v>
      </c>
    </row>
    <row r="98" spans="1:13" ht="15">
      <c r="A98" s="36" t="s">
        <v>143</v>
      </c>
      <c r="B98" s="36">
        <v>2999237.15</v>
      </c>
      <c r="C98" s="36">
        <v>14</v>
      </c>
      <c r="D98" s="36">
        <v>379680.41</v>
      </c>
      <c r="E98" s="36">
        <v>13</v>
      </c>
      <c r="F98" s="36">
        <v>0</v>
      </c>
      <c r="G98" s="36">
        <v>0</v>
      </c>
      <c r="H98" s="36">
        <v>3060632.67</v>
      </c>
      <c r="I98" s="36">
        <v>23</v>
      </c>
      <c r="J98" s="36">
        <v>153495.87</v>
      </c>
      <c r="K98" s="36">
        <v>14</v>
      </c>
      <c r="L98" s="36">
        <v>840712.49</v>
      </c>
      <c r="M98" s="36">
        <v>14</v>
      </c>
    </row>
    <row r="99" spans="1:13" ht="15">
      <c r="A99" s="36" t="s">
        <v>144</v>
      </c>
      <c r="B99" s="36">
        <v>0</v>
      </c>
      <c r="C99" s="36">
        <v>0</v>
      </c>
      <c r="D99" s="36">
        <v>611759.82</v>
      </c>
      <c r="E99" s="36">
        <v>11</v>
      </c>
      <c r="F99" s="36">
        <v>0</v>
      </c>
      <c r="G99" s="36">
        <v>0</v>
      </c>
      <c r="H99" s="36">
        <v>1411451.44</v>
      </c>
      <c r="I99" s="36">
        <v>21</v>
      </c>
      <c r="J99" s="36">
        <v>374332.63</v>
      </c>
      <c r="K99" s="36">
        <v>18</v>
      </c>
      <c r="L99" s="36">
        <v>162577.09</v>
      </c>
      <c r="M99" s="36">
        <v>13</v>
      </c>
    </row>
    <row r="100" spans="1:13" ht="15">
      <c r="A100" s="36" t="s">
        <v>145</v>
      </c>
      <c r="B100" s="36">
        <v>5135693.38</v>
      </c>
      <c r="C100" s="36">
        <v>37</v>
      </c>
      <c r="D100" s="36">
        <v>0</v>
      </c>
      <c r="E100" s="36">
        <v>0</v>
      </c>
      <c r="F100" s="36">
        <v>1203155.36</v>
      </c>
      <c r="G100" s="36">
        <v>14</v>
      </c>
      <c r="H100" s="36">
        <v>5175717.7</v>
      </c>
      <c r="I100" s="36">
        <v>73</v>
      </c>
      <c r="J100" s="36">
        <v>596469.48</v>
      </c>
      <c r="K100" s="36">
        <v>21</v>
      </c>
      <c r="L100" s="36">
        <v>1171317.55</v>
      </c>
      <c r="M100" s="36">
        <v>26</v>
      </c>
    </row>
    <row r="101" spans="1:13" ht="15">
      <c r="A101" s="36" t="s">
        <v>146</v>
      </c>
      <c r="B101" s="36">
        <v>4016127.49</v>
      </c>
      <c r="C101" s="36">
        <v>12</v>
      </c>
      <c r="D101" s="36">
        <v>0</v>
      </c>
      <c r="E101" s="36">
        <v>0</v>
      </c>
      <c r="F101" s="36">
        <v>0</v>
      </c>
      <c r="G101" s="36">
        <v>0</v>
      </c>
      <c r="H101" s="36">
        <v>3691022.02</v>
      </c>
      <c r="I101" s="36">
        <v>26</v>
      </c>
      <c r="J101" s="36">
        <v>94980</v>
      </c>
      <c r="K101" s="36">
        <v>10</v>
      </c>
      <c r="L101" s="36">
        <v>978471.36</v>
      </c>
      <c r="M101" s="36">
        <v>12</v>
      </c>
    </row>
    <row r="102" spans="1:13" ht="15">
      <c r="A102" s="36" t="s">
        <v>147</v>
      </c>
      <c r="B102" s="36">
        <v>48678005.6</v>
      </c>
      <c r="C102" s="36">
        <v>119</v>
      </c>
      <c r="D102" s="36">
        <v>9638073.45</v>
      </c>
      <c r="E102" s="36">
        <v>21</v>
      </c>
      <c r="F102" s="36">
        <v>5847735.17</v>
      </c>
      <c r="G102" s="36">
        <v>47</v>
      </c>
      <c r="H102" s="36">
        <v>47004808.55</v>
      </c>
      <c r="I102" s="36">
        <v>231</v>
      </c>
      <c r="J102" s="36">
        <v>9062619.61</v>
      </c>
      <c r="K102" s="36">
        <v>35</v>
      </c>
      <c r="L102" s="36">
        <v>5635628.2</v>
      </c>
      <c r="M102" s="36">
        <v>92</v>
      </c>
    </row>
    <row r="103" spans="1:13" ht="15">
      <c r="A103" s="36" t="s">
        <v>148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3742958.25</v>
      </c>
      <c r="I103" s="36">
        <v>14</v>
      </c>
      <c r="J103" s="36">
        <v>0</v>
      </c>
      <c r="K103" s="36">
        <v>0</v>
      </c>
      <c r="L103" s="36">
        <v>0</v>
      </c>
      <c r="M103" s="36">
        <v>0</v>
      </c>
    </row>
    <row r="104" spans="1:13" ht="15">
      <c r="A104" s="36" t="s">
        <v>149</v>
      </c>
      <c r="B104" s="36">
        <v>0</v>
      </c>
      <c r="C104" s="36">
        <v>0</v>
      </c>
      <c r="D104" s="36">
        <v>202463.88</v>
      </c>
      <c r="E104" s="36">
        <v>14</v>
      </c>
      <c r="F104" s="36">
        <v>0</v>
      </c>
      <c r="G104" s="36">
        <v>0</v>
      </c>
      <c r="H104" s="36">
        <v>0</v>
      </c>
      <c r="I104" s="36">
        <v>0</v>
      </c>
      <c r="J104" s="36">
        <v>186866</v>
      </c>
      <c r="K104" s="36">
        <v>18</v>
      </c>
      <c r="L104" s="36">
        <v>0</v>
      </c>
      <c r="M104" s="36">
        <v>0</v>
      </c>
    </row>
    <row r="105" spans="1:13" ht="15">
      <c r="A105" s="36" t="s">
        <v>150</v>
      </c>
      <c r="B105" s="36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392085.31</v>
      </c>
      <c r="K105" s="36">
        <v>11</v>
      </c>
      <c r="L105" s="36">
        <v>0</v>
      </c>
      <c r="M105" s="36">
        <v>0</v>
      </c>
    </row>
    <row r="106" spans="1:13" ht="15">
      <c r="A106" s="36" t="s">
        <v>151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485167.48</v>
      </c>
      <c r="I106" s="36">
        <v>15</v>
      </c>
      <c r="J106" s="36">
        <v>0</v>
      </c>
      <c r="K106" s="36">
        <v>0</v>
      </c>
      <c r="L106" s="36">
        <v>0</v>
      </c>
      <c r="M106" s="36">
        <v>0</v>
      </c>
    </row>
    <row r="107" spans="1:13" ht="15">
      <c r="A107" s="36" t="s">
        <v>152</v>
      </c>
      <c r="B107" s="36">
        <v>12455731.24</v>
      </c>
      <c r="C107" s="36">
        <v>48</v>
      </c>
      <c r="D107" s="36">
        <v>4946269.24</v>
      </c>
      <c r="E107" s="36">
        <v>15</v>
      </c>
      <c r="F107" s="36">
        <v>1790601.36</v>
      </c>
      <c r="G107" s="36">
        <v>22</v>
      </c>
      <c r="H107" s="36">
        <v>10988351.46</v>
      </c>
      <c r="I107" s="36">
        <v>80</v>
      </c>
      <c r="J107" s="36">
        <v>4738318.94</v>
      </c>
      <c r="K107" s="36">
        <v>28</v>
      </c>
      <c r="L107" s="36">
        <v>1779824.15</v>
      </c>
      <c r="M107" s="36">
        <v>41</v>
      </c>
    </row>
    <row r="108" spans="1:13" ht="15">
      <c r="A108" s="36" t="s">
        <v>153</v>
      </c>
      <c r="B108" s="36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387309.94</v>
      </c>
      <c r="I108" s="36">
        <v>10</v>
      </c>
      <c r="J108" s="36">
        <v>0</v>
      </c>
      <c r="K108" s="36">
        <v>0</v>
      </c>
      <c r="L108" s="36">
        <v>0</v>
      </c>
      <c r="M108" s="36">
        <v>0</v>
      </c>
    </row>
    <row r="109" spans="1:13" ht="15">
      <c r="A109" s="36" t="s">
        <v>154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984554.76</v>
      </c>
      <c r="I109" s="36">
        <v>11</v>
      </c>
      <c r="J109" s="36">
        <v>0</v>
      </c>
      <c r="K109" s="36">
        <v>0</v>
      </c>
      <c r="L109" s="36">
        <v>0</v>
      </c>
      <c r="M109" s="36">
        <v>0</v>
      </c>
    </row>
    <row r="110" spans="1:13" ht="15">
      <c r="A110" s="36" t="s">
        <v>155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168302</v>
      </c>
      <c r="K110" s="36">
        <v>12</v>
      </c>
      <c r="L110" s="36">
        <v>0</v>
      </c>
      <c r="M110" s="36">
        <v>0</v>
      </c>
    </row>
    <row r="111" spans="1:13" ht="15">
      <c r="A111" s="36" t="s">
        <v>156</v>
      </c>
      <c r="B111" s="36">
        <v>84938650.45</v>
      </c>
      <c r="C111" s="36">
        <v>113</v>
      </c>
      <c r="D111" s="36">
        <v>46126569.4</v>
      </c>
      <c r="E111" s="36">
        <v>29</v>
      </c>
      <c r="F111" s="36">
        <v>10089976.59</v>
      </c>
      <c r="G111" s="36">
        <v>42</v>
      </c>
      <c r="H111" s="36">
        <v>82952769.54</v>
      </c>
      <c r="I111" s="36">
        <v>210</v>
      </c>
      <c r="J111" s="36">
        <v>44439108.52</v>
      </c>
      <c r="K111" s="36">
        <v>47</v>
      </c>
      <c r="L111" s="36">
        <v>9663323.69</v>
      </c>
      <c r="M111" s="36">
        <v>78</v>
      </c>
    </row>
    <row r="112" spans="1:13" ht="15">
      <c r="A112" s="36" t="s">
        <v>157</v>
      </c>
      <c r="B112" s="36">
        <v>2447062.36</v>
      </c>
      <c r="C112" s="36">
        <v>22</v>
      </c>
      <c r="D112" s="36">
        <v>1010340.61</v>
      </c>
      <c r="E112" s="36">
        <v>30</v>
      </c>
      <c r="F112" s="36">
        <v>0</v>
      </c>
      <c r="G112" s="36">
        <v>0</v>
      </c>
      <c r="H112" s="36">
        <v>2364014.31</v>
      </c>
      <c r="I112" s="36">
        <v>34</v>
      </c>
      <c r="J112" s="36">
        <v>922727.9</v>
      </c>
      <c r="K112" s="36">
        <v>43</v>
      </c>
      <c r="L112" s="36">
        <v>0</v>
      </c>
      <c r="M112" s="36">
        <v>0</v>
      </c>
    </row>
    <row r="113" spans="1:13" ht="15">
      <c r="A113" s="36" t="s">
        <v>158</v>
      </c>
      <c r="B113" s="36">
        <v>10502528.01</v>
      </c>
      <c r="C113" s="36">
        <v>36</v>
      </c>
      <c r="D113" s="36">
        <v>0</v>
      </c>
      <c r="E113" s="36">
        <v>0</v>
      </c>
      <c r="F113" s="36">
        <v>864516.6</v>
      </c>
      <c r="G113" s="36">
        <v>17</v>
      </c>
      <c r="H113" s="36">
        <v>10132592.35</v>
      </c>
      <c r="I113" s="36">
        <v>71</v>
      </c>
      <c r="J113" s="36">
        <v>2677512.23</v>
      </c>
      <c r="K113" s="36">
        <v>16</v>
      </c>
      <c r="L113" s="36">
        <v>778435.68</v>
      </c>
      <c r="M113" s="36">
        <v>29</v>
      </c>
    </row>
    <row r="114" spans="1:13" ht="15">
      <c r="A114" s="36" t="s">
        <v>159</v>
      </c>
      <c r="B114" s="36">
        <v>18056078.95</v>
      </c>
      <c r="C114" s="36">
        <v>59</v>
      </c>
      <c r="D114" s="36">
        <v>343740.52</v>
      </c>
      <c r="E114" s="36">
        <v>10</v>
      </c>
      <c r="F114" s="36">
        <v>2294774.07</v>
      </c>
      <c r="G114" s="36">
        <v>23</v>
      </c>
      <c r="H114" s="36">
        <v>16357447.9</v>
      </c>
      <c r="I114" s="36">
        <v>105</v>
      </c>
      <c r="J114" s="36">
        <v>382581.68</v>
      </c>
      <c r="K114" s="36">
        <v>14</v>
      </c>
      <c r="L114" s="36">
        <v>2036372.05</v>
      </c>
      <c r="M114" s="36">
        <v>45</v>
      </c>
    </row>
    <row r="115" spans="1:13" ht="15">
      <c r="A115" s="36" t="s">
        <v>160</v>
      </c>
      <c r="B115" s="36">
        <v>8648981.48</v>
      </c>
      <c r="C115" s="36">
        <v>15</v>
      </c>
      <c r="D115" s="36">
        <v>0</v>
      </c>
      <c r="E115" s="36">
        <v>0</v>
      </c>
      <c r="F115" s="36">
        <v>0</v>
      </c>
      <c r="G115" s="36">
        <v>0</v>
      </c>
      <c r="H115" s="36">
        <v>8987869.78</v>
      </c>
      <c r="I115" s="36">
        <v>32</v>
      </c>
      <c r="J115" s="36">
        <v>0</v>
      </c>
      <c r="K115" s="36">
        <v>0</v>
      </c>
      <c r="L115" s="36">
        <v>301073.73</v>
      </c>
      <c r="M115" s="36">
        <v>10</v>
      </c>
    </row>
    <row r="116" spans="1:13" ht="15">
      <c r="A116" s="36" t="s">
        <v>161</v>
      </c>
      <c r="B116" s="36">
        <v>12818174.02</v>
      </c>
      <c r="C116" s="36">
        <v>55</v>
      </c>
      <c r="D116" s="36">
        <v>4151598.41</v>
      </c>
      <c r="E116" s="36">
        <v>11</v>
      </c>
      <c r="F116" s="36">
        <v>1220135.25</v>
      </c>
      <c r="G116" s="36">
        <v>20</v>
      </c>
      <c r="H116" s="36">
        <v>12058580.15</v>
      </c>
      <c r="I116" s="36">
        <v>102</v>
      </c>
      <c r="J116" s="36">
        <v>3882539.27</v>
      </c>
      <c r="K116" s="36">
        <v>12</v>
      </c>
      <c r="L116" s="36">
        <v>1229399.65</v>
      </c>
      <c r="M116" s="36">
        <v>36</v>
      </c>
    </row>
    <row r="117" spans="1:13" ht="15">
      <c r="A117" s="36" t="s">
        <v>162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138539</v>
      </c>
      <c r="K117" s="36">
        <v>13</v>
      </c>
      <c r="L117" s="36">
        <v>0</v>
      </c>
      <c r="M117" s="36">
        <v>0</v>
      </c>
    </row>
    <row r="118" spans="1:13" ht="15">
      <c r="A118" s="36" t="s">
        <v>163</v>
      </c>
      <c r="B118" s="36">
        <v>0</v>
      </c>
      <c r="C118" s="36">
        <v>0</v>
      </c>
      <c r="D118" s="36">
        <v>155181.43</v>
      </c>
      <c r="E118" s="36">
        <v>10</v>
      </c>
      <c r="F118" s="36">
        <v>0</v>
      </c>
      <c r="G118" s="36">
        <v>0</v>
      </c>
      <c r="H118" s="36">
        <v>0</v>
      </c>
      <c r="I118" s="36">
        <v>0</v>
      </c>
      <c r="J118" s="36">
        <v>180058</v>
      </c>
      <c r="K118" s="36">
        <v>17</v>
      </c>
      <c r="L118" s="36">
        <v>0</v>
      </c>
      <c r="M118" s="36">
        <v>0</v>
      </c>
    </row>
    <row r="119" spans="1:13" ht="15">
      <c r="A119" s="36" t="s">
        <v>164</v>
      </c>
      <c r="B119" s="36">
        <v>38918075.26</v>
      </c>
      <c r="C119" s="36">
        <v>92</v>
      </c>
      <c r="D119" s="36">
        <v>61102252.91</v>
      </c>
      <c r="E119" s="36">
        <v>151</v>
      </c>
      <c r="F119" s="36">
        <v>12867608.02</v>
      </c>
      <c r="G119" s="36">
        <v>50</v>
      </c>
      <c r="H119" s="36">
        <v>37271129.9</v>
      </c>
      <c r="I119" s="36">
        <v>145</v>
      </c>
      <c r="J119" s="36">
        <v>60802833.18</v>
      </c>
      <c r="K119" s="36">
        <v>256</v>
      </c>
      <c r="L119" s="36">
        <v>11775735.99</v>
      </c>
      <c r="M119" s="36">
        <v>85</v>
      </c>
    </row>
    <row r="120" spans="1:13" ht="15">
      <c r="A120" s="36" t="s">
        <v>165</v>
      </c>
      <c r="B120" s="36">
        <v>7444478.51</v>
      </c>
      <c r="C120" s="36">
        <v>11</v>
      </c>
      <c r="D120" s="36">
        <v>10109684.9</v>
      </c>
      <c r="E120" s="36">
        <v>22</v>
      </c>
      <c r="F120" s="36">
        <v>0</v>
      </c>
      <c r="G120" s="36">
        <v>0</v>
      </c>
      <c r="H120" s="36">
        <v>7815452.03</v>
      </c>
      <c r="I120" s="36">
        <v>16</v>
      </c>
      <c r="J120" s="36">
        <v>10205946.93</v>
      </c>
      <c r="K120" s="36">
        <v>34</v>
      </c>
      <c r="L120" s="36">
        <v>2897521.18</v>
      </c>
      <c r="M120" s="36">
        <v>13</v>
      </c>
    </row>
    <row r="121" spans="1:13" ht="15">
      <c r="A121" s="36" t="s">
        <v>166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408459.93</v>
      </c>
      <c r="K121" s="36">
        <v>13</v>
      </c>
      <c r="L121" s="36">
        <v>0</v>
      </c>
      <c r="M121" s="36">
        <v>0</v>
      </c>
    </row>
    <row r="122" spans="1:13" ht="15">
      <c r="A122" s="36" t="s">
        <v>167</v>
      </c>
      <c r="B122" s="36">
        <v>5738076.56</v>
      </c>
      <c r="C122" s="36">
        <v>21</v>
      </c>
      <c r="D122" s="36">
        <v>366598.74</v>
      </c>
      <c r="E122" s="36">
        <v>14</v>
      </c>
      <c r="F122" s="36">
        <v>0</v>
      </c>
      <c r="G122" s="36">
        <v>0</v>
      </c>
      <c r="H122" s="36">
        <v>5549301.02</v>
      </c>
      <c r="I122" s="36">
        <v>38</v>
      </c>
      <c r="J122" s="36">
        <v>354084.76</v>
      </c>
      <c r="K122" s="36">
        <v>21</v>
      </c>
      <c r="L122" s="36">
        <v>0</v>
      </c>
      <c r="M122" s="36">
        <v>0</v>
      </c>
    </row>
    <row r="123" spans="1:13" ht="15">
      <c r="A123" s="36" t="s">
        <v>168</v>
      </c>
      <c r="B123" s="36">
        <v>0</v>
      </c>
      <c r="C123" s="36">
        <v>0</v>
      </c>
      <c r="D123" s="36">
        <v>77383.7</v>
      </c>
      <c r="E123" s="36">
        <v>10</v>
      </c>
      <c r="F123" s="36">
        <v>0</v>
      </c>
      <c r="G123" s="36">
        <v>0</v>
      </c>
      <c r="H123" s="36">
        <v>491824.56</v>
      </c>
      <c r="I123" s="36">
        <v>16</v>
      </c>
      <c r="J123" s="36">
        <v>0</v>
      </c>
      <c r="K123" s="36">
        <v>0</v>
      </c>
      <c r="L123" s="36">
        <v>0</v>
      </c>
      <c r="M123" s="36">
        <v>0</v>
      </c>
    </row>
    <row r="124" spans="1:13" ht="15">
      <c r="A124" s="36" t="s">
        <v>169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1237095.05</v>
      </c>
      <c r="I124" s="36">
        <v>19</v>
      </c>
      <c r="J124" s="36">
        <v>759587</v>
      </c>
      <c r="K124" s="36">
        <v>13</v>
      </c>
      <c r="L124" s="36">
        <v>0</v>
      </c>
      <c r="M124" s="36">
        <v>0</v>
      </c>
    </row>
    <row r="125" spans="1:13" ht="15">
      <c r="A125" s="36" t="s">
        <v>170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355046.74</v>
      </c>
      <c r="I125" s="36">
        <v>12</v>
      </c>
      <c r="J125" s="36">
        <v>0</v>
      </c>
      <c r="K125" s="36">
        <v>0</v>
      </c>
      <c r="L125" s="36">
        <v>0</v>
      </c>
      <c r="M125" s="36">
        <v>0</v>
      </c>
    </row>
    <row r="126" spans="1:13" ht="15">
      <c r="A126" s="36" t="s">
        <v>171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118107.21</v>
      </c>
      <c r="I126" s="36">
        <v>11</v>
      </c>
      <c r="J126" s="36">
        <v>0</v>
      </c>
      <c r="K126" s="36">
        <v>0</v>
      </c>
      <c r="L126" s="36">
        <v>0</v>
      </c>
      <c r="M126" s="36">
        <v>0</v>
      </c>
    </row>
    <row r="127" spans="1:13" ht="15">
      <c r="A127" s="36" t="s">
        <v>172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137113.75</v>
      </c>
      <c r="K127" s="36">
        <v>11</v>
      </c>
      <c r="L127" s="36">
        <v>0</v>
      </c>
      <c r="M127" s="36">
        <v>0</v>
      </c>
    </row>
    <row r="128" spans="1:13" ht="15">
      <c r="A128" s="36" t="s">
        <v>173</v>
      </c>
      <c r="B128" s="36">
        <v>3978093.58</v>
      </c>
      <c r="C128" s="36">
        <v>19</v>
      </c>
      <c r="D128" s="36">
        <v>702779.2</v>
      </c>
      <c r="E128" s="36">
        <v>14</v>
      </c>
      <c r="F128" s="36">
        <v>0</v>
      </c>
      <c r="G128" s="36">
        <v>0</v>
      </c>
      <c r="H128" s="36">
        <v>3890278.91</v>
      </c>
      <c r="I128" s="36">
        <v>34</v>
      </c>
      <c r="J128" s="36">
        <v>529341.35</v>
      </c>
      <c r="K128" s="36">
        <v>23</v>
      </c>
      <c r="L128" s="36">
        <v>891281.52</v>
      </c>
      <c r="M128" s="36">
        <v>18</v>
      </c>
    </row>
    <row r="129" spans="1:13" ht="15">
      <c r="A129" s="36" t="s">
        <v>174</v>
      </c>
      <c r="B129" s="36">
        <v>8757275.58</v>
      </c>
      <c r="C129" s="36">
        <v>35</v>
      </c>
      <c r="D129" s="36">
        <v>3298973.17</v>
      </c>
      <c r="E129" s="36">
        <v>44</v>
      </c>
      <c r="F129" s="36">
        <v>2809388.26</v>
      </c>
      <c r="G129" s="36">
        <v>22</v>
      </c>
      <c r="H129" s="36">
        <v>8072357.5</v>
      </c>
      <c r="I129" s="36">
        <v>64</v>
      </c>
      <c r="J129" s="36">
        <v>2472314.81</v>
      </c>
      <c r="K129" s="36">
        <v>59</v>
      </c>
      <c r="L129" s="36">
        <v>2521921.65</v>
      </c>
      <c r="M129" s="36">
        <v>40</v>
      </c>
    </row>
    <row r="130" spans="1:13" ht="15">
      <c r="A130" s="36" t="s">
        <v>175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596936.53</v>
      </c>
      <c r="I130" s="36">
        <v>14</v>
      </c>
      <c r="J130" s="36">
        <v>0</v>
      </c>
      <c r="K130" s="36">
        <v>0</v>
      </c>
      <c r="L130" s="36">
        <v>0</v>
      </c>
      <c r="M130" s="36">
        <v>0</v>
      </c>
    </row>
    <row r="131" spans="1:13" ht="15">
      <c r="A131" s="36" t="s">
        <v>176</v>
      </c>
      <c r="B131" s="36">
        <v>0</v>
      </c>
      <c r="C131" s="36">
        <v>0</v>
      </c>
      <c r="D131" s="36">
        <v>216227.54</v>
      </c>
      <c r="E131" s="36">
        <v>13</v>
      </c>
      <c r="F131" s="36">
        <v>0</v>
      </c>
      <c r="G131" s="36">
        <v>0</v>
      </c>
      <c r="H131" s="36">
        <v>215322.63</v>
      </c>
      <c r="I131" s="36">
        <v>10</v>
      </c>
      <c r="J131" s="36">
        <v>242917</v>
      </c>
      <c r="K131" s="36">
        <v>27</v>
      </c>
      <c r="L131" s="36">
        <v>0</v>
      </c>
      <c r="M131" s="36">
        <v>0</v>
      </c>
    </row>
    <row r="132" spans="1:13" ht="15">
      <c r="A132" s="36" t="s">
        <v>177</v>
      </c>
      <c r="B132" s="36">
        <v>5850242.82</v>
      </c>
      <c r="C132" s="36">
        <v>24</v>
      </c>
      <c r="D132" s="36">
        <v>6886678.38</v>
      </c>
      <c r="E132" s="36">
        <v>51</v>
      </c>
      <c r="F132" s="36">
        <v>2354368.7</v>
      </c>
      <c r="G132" s="36">
        <v>17</v>
      </c>
      <c r="H132" s="36">
        <v>6515563.56</v>
      </c>
      <c r="I132" s="36">
        <v>50</v>
      </c>
      <c r="J132" s="36">
        <v>7264429.71</v>
      </c>
      <c r="K132" s="36">
        <v>82</v>
      </c>
      <c r="L132" s="36">
        <v>2427632.16</v>
      </c>
      <c r="M132" s="36">
        <v>29</v>
      </c>
    </row>
    <row r="133" spans="1:13" ht="15">
      <c r="A133" s="36" t="s">
        <v>178</v>
      </c>
      <c r="B133" s="36">
        <v>16316427.9</v>
      </c>
      <c r="C133" s="36">
        <v>52</v>
      </c>
      <c r="D133" s="36">
        <v>6862140.9</v>
      </c>
      <c r="E133" s="36">
        <v>36</v>
      </c>
      <c r="F133" s="36">
        <v>4724597.98</v>
      </c>
      <c r="G133" s="36">
        <v>20</v>
      </c>
      <c r="H133" s="36">
        <v>14811696.72</v>
      </c>
      <c r="I133" s="36">
        <v>88</v>
      </c>
      <c r="J133" s="36">
        <v>4086117.89</v>
      </c>
      <c r="K133" s="36">
        <v>49</v>
      </c>
      <c r="L133" s="36">
        <v>4311390.72</v>
      </c>
      <c r="M133" s="36">
        <v>36</v>
      </c>
    </row>
    <row r="134" spans="1:13" ht="15">
      <c r="A134" s="36" t="s">
        <v>179</v>
      </c>
      <c r="B134" s="36">
        <v>2045795.87</v>
      </c>
      <c r="C134" s="36">
        <v>10</v>
      </c>
      <c r="D134" s="36">
        <v>0</v>
      </c>
      <c r="E134" s="36">
        <v>0</v>
      </c>
      <c r="F134" s="36">
        <v>0</v>
      </c>
      <c r="G134" s="36">
        <v>0</v>
      </c>
      <c r="H134" s="36">
        <v>2012093.12</v>
      </c>
      <c r="I134" s="36">
        <v>22</v>
      </c>
      <c r="J134" s="36">
        <v>480957.13</v>
      </c>
      <c r="K134" s="36">
        <v>14</v>
      </c>
      <c r="L134" s="36">
        <v>0</v>
      </c>
      <c r="M134" s="36">
        <v>0</v>
      </c>
    </row>
    <row r="135" spans="1:13" ht="15">
      <c r="A135" s="36" t="s">
        <v>180</v>
      </c>
      <c r="B135" s="36">
        <v>0</v>
      </c>
      <c r="C135" s="36">
        <v>0</v>
      </c>
      <c r="D135" s="36">
        <v>147794.92</v>
      </c>
      <c r="E135" s="36">
        <v>11</v>
      </c>
      <c r="F135" s="36">
        <v>0</v>
      </c>
      <c r="G135" s="36">
        <v>0</v>
      </c>
      <c r="H135" s="36">
        <v>0</v>
      </c>
      <c r="I135" s="36">
        <v>0</v>
      </c>
      <c r="J135" s="36">
        <v>163126.5</v>
      </c>
      <c r="K135" s="36">
        <v>14</v>
      </c>
      <c r="L135" s="36">
        <v>0</v>
      </c>
      <c r="M135" s="36">
        <v>0</v>
      </c>
    </row>
    <row r="136" spans="1:13" ht="15">
      <c r="A136" s="36" t="s">
        <v>181</v>
      </c>
      <c r="B136" s="36">
        <v>1491997.93</v>
      </c>
      <c r="C136" s="36">
        <v>11</v>
      </c>
      <c r="D136" s="36">
        <v>0</v>
      </c>
      <c r="E136" s="36">
        <v>0</v>
      </c>
      <c r="F136" s="36">
        <v>0</v>
      </c>
      <c r="G136" s="36">
        <v>0</v>
      </c>
      <c r="H136" s="36">
        <v>1633275.4</v>
      </c>
      <c r="I136" s="36">
        <v>24</v>
      </c>
      <c r="J136" s="36">
        <v>0</v>
      </c>
      <c r="K136" s="36">
        <v>0</v>
      </c>
      <c r="L136" s="36">
        <v>320330.81</v>
      </c>
      <c r="M136" s="36">
        <v>10</v>
      </c>
    </row>
    <row r="137" spans="1:13" ht="15">
      <c r="A137" s="36" t="s">
        <v>182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762912.57</v>
      </c>
      <c r="K137" s="36">
        <v>13</v>
      </c>
      <c r="L137" s="36">
        <v>0</v>
      </c>
      <c r="M137" s="36">
        <v>0</v>
      </c>
    </row>
    <row r="138" spans="1:13" ht="15">
      <c r="A138" s="36" t="s">
        <v>183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1873940.15</v>
      </c>
      <c r="I138" s="36">
        <v>12</v>
      </c>
      <c r="J138" s="36">
        <v>0</v>
      </c>
      <c r="K138" s="36">
        <v>0</v>
      </c>
      <c r="L138" s="36">
        <v>0</v>
      </c>
      <c r="M138" s="36">
        <v>0</v>
      </c>
    </row>
    <row r="139" spans="1:13" ht="15">
      <c r="A139" s="36" t="s">
        <v>184</v>
      </c>
      <c r="B139" s="36">
        <v>0</v>
      </c>
      <c r="C139" s="36">
        <v>0</v>
      </c>
      <c r="D139" s="36">
        <v>747776.51</v>
      </c>
      <c r="E139" s="36">
        <v>10</v>
      </c>
      <c r="F139" s="36">
        <v>0</v>
      </c>
      <c r="G139" s="36">
        <v>0</v>
      </c>
      <c r="H139" s="36">
        <v>0</v>
      </c>
      <c r="I139" s="36">
        <v>0</v>
      </c>
      <c r="J139" s="36">
        <v>746575.44</v>
      </c>
      <c r="K139" s="36">
        <v>19</v>
      </c>
      <c r="L139" s="36">
        <v>0</v>
      </c>
      <c r="M139" s="36">
        <v>0</v>
      </c>
    </row>
    <row r="140" spans="1:13" ht="15">
      <c r="A140" s="36" t="s">
        <v>185</v>
      </c>
      <c r="B140" s="36">
        <v>0</v>
      </c>
      <c r="C140" s="36">
        <v>0</v>
      </c>
      <c r="D140" s="36">
        <v>618148.45</v>
      </c>
      <c r="E140" s="36">
        <v>12</v>
      </c>
      <c r="F140" s="36">
        <v>0</v>
      </c>
      <c r="G140" s="36">
        <v>0</v>
      </c>
      <c r="H140" s="36">
        <v>1421867.14</v>
      </c>
      <c r="I140" s="36">
        <v>15</v>
      </c>
      <c r="J140" s="36">
        <v>729626.92</v>
      </c>
      <c r="K140" s="36">
        <v>17</v>
      </c>
      <c r="L140" s="36">
        <v>0</v>
      </c>
      <c r="M140" s="36">
        <v>0</v>
      </c>
    </row>
    <row r="141" spans="1:13" ht="15">
      <c r="A141" s="36" t="s">
        <v>186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93006.8</v>
      </c>
      <c r="K141" s="36">
        <v>12</v>
      </c>
      <c r="L141" s="36">
        <v>0</v>
      </c>
      <c r="M141" s="36">
        <v>0</v>
      </c>
    </row>
    <row r="142" spans="1:13" ht="15">
      <c r="A142" s="36" t="s">
        <v>187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910406</v>
      </c>
      <c r="I142" s="36">
        <v>11</v>
      </c>
      <c r="J142" s="36">
        <v>0</v>
      </c>
      <c r="K142" s="36">
        <v>0</v>
      </c>
      <c r="L142" s="36">
        <v>0</v>
      </c>
      <c r="M142" s="36">
        <v>0</v>
      </c>
    </row>
    <row r="143" spans="1:13" ht="15">
      <c r="A143" s="36" t="s">
        <v>188</v>
      </c>
      <c r="B143" s="36">
        <v>36945353.53</v>
      </c>
      <c r="C143" s="36">
        <v>55</v>
      </c>
      <c r="D143" s="36">
        <v>9254322.43</v>
      </c>
      <c r="E143" s="36">
        <v>11</v>
      </c>
      <c r="F143" s="36">
        <v>4807461.63</v>
      </c>
      <c r="G143" s="36">
        <v>21</v>
      </c>
      <c r="H143" s="36">
        <v>35901735.91</v>
      </c>
      <c r="I143" s="36">
        <v>100</v>
      </c>
      <c r="J143" s="36">
        <v>9811870.1</v>
      </c>
      <c r="K143" s="36">
        <v>17</v>
      </c>
      <c r="L143" s="36">
        <v>4247124.65</v>
      </c>
      <c r="M143" s="36">
        <v>38</v>
      </c>
    </row>
    <row r="144" spans="1:13" ht="15">
      <c r="A144" s="36" t="s">
        <v>189</v>
      </c>
      <c r="B144" s="36">
        <v>7920648.27</v>
      </c>
      <c r="C144" s="36">
        <v>28</v>
      </c>
      <c r="D144" s="36">
        <v>1692648.84</v>
      </c>
      <c r="E144" s="36">
        <v>47</v>
      </c>
      <c r="F144" s="36">
        <v>2230998.2</v>
      </c>
      <c r="G144" s="36">
        <v>16</v>
      </c>
      <c r="H144" s="36">
        <v>7062257.96</v>
      </c>
      <c r="I144" s="36">
        <v>56</v>
      </c>
      <c r="J144" s="36">
        <v>1493060.89</v>
      </c>
      <c r="K144" s="36">
        <v>88</v>
      </c>
      <c r="L144" s="36">
        <v>1822263.21</v>
      </c>
      <c r="M144" s="36">
        <v>33</v>
      </c>
    </row>
    <row r="145" spans="1:13" ht="15">
      <c r="A145" s="36" t="s">
        <v>190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114312.1</v>
      </c>
      <c r="K145" s="36">
        <v>13</v>
      </c>
      <c r="L145" s="36">
        <v>0</v>
      </c>
      <c r="M145" s="36">
        <v>0</v>
      </c>
    </row>
    <row r="146" spans="1:13" ht="15">
      <c r="A146" s="36" t="s">
        <v>191</v>
      </c>
      <c r="B146" s="36">
        <v>3681679.36</v>
      </c>
      <c r="C146" s="36">
        <v>19</v>
      </c>
      <c r="D146" s="36">
        <v>0</v>
      </c>
      <c r="E146" s="36">
        <v>0</v>
      </c>
      <c r="F146" s="36">
        <v>0</v>
      </c>
      <c r="G146" s="36">
        <v>0</v>
      </c>
      <c r="H146" s="36">
        <v>3496494.86</v>
      </c>
      <c r="I146" s="36">
        <v>34</v>
      </c>
      <c r="J146" s="36">
        <v>0</v>
      </c>
      <c r="K146" s="36">
        <v>0</v>
      </c>
      <c r="L146" s="36">
        <v>1491873.97</v>
      </c>
      <c r="M146" s="36">
        <v>16</v>
      </c>
    </row>
    <row r="147" spans="1:13" ht="15">
      <c r="A147" s="36" t="s">
        <v>192</v>
      </c>
      <c r="B147" s="36">
        <v>0</v>
      </c>
      <c r="C147" s="36">
        <v>0</v>
      </c>
      <c r="D147" s="36">
        <v>2650172.31</v>
      </c>
      <c r="E147" s="36">
        <v>37</v>
      </c>
      <c r="F147" s="36">
        <v>0</v>
      </c>
      <c r="G147" s="36">
        <v>0</v>
      </c>
      <c r="H147" s="36">
        <v>1737515.4</v>
      </c>
      <c r="I147" s="36">
        <v>18</v>
      </c>
      <c r="J147" s="36">
        <v>3556815.63</v>
      </c>
      <c r="K147" s="36">
        <v>63</v>
      </c>
      <c r="L147" s="36">
        <v>0</v>
      </c>
      <c r="M147" s="36">
        <v>0</v>
      </c>
    </row>
    <row r="148" spans="1:13" ht="15">
      <c r="A148" s="36" t="s">
        <v>193</v>
      </c>
      <c r="B148" s="36">
        <v>11490253.68</v>
      </c>
      <c r="C148" s="36">
        <v>35</v>
      </c>
      <c r="D148" s="36">
        <v>0</v>
      </c>
      <c r="E148" s="36">
        <v>0</v>
      </c>
      <c r="F148" s="36">
        <v>4509124.6</v>
      </c>
      <c r="G148" s="36">
        <v>17</v>
      </c>
      <c r="H148" s="36">
        <v>10822062.77</v>
      </c>
      <c r="I148" s="36">
        <v>70</v>
      </c>
      <c r="J148" s="36">
        <v>0</v>
      </c>
      <c r="K148" s="36">
        <v>0</v>
      </c>
      <c r="L148" s="36">
        <v>4322612.61</v>
      </c>
      <c r="M148" s="36">
        <v>34</v>
      </c>
    </row>
    <row r="149" spans="1:13" ht="15">
      <c r="A149" s="36" t="s">
        <v>194</v>
      </c>
      <c r="B149" s="36">
        <v>14222313.68</v>
      </c>
      <c r="C149" s="36">
        <v>32</v>
      </c>
      <c r="D149" s="36">
        <v>17149439.18</v>
      </c>
      <c r="E149" s="36">
        <v>42</v>
      </c>
      <c r="F149" s="36">
        <v>4405751.91</v>
      </c>
      <c r="G149" s="36">
        <v>15</v>
      </c>
      <c r="H149" s="36">
        <v>13384152.91</v>
      </c>
      <c r="I149" s="36">
        <v>55</v>
      </c>
      <c r="J149" s="36">
        <v>16182335.49</v>
      </c>
      <c r="K149" s="36">
        <v>81</v>
      </c>
      <c r="L149" s="36">
        <v>4091708.29</v>
      </c>
      <c r="M149" s="36">
        <v>32</v>
      </c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5" sqref="A25:B25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195</v>
      </c>
      <c r="B2" s="36">
        <v>43392531.75</v>
      </c>
      <c r="C2" s="37">
        <v>166</v>
      </c>
      <c r="D2" s="36">
        <v>15816876.35</v>
      </c>
      <c r="E2" s="37">
        <v>165</v>
      </c>
      <c r="F2" s="36">
        <v>7597347.8</v>
      </c>
      <c r="G2" s="37">
        <v>64</v>
      </c>
      <c r="H2" s="36">
        <v>41671552.04</v>
      </c>
      <c r="I2" s="37">
        <v>296</v>
      </c>
      <c r="J2" s="36">
        <v>14430788.45</v>
      </c>
      <c r="K2" s="37">
        <v>249</v>
      </c>
      <c r="L2" s="36">
        <v>7091109.5</v>
      </c>
      <c r="M2" s="38">
        <v>116</v>
      </c>
      <c r="N2" s="36"/>
      <c r="O2" s="36"/>
      <c r="P2" s="36"/>
      <c r="Q2" s="36"/>
      <c r="R2" s="36"/>
    </row>
    <row r="3" spans="1:18" ht="15">
      <c r="A3" s="36" t="s">
        <v>196</v>
      </c>
      <c r="B3" s="36">
        <v>67135713.4</v>
      </c>
      <c r="C3" s="37">
        <v>215</v>
      </c>
      <c r="D3" s="36">
        <v>38352360.75</v>
      </c>
      <c r="E3" s="37">
        <v>210</v>
      </c>
      <c r="F3" s="36">
        <v>12728006.31</v>
      </c>
      <c r="G3" s="37">
        <v>97</v>
      </c>
      <c r="H3" s="36">
        <v>63663529.63</v>
      </c>
      <c r="I3" s="37">
        <v>394</v>
      </c>
      <c r="J3" s="36">
        <v>36703011.34</v>
      </c>
      <c r="K3" s="37">
        <v>346</v>
      </c>
      <c r="L3" s="36">
        <v>12010072.74</v>
      </c>
      <c r="M3" s="38">
        <v>181</v>
      </c>
      <c r="N3" s="36"/>
      <c r="O3" s="36"/>
      <c r="P3" s="36"/>
      <c r="Q3" s="36"/>
      <c r="R3" s="36"/>
    </row>
    <row r="4" spans="1:18" ht="15">
      <c r="A4" s="36" t="s">
        <v>197</v>
      </c>
      <c r="B4" s="36">
        <v>32705887.06</v>
      </c>
      <c r="C4" s="37">
        <v>152</v>
      </c>
      <c r="D4" s="36">
        <v>7950530.6</v>
      </c>
      <c r="E4" s="37">
        <v>119</v>
      </c>
      <c r="F4" s="36">
        <v>4194717.18</v>
      </c>
      <c r="G4" s="37">
        <v>53</v>
      </c>
      <c r="H4" s="36">
        <v>31013842.62</v>
      </c>
      <c r="I4" s="37">
        <v>278</v>
      </c>
      <c r="J4" s="36">
        <v>7526672.2</v>
      </c>
      <c r="K4" s="37">
        <v>160</v>
      </c>
      <c r="L4" s="36">
        <v>4173982.01</v>
      </c>
      <c r="M4" s="38">
        <v>97</v>
      </c>
      <c r="N4" s="36"/>
      <c r="O4" s="36"/>
      <c r="P4" s="36"/>
      <c r="Q4" s="36"/>
      <c r="R4" s="36"/>
    </row>
    <row r="5" spans="1:18" ht="15">
      <c r="A5" s="36" t="s">
        <v>198</v>
      </c>
      <c r="B5" s="36">
        <v>343036535.27</v>
      </c>
      <c r="C5" s="37">
        <v>744</v>
      </c>
      <c r="D5" s="36">
        <v>123285483.63</v>
      </c>
      <c r="E5" s="37">
        <v>257</v>
      </c>
      <c r="F5" s="36">
        <v>70094459.91</v>
      </c>
      <c r="G5" s="37">
        <v>288</v>
      </c>
      <c r="H5" s="36">
        <v>327233022.78</v>
      </c>
      <c r="I5" s="37">
        <v>1350</v>
      </c>
      <c r="J5" s="36">
        <v>116833587.46</v>
      </c>
      <c r="K5" s="37">
        <v>387</v>
      </c>
      <c r="L5" s="36">
        <v>65507935</v>
      </c>
      <c r="M5" s="38">
        <v>541</v>
      </c>
      <c r="N5" s="36"/>
      <c r="O5" s="36"/>
      <c r="P5" s="36"/>
      <c r="Q5" s="36"/>
      <c r="R5" s="36"/>
    </row>
    <row r="6" spans="1:18" ht="15">
      <c r="A6" s="36" t="s">
        <v>199</v>
      </c>
      <c r="B6" s="36">
        <v>1282725.47</v>
      </c>
      <c r="C6" s="37">
        <v>21</v>
      </c>
      <c r="D6" s="36">
        <v>494586.61</v>
      </c>
      <c r="E6" s="37">
        <v>26</v>
      </c>
      <c r="F6" s="36">
        <v>0</v>
      </c>
      <c r="G6" s="37">
        <v>0</v>
      </c>
      <c r="H6" s="36">
        <v>1739188.26</v>
      </c>
      <c r="I6" s="37">
        <v>40</v>
      </c>
      <c r="J6" s="36">
        <v>806530.36</v>
      </c>
      <c r="K6" s="37">
        <v>44</v>
      </c>
      <c r="L6" s="36">
        <v>391849.94</v>
      </c>
      <c r="M6" s="38">
        <v>15</v>
      </c>
      <c r="N6" s="36"/>
      <c r="O6" s="36"/>
      <c r="P6" s="36"/>
      <c r="Q6" s="36"/>
      <c r="R6" s="36"/>
    </row>
    <row r="7" spans="1:18" ht="15">
      <c r="A7" s="36" t="s">
        <v>200</v>
      </c>
      <c r="B7" s="36">
        <v>44341163.93</v>
      </c>
      <c r="C7" s="37">
        <v>191</v>
      </c>
      <c r="D7" s="36">
        <v>11487076.46</v>
      </c>
      <c r="E7" s="37">
        <v>69</v>
      </c>
      <c r="F7" s="36">
        <v>4224051.61</v>
      </c>
      <c r="G7" s="37">
        <v>60</v>
      </c>
      <c r="H7" s="36">
        <v>41898884.79</v>
      </c>
      <c r="I7" s="37">
        <v>334</v>
      </c>
      <c r="J7" s="36">
        <v>11285692.29</v>
      </c>
      <c r="K7" s="37">
        <v>111</v>
      </c>
      <c r="L7" s="36">
        <v>3977018.58</v>
      </c>
      <c r="M7" s="38">
        <v>112</v>
      </c>
      <c r="N7" s="36"/>
      <c r="O7" s="36"/>
      <c r="P7" s="36"/>
      <c r="Q7" s="36"/>
      <c r="R7" s="36"/>
    </row>
    <row r="8" spans="1:18" ht="15">
      <c r="A8" s="36" t="s">
        <v>201</v>
      </c>
      <c r="B8" s="36">
        <v>6326859.61</v>
      </c>
      <c r="C8" s="37">
        <v>67</v>
      </c>
      <c r="D8" s="36">
        <v>3727573.99</v>
      </c>
      <c r="E8" s="37">
        <v>116</v>
      </c>
      <c r="F8" s="36">
        <v>1228068.57</v>
      </c>
      <c r="G8" s="37">
        <v>15</v>
      </c>
      <c r="H8" s="36">
        <v>5997724.34</v>
      </c>
      <c r="I8" s="37">
        <v>97</v>
      </c>
      <c r="J8" s="36">
        <v>3578809.2</v>
      </c>
      <c r="K8" s="37">
        <v>157</v>
      </c>
      <c r="L8" s="36">
        <v>1107469.93</v>
      </c>
      <c r="M8" s="38">
        <v>25</v>
      </c>
      <c r="N8" s="36"/>
      <c r="O8" s="36"/>
      <c r="P8" s="36"/>
      <c r="Q8" s="36"/>
      <c r="R8" s="36"/>
    </row>
    <row r="9" spans="1:18" ht="15">
      <c r="A9" s="36" t="s">
        <v>202</v>
      </c>
      <c r="B9" s="36">
        <v>63075007.67</v>
      </c>
      <c r="C9" s="37">
        <v>189</v>
      </c>
      <c r="D9" s="36">
        <v>70099949.41</v>
      </c>
      <c r="E9" s="37">
        <v>241</v>
      </c>
      <c r="F9" s="36">
        <v>16351638.04</v>
      </c>
      <c r="G9" s="37">
        <v>85</v>
      </c>
      <c r="H9" s="36">
        <v>59975459.91</v>
      </c>
      <c r="I9" s="37">
        <v>318</v>
      </c>
      <c r="J9" s="36">
        <v>70092351.1</v>
      </c>
      <c r="K9" s="37">
        <v>382</v>
      </c>
      <c r="L9" s="36">
        <v>15046933.27</v>
      </c>
      <c r="M9" s="38">
        <v>153</v>
      </c>
      <c r="N9" s="36"/>
      <c r="O9" s="36"/>
      <c r="P9" s="36"/>
      <c r="Q9" s="36"/>
      <c r="R9" s="36"/>
    </row>
    <row r="10" spans="1:18" ht="15">
      <c r="A10" s="36" t="s">
        <v>203</v>
      </c>
      <c r="B10" s="36">
        <v>19245600.24</v>
      </c>
      <c r="C10" s="37">
        <v>109</v>
      </c>
      <c r="D10" s="36">
        <v>5104642.35</v>
      </c>
      <c r="E10" s="37">
        <v>63</v>
      </c>
      <c r="F10" s="36">
        <v>2097106.16</v>
      </c>
      <c r="G10" s="37">
        <v>33</v>
      </c>
      <c r="H10" s="36">
        <v>18607580.65</v>
      </c>
      <c r="I10" s="37">
        <v>188</v>
      </c>
      <c r="J10" s="36">
        <v>4884879.37</v>
      </c>
      <c r="K10" s="37">
        <v>94</v>
      </c>
      <c r="L10" s="36">
        <v>2050982.61</v>
      </c>
      <c r="M10" s="38">
        <v>56</v>
      </c>
      <c r="N10" s="36"/>
      <c r="O10" s="36"/>
      <c r="P10" s="36"/>
      <c r="Q10" s="36"/>
      <c r="R10" s="36"/>
    </row>
    <row r="11" spans="1:18" ht="15">
      <c r="A11" s="36" t="s">
        <v>204</v>
      </c>
      <c r="B11" s="36">
        <v>27391212.69</v>
      </c>
      <c r="C11" s="37">
        <v>163</v>
      </c>
      <c r="D11" s="36">
        <v>8977684.24</v>
      </c>
      <c r="E11" s="37">
        <v>172</v>
      </c>
      <c r="F11" s="36">
        <v>4214529.52</v>
      </c>
      <c r="G11" s="37">
        <v>46</v>
      </c>
      <c r="H11" s="36">
        <v>26072043.54</v>
      </c>
      <c r="I11" s="37">
        <v>265</v>
      </c>
      <c r="J11" s="36">
        <v>8963691.48</v>
      </c>
      <c r="K11" s="37">
        <v>264</v>
      </c>
      <c r="L11" s="36">
        <v>4062361.14</v>
      </c>
      <c r="M11" s="38">
        <v>84</v>
      </c>
      <c r="N11" s="36"/>
      <c r="O11" s="36"/>
      <c r="P11" s="36"/>
      <c r="Q11" s="36"/>
      <c r="R11" s="36"/>
    </row>
    <row r="12" spans="1:18" ht="15">
      <c r="A12" s="36" t="s">
        <v>205</v>
      </c>
      <c r="B12" s="36">
        <v>39599692.5</v>
      </c>
      <c r="C12" s="37">
        <v>110</v>
      </c>
      <c r="D12" s="36">
        <v>41358751.23</v>
      </c>
      <c r="E12" s="37">
        <v>91</v>
      </c>
      <c r="F12" s="36">
        <v>0</v>
      </c>
      <c r="G12" s="37">
        <v>0</v>
      </c>
      <c r="H12" s="36">
        <v>38351710.71</v>
      </c>
      <c r="I12" s="37">
        <v>139</v>
      </c>
      <c r="J12" s="36">
        <v>32548046.4</v>
      </c>
      <c r="K12" s="37">
        <v>107</v>
      </c>
      <c r="L12" s="36">
        <v>6063406.41</v>
      </c>
      <c r="M12" s="38">
        <v>12</v>
      </c>
      <c r="N12" s="36"/>
      <c r="O12" s="36"/>
      <c r="P12" s="36"/>
      <c r="Q12" s="36"/>
      <c r="R12" s="36"/>
    </row>
    <row r="13" spans="1:18" ht="15">
      <c r="A13" s="36" t="s">
        <v>206</v>
      </c>
      <c r="B13" s="36">
        <v>100384928.54</v>
      </c>
      <c r="C13" s="37">
        <v>360</v>
      </c>
      <c r="D13" s="36">
        <v>45672196.63</v>
      </c>
      <c r="E13" s="37">
        <v>321</v>
      </c>
      <c r="F13" s="36">
        <v>20432138.69</v>
      </c>
      <c r="G13" s="37">
        <v>137</v>
      </c>
      <c r="H13" s="36">
        <v>98620689.26</v>
      </c>
      <c r="I13" s="37">
        <v>687</v>
      </c>
      <c r="J13" s="36">
        <v>47421283.8</v>
      </c>
      <c r="K13" s="37">
        <v>504</v>
      </c>
      <c r="L13" s="36">
        <v>20452850.11</v>
      </c>
      <c r="M13" s="38">
        <v>269</v>
      </c>
      <c r="N13" s="36"/>
      <c r="O13" s="36"/>
      <c r="P13" s="36"/>
      <c r="Q13" s="36"/>
      <c r="R13" s="36"/>
    </row>
    <row r="14" spans="1:18" ht="15">
      <c r="A14" s="36" t="s">
        <v>207</v>
      </c>
      <c r="B14" s="36">
        <v>100156206.94</v>
      </c>
      <c r="C14" s="37">
        <v>348</v>
      </c>
      <c r="D14" s="36">
        <v>27552626.04</v>
      </c>
      <c r="E14" s="37">
        <v>245</v>
      </c>
      <c r="F14" s="36">
        <v>19649113.08</v>
      </c>
      <c r="G14" s="37">
        <v>136</v>
      </c>
      <c r="H14" s="36">
        <v>96099056.87</v>
      </c>
      <c r="I14" s="37">
        <v>637</v>
      </c>
      <c r="J14" s="36">
        <v>25084506.03</v>
      </c>
      <c r="K14" s="37">
        <v>378</v>
      </c>
      <c r="L14" s="36">
        <v>19044947.79</v>
      </c>
      <c r="M14" s="38">
        <v>251</v>
      </c>
      <c r="N14" s="36"/>
      <c r="O14" s="36"/>
      <c r="P14" s="36"/>
      <c r="Q14" s="36"/>
      <c r="R14" s="36"/>
    </row>
    <row r="15" spans="1:18" ht="15">
      <c r="A15" s="36" t="s">
        <v>208</v>
      </c>
      <c r="B15" s="36">
        <v>79067879.27</v>
      </c>
      <c r="C15" s="37">
        <v>312</v>
      </c>
      <c r="D15" s="36">
        <v>32030534.67</v>
      </c>
      <c r="E15" s="37">
        <v>329</v>
      </c>
      <c r="F15" s="36">
        <v>16767318.47</v>
      </c>
      <c r="G15" s="37">
        <v>134</v>
      </c>
      <c r="H15" s="36">
        <v>76976173.9</v>
      </c>
      <c r="I15" s="37">
        <v>580</v>
      </c>
      <c r="J15" s="36">
        <v>32007040.41</v>
      </c>
      <c r="K15" s="37">
        <v>579</v>
      </c>
      <c r="L15" s="36">
        <v>15753219.71</v>
      </c>
      <c r="M15" s="38">
        <v>247</v>
      </c>
      <c r="N15" s="36"/>
      <c r="O15" s="36"/>
      <c r="P15" s="36"/>
      <c r="Q15" s="36"/>
      <c r="R15" s="36"/>
    </row>
    <row r="16" spans="1:18" ht="15">
      <c r="A16" s="36" t="s">
        <v>209</v>
      </c>
      <c r="B16" s="36">
        <v>93449121.72</v>
      </c>
      <c r="C16" s="37">
        <v>333</v>
      </c>
      <c r="D16" s="36">
        <v>64929092.51</v>
      </c>
      <c r="E16" s="37">
        <v>368</v>
      </c>
      <c r="F16" s="36">
        <v>21061252.89</v>
      </c>
      <c r="G16" s="37">
        <v>133</v>
      </c>
      <c r="H16" s="36">
        <v>90176444.04</v>
      </c>
      <c r="I16" s="37">
        <v>621</v>
      </c>
      <c r="J16" s="36">
        <v>64131655.34</v>
      </c>
      <c r="K16" s="37">
        <v>625</v>
      </c>
      <c r="L16" s="36">
        <v>20145849.19</v>
      </c>
      <c r="M16" s="38">
        <v>266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2017-06-30T19:42:56Z</dcterms:modified>
  <cp:category/>
  <cp:version/>
  <cp:contentType/>
  <cp:contentStatus/>
</cp:coreProperties>
</file>