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1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<sst xmlns="http://schemas.openxmlformats.org/spreadsheetml/2006/main" count="164" uniqueCount="128">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</sst>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 \(#,##0.00\)"/>
    <numFmt numFmtId="166" formatCode="#,##0;\ \(#,##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right"/>
    </xf>
    <xf numFmtId="166" fontId="23" fillId="0" borderId="2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zoomScalePageLayoutView="0" workbookViewId="0" topLeftCell="A4">
      <selection activeCell="F9" sqref="F9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16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36</v>
      </c>
      <c r="R5" s="1" t="s">
        <v>14</v>
      </c>
    </row>
    <row r="6" spans="5:18" ht="15">
      <c r="E6" s="56"/>
      <c r="F6" s="56"/>
      <c r="G6" s="56"/>
      <c r="H6" s="56"/>
      <c r="O6" s="1" t="s">
        <v>37</v>
      </c>
      <c r="R6" s="1" t="s">
        <v>35</v>
      </c>
    </row>
    <row r="7" spans="4:15" ht="33.75">
      <c r="D7" s="3" t="s">
        <v>2</v>
      </c>
      <c r="E7" s="5">
        <v>42401</v>
      </c>
      <c r="F7" s="3" t="s">
        <v>3</v>
      </c>
      <c r="G7" s="5">
        <v>42429</v>
      </c>
      <c r="O7" s="1" t="s">
        <v>38</v>
      </c>
    </row>
    <row r="8" ht="15">
      <c r="O8" s="1" t="s">
        <v>39</v>
      </c>
    </row>
    <row r="12" spans="3:8" ht="18.75">
      <c r="C12" s="59" t="s">
        <v>41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44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43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42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tabSelected="1" zoomScalePageLayoutView="0" workbookViewId="0" topLeftCell="A1">
      <selection activeCell="B18" sqref="B18:H1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02/01/2016 - 02/29/2016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02/01/2015 - 03/01/2015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82937246.86999999</v>
      </c>
      <c r="D6" s="42">
        <f t="shared" si="0"/>
        <v>50979324.809999995</v>
      </c>
      <c r="E6" s="43">
        <f t="shared" si="0"/>
        <v>16944860.12</v>
      </c>
      <c r="F6" s="41">
        <f t="shared" si="0"/>
        <v>79161522.04</v>
      </c>
      <c r="G6" s="42">
        <f t="shared" si="0"/>
        <v>53255856.53</v>
      </c>
      <c r="H6" s="43">
        <f t="shared" si="0"/>
        <v>16326677.040000001</v>
      </c>
      <c r="I6" s="20">
        <f>_xlfn.IFERROR((C6-F6)/F6,"")</f>
        <v>0.04769646581696754</v>
      </c>
      <c r="J6" s="20">
        <f>_xlfn.IFERROR((D6-G6)/G6,"")</f>
        <v>-0.04274706799087147</v>
      </c>
      <c r="K6" s="20">
        <f>_xlfn.IFERROR((E6-H6)/H6,"")</f>
        <v>0.037863374064757024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2686695.8</v>
      </c>
      <c r="D7" s="44">
        <f>IF('County Data'!E2&gt;9,'County Data'!D2,"*")</f>
        <v>684358.63</v>
      </c>
      <c r="E7" s="45">
        <f>IF('County Data'!G2&gt;9,'County Data'!F2,"*")</f>
        <v>488588.94</v>
      </c>
      <c r="F7" s="44">
        <f>IF('County Data'!I2&gt;9,'County Data'!H2,"*")</f>
        <v>2398674</v>
      </c>
      <c r="G7" s="44">
        <f>IF('County Data'!K2&gt;9,'County Data'!J2,"*")</f>
        <v>608351</v>
      </c>
      <c r="H7" s="45">
        <f>IF('County Data'!M2&gt;9,'County Data'!L2,"*")</f>
        <v>409797.89</v>
      </c>
      <c r="I7" s="22">
        <f aca="true" t="shared" si="1" ref="I7:I50">_xlfn.IFERROR((C7-F7)/F7,"")</f>
        <v>0.12007542500564888</v>
      </c>
      <c r="J7" s="22">
        <f aca="true" t="shared" si="2" ref="J7:J50">_xlfn.IFERROR((D7-G7)/G7,"")</f>
        <v>0.12494042090832432</v>
      </c>
      <c r="K7" s="22">
        <f aca="true" t="shared" si="3" ref="K7:K50">_xlfn.IFERROR((E7-H7)/H7,"")</f>
        <v>0.19226807146322786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4558782.77</v>
      </c>
      <c r="D8" s="44">
        <f>IF('County Data'!E3&gt;9,'County Data'!D3,"*")</f>
        <v>3205973.71</v>
      </c>
      <c r="E8" s="45">
        <f>IF('County Data'!G3&gt;9,'County Data'!F3,"*")</f>
        <v>914262.72</v>
      </c>
      <c r="F8" s="44">
        <f>IF('County Data'!I3&gt;9,'County Data'!H3,"*")</f>
        <v>4439823.04</v>
      </c>
      <c r="G8" s="44">
        <f>IF('County Data'!K3&gt;9,'County Data'!J3,"*")</f>
        <v>3670537.36</v>
      </c>
      <c r="H8" s="45">
        <f>IF('County Data'!M3&gt;9,'County Data'!L3,"*")</f>
        <v>871787.97</v>
      </c>
      <c r="I8" s="22">
        <f t="shared" si="1"/>
        <v>0.026793799871807394</v>
      </c>
      <c r="J8" s="22">
        <f t="shared" si="2"/>
        <v>-0.12656556913508704</v>
      </c>
      <c r="K8" s="22">
        <f t="shared" si="3"/>
        <v>0.0487214224807438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2176639.63</v>
      </c>
      <c r="D9" s="47">
        <f>IF('County Data'!E4&gt;9,'County Data'!D4,"*")</f>
        <v>392608.19</v>
      </c>
      <c r="E9" s="48">
        <f>IF('County Data'!G4&gt;9,'County Data'!F4,"*")</f>
        <v>305099.09</v>
      </c>
      <c r="F9" s="46">
        <f>IF('County Data'!I4&gt;9,'County Data'!H4,"*")</f>
        <v>2123645.33</v>
      </c>
      <c r="G9" s="47">
        <f>IF('County Data'!K4&gt;9,'County Data'!J4,"*")</f>
        <v>505206.71</v>
      </c>
      <c r="H9" s="48">
        <f>IF('County Data'!M4&gt;9,'County Data'!L4,"*")</f>
        <v>335974.71</v>
      </c>
      <c r="I9" s="9">
        <f t="shared" si="1"/>
        <v>0.024954402343634195</v>
      </c>
      <c r="J9" s="9">
        <f t="shared" si="2"/>
        <v>-0.22287613717561275</v>
      </c>
      <c r="K9" s="9">
        <f t="shared" si="3"/>
        <v>-0.09189864320442451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24250859.87</v>
      </c>
      <c r="D10" s="44">
        <f>IF('County Data'!E5&gt;9,'County Data'!D5,"*")</f>
        <v>6406573.19</v>
      </c>
      <c r="E10" s="45">
        <f>IF('County Data'!G5&gt;9,'County Data'!F5,"*")</f>
        <v>4881786.89</v>
      </c>
      <c r="F10" s="44">
        <f>IF('County Data'!I5&gt;9,'County Data'!H5,"*")</f>
        <v>22136091.8</v>
      </c>
      <c r="G10" s="44">
        <f>IF('County Data'!K5&gt;9,'County Data'!J5,"*")</f>
        <v>6272364.39</v>
      </c>
      <c r="H10" s="45">
        <f>IF('County Data'!M5&gt;9,'County Data'!L5,"*")</f>
        <v>4448225.9</v>
      </c>
      <c r="I10" s="22">
        <f t="shared" si="1"/>
        <v>0.09553484368907433</v>
      </c>
      <c r="J10" s="22">
        <f t="shared" si="2"/>
        <v>0.021396843623111117</v>
      </c>
      <c r="K10" s="22">
        <f t="shared" si="3"/>
        <v>0.09746829404504823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77203.8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143450.38</v>
      </c>
      <c r="G11" s="47">
        <f>IF('County Data'!K6&gt;9,'County Data'!J6,"*")</f>
        <v>37741.2</v>
      </c>
      <c r="H11" s="48" t="str">
        <f>IF('County Data'!M6&gt;9,'County Data'!L6,"*")</f>
        <v>*</v>
      </c>
      <c r="I11" s="9">
        <f t="shared" si="1"/>
        <v>-0.46180832703266456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3108525.43</v>
      </c>
      <c r="D12" s="44">
        <f>IF('County Data'!E7&gt;9,'County Data'!D7,"*")</f>
        <v>229761.35</v>
      </c>
      <c r="E12" s="45">
        <f>IF('County Data'!G7&gt;9,'County Data'!F7,"*")</f>
        <v>274395.5</v>
      </c>
      <c r="F12" s="44">
        <f>IF('County Data'!I7&gt;9,'County Data'!H7,"*")</f>
        <v>2839425.93</v>
      </c>
      <c r="G12" s="44">
        <f>IF('County Data'!K7&gt;9,'County Data'!J7,"*")</f>
        <v>292464.78</v>
      </c>
      <c r="H12" s="45">
        <f>IF('County Data'!M7&gt;9,'County Data'!L7,"*")</f>
        <v>265624.5</v>
      </c>
      <c r="I12" s="22">
        <f t="shared" si="1"/>
        <v>0.09477250213038661</v>
      </c>
      <c r="J12" s="22">
        <f t="shared" si="2"/>
        <v>-0.2143965163942134</v>
      </c>
      <c r="K12" s="22">
        <f t="shared" si="3"/>
        <v>0.03302029744997167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209459.47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194141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1"/>
        <v>0.07890383793222452</v>
      </c>
      <c r="J13" s="9">
        <f t="shared" si="2"/>
      </c>
      <c r="K13" s="9">
        <f t="shared" si="3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5490799.41</v>
      </c>
      <c r="D14" s="44">
        <f>IF('County Data'!E9&gt;9,'County Data'!D9,"*")</f>
        <v>9422229.83</v>
      </c>
      <c r="E14" s="45">
        <f>IF('County Data'!G9&gt;9,'County Data'!F9,"*")</f>
        <v>1605484.89</v>
      </c>
      <c r="F14" s="44">
        <f>IF('County Data'!I9&gt;9,'County Data'!H9,"*")</f>
        <v>5013085.01</v>
      </c>
      <c r="G14" s="44">
        <f>IF('County Data'!K9&gt;9,'County Data'!J9,"*")</f>
        <v>9938193.72</v>
      </c>
      <c r="H14" s="45">
        <f>IF('County Data'!M9&gt;9,'County Data'!L9,"*")</f>
        <v>1508903.5</v>
      </c>
      <c r="I14" s="22">
        <f t="shared" si="1"/>
        <v>0.09529349672847466</v>
      </c>
      <c r="J14" s="22">
        <f t="shared" si="2"/>
        <v>-0.05191727033471436</v>
      </c>
      <c r="K14" s="22">
        <f t="shared" si="3"/>
        <v>0.06400766516877977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1177580.03</v>
      </c>
      <c r="D15" s="49">
        <f>IF('County Data'!E10&gt;9,'County Data'!D10,"*")</f>
        <v>186291.06</v>
      </c>
      <c r="E15" s="50">
        <f>IF('County Data'!G10&gt;9,'County Data'!F10,"*")</f>
        <v>113095.96</v>
      </c>
      <c r="F15" s="49">
        <f>IF('County Data'!I10&gt;9,'County Data'!H10,"*")</f>
        <v>1142429</v>
      </c>
      <c r="G15" s="49">
        <f>IF('County Data'!K10&gt;9,'County Data'!J10,"*")</f>
        <v>229187.14</v>
      </c>
      <c r="H15" s="50">
        <f>IF('County Data'!M10&gt;9,'County Data'!L10,"*")</f>
        <v>132316</v>
      </c>
      <c r="I15" s="23">
        <f t="shared" si="1"/>
        <v>0.03076867796598303</v>
      </c>
      <c r="J15" s="23">
        <f t="shared" si="2"/>
        <v>-0.18716617345981984</v>
      </c>
      <c r="K15" s="23">
        <f t="shared" si="3"/>
        <v>-0.1452586232957465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2009142.9</v>
      </c>
      <c r="D16" s="44">
        <f>IF('County Data'!E11&gt;9,'County Data'!D11,"*")</f>
        <v>1060629.06</v>
      </c>
      <c r="E16" s="45">
        <f>IF('County Data'!G11&gt;9,'County Data'!F11,"*")</f>
        <v>294885.26</v>
      </c>
      <c r="F16" s="44">
        <f>IF('County Data'!I11&gt;9,'County Data'!H11,"*")</f>
        <v>1903771</v>
      </c>
      <c r="G16" s="44">
        <f>IF('County Data'!K11&gt;9,'County Data'!J11,"*")</f>
        <v>1075297.16</v>
      </c>
      <c r="H16" s="45">
        <f>IF('County Data'!M11&gt;9,'County Data'!L11,"*")</f>
        <v>299492</v>
      </c>
      <c r="I16" s="22">
        <f t="shared" si="1"/>
        <v>0.055349041455090925</v>
      </c>
      <c r="J16" s="22">
        <f t="shared" si="2"/>
        <v>-0.013640973440309153</v>
      </c>
      <c r="K16" s="22">
        <f t="shared" si="3"/>
        <v>-0.015381846593565073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4427041.19</v>
      </c>
      <c r="D17" s="47">
        <f>IF('County Data'!E12&gt;9,'County Data'!D12,"*")</f>
        <v>6334066.05</v>
      </c>
      <c r="E17" s="48" t="str">
        <f>IF('County Data'!G12&gt;9,'County Data'!F12,"*")</f>
        <v>*</v>
      </c>
      <c r="F17" s="46">
        <f>IF('County Data'!I12&gt;9,'County Data'!H12,"*")</f>
        <v>4633520.92</v>
      </c>
      <c r="G17" s="47">
        <f>IF('County Data'!K12&gt;9,'County Data'!J12,"*")</f>
        <v>6357740.72</v>
      </c>
      <c r="H17" s="48" t="str">
        <f>IF('County Data'!M12&gt;9,'County Data'!L12,"*")</f>
        <v>*</v>
      </c>
      <c r="I17" s="9">
        <f t="shared" si="1"/>
        <v>-0.04456216634498318</v>
      </c>
      <c r="J17" s="9">
        <f t="shared" si="2"/>
        <v>-0.003723755189563617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9414257.11</v>
      </c>
      <c r="D18" s="44">
        <f>IF('County Data'!E13&gt;9,'County Data'!D13,"*")</f>
        <v>7347037.52</v>
      </c>
      <c r="E18" s="45">
        <f>IF('County Data'!G13&gt;9,'County Data'!F13,"*")</f>
        <v>2398293.97</v>
      </c>
      <c r="F18" s="44">
        <f>IF('County Data'!I13&gt;9,'County Data'!H13,"*")</f>
        <v>9508826.56</v>
      </c>
      <c r="G18" s="44">
        <f>IF('County Data'!K13&gt;9,'County Data'!J13,"*")</f>
        <v>8035487.08</v>
      </c>
      <c r="H18" s="45">
        <f>IF('County Data'!M13&gt;9,'County Data'!L13,"*")</f>
        <v>2623302.34</v>
      </c>
      <c r="I18" s="22">
        <f t="shared" si="1"/>
        <v>-0.009945438525276995</v>
      </c>
      <c r="J18" s="22">
        <f t="shared" si="2"/>
        <v>-0.08567614547144546</v>
      </c>
      <c r="K18" s="22">
        <f t="shared" si="3"/>
        <v>-0.08577294601887164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7953899.18</v>
      </c>
      <c r="D19" s="47">
        <f>IF('County Data'!E14&gt;9,'County Data'!D14,"*")</f>
        <v>2805100.35</v>
      </c>
      <c r="E19" s="48">
        <f>IF('County Data'!G14&gt;9,'County Data'!F14,"*")</f>
        <v>1856113.21</v>
      </c>
      <c r="F19" s="46">
        <f>IF('County Data'!I14&gt;9,'County Data'!H14,"*")</f>
        <v>7682362</v>
      </c>
      <c r="G19" s="47">
        <f>IF('County Data'!K14&gt;9,'County Data'!J14,"*")</f>
        <v>2666658.6</v>
      </c>
      <c r="H19" s="48">
        <f>IF('County Data'!M14&gt;9,'County Data'!L14,"*")</f>
        <v>1742792.65</v>
      </c>
      <c r="I19" s="9">
        <f t="shared" si="1"/>
        <v>0.03534553305350616</v>
      </c>
      <c r="J19" s="9">
        <f t="shared" si="2"/>
        <v>0.05191581329533522</v>
      </c>
      <c r="K19" s="9">
        <f t="shared" si="3"/>
        <v>0.06502239953789113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7295059.74</v>
      </c>
      <c r="D20" s="44">
        <f>IF('County Data'!E15&gt;9,'County Data'!D15,"*")</f>
        <v>4928978.52</v>
      </c>
      <c r="E20" s="45">
        <f>IF('County Data'!G15&gt;9,'County Data'!F15,"*")</f>
        <v>1867874.15</v>
      </c>
      <c r="F20" s="44">
        <f>IF('County Data'!I15&gt;9,'County Data'!H15,"*")</f>
        <v>7391566.91</v>
      </c>
      <c r="G20" s="44">
        <f>IF('County Data'!K15&gt;9,'County Data'!J15,"*")</f>
        <v>5128245.39</v>
      </c>
      <c r="H20" s="45">
        <f>IF('County Data'!M15&gt;9,'County Data'!L15,"*")</f>
        <v>1817140.35</v>
      </c>
      <c r="I20" s="22">
        <f t="shared" si="1"/>
        <v>-0.013056388608136123</v>
      </c>
      <c r="J20" s="22">
        <f t="shared" si="2"/>
        <v>-0.03885673458383397</v>
      </c>
      <c r="K20" s="22">
        <f t="shared" si="3"/>
        <v>0.027919582546279274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8101300.54</v>
      </c>
      <c r="D21" s="47">
        <f>IF('County Data'!E16&gt;9,'County Data'!D16,"*")</f>
        <v>7975717.35</v>
      </c>
      <c r="E21" s="48">
        <f>IF('County Data'!G16&gt;9,'County Data'!F16,"*")</f>
        <v>1944979.54</v>
      </c>
      <c r="F21" s="46">
        <f>IF('County Data'!I16&gt;9,'County Data'!H16,"*")</f>
        <v>7610709.16</v>
      </c>
      <c r="G21" s="47">
        <f>IF('County Data'!K16&gt;9,'County Data'!J16,"*")</f>
        <v>8438381.28</v>
      </c>
      <c r="H21" s="48">
        <f>IF('County Data'!M16&gt;9,'County Data'!L16,"*")</f>
        <v>1871319.23</v>
      </c>
      <c r="I21" s="9">
        <f t="shared" si="1"/>
        <v>0.06446066584418</v>
      </c>
      <c r="J21" s="9">
        <f t="shared" si="2"/>
        <v>-0.054828516826630015</v>
      </c>
      <c r="K21" s="9">
        <f t="shared" si="3"/>
        <v>0.03936277082985999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D10" sqref="D10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02/01/2016 - 02/29/2016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02/01/2015 - 03/01/2015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1986322.58</v>
      </c>
      <c r="D6" s="42" t="str">
        <f>IF('Town Data'!E2&gt;9,'Town Data'!D2,"*")</f>
        <v>*</v>
      </c>
      <c r="E6" s="43">
        <f>IF('Town Data'!G2&gt;9,'Town Data'!F2,"*")</f>
        <v>293522.54</v>
      </c>
      <c r="F6" s="42">
        <f>IF('Town Data'!I2&gt;9,'Town Data'!H2,"*")</f>
        <v>1758409.18</v>
      </c>
      <c r="G6" s="42" t="str">
        <f>IF('Town Data'!K2&gt;9,'Town Data'!J2,"*")</f>
        <v>*</v>
      </c>
      <c r="H6" s="43">
        <f>IF('Town Data'!M2&gt;9,'Town Data'!L2,"*")</f>
        <v>262739.55</v>
      </c>
      <c r="I6" s="20">
        <f>_xlfn.IFERROR((C6-F6)/F6,"")</f>
        <v>0.12961340431582605</v>
      </c>
      <c r="J6" s="20">
        <f>_xlfn.IFERROR((D6-G6)/G6,"")</f>
      </c>
      <c r="K6" s="20">
        <f>_xlfn.IFERROR((E6-H6)/H6,"")</f>
        <v>0.11716161499096726</v>
      </c>
    </row>
    <row r="7" spans="1:12" ht="15">
      <c r="A7" s="15"/>
      <c r="B7" t="str">
        <f>'Town Data'!A3</f>
        <v>BARTON</v>
      </c>
      <c r="C7" s="51">
        <f>IF('Town Data'!C3&gt;9,'Town Data'!B3,"*")</f>
        <v>117348.5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103307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0.13592012157937022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1838794.52</v>
      </c>
      <c r="D8" s="44">
        <f>IF('Town Data'!E4&gt;9,'Town Data'!D4,"*")</f>
        <v>385438.32</v>
      </c>
      <c r="E8" s="45">
        <f>IF('Town Data'!G4&gt;9,'Town Data'!F4,"*")</f>
        <v>288483.65</v>
      </c>
      <c r="F8" s="44">
        <f>IF('Town Data'!I4&gt;9,'Town Data'!H4,"*")</f>
        <v>1755317.41</v>
      </c>
      <c r="G8" s="44">
        <f>IF('Town Data'!K4&gt;9,'Town Data'!J4,"*")</f>
        <v>380363.13</v>
      </c>
      <c r="H8" s="45">
        <f>IF('Town Data'!M4&gt;9,'Town Data'!L4,"*")</f>
        <v>244570.9</v>
      </c>
      <c r="I8" s="22">
        <f t="shared" si="0"/>
        <v>0.04755670371890182</v>
      </c>
      <c r="J8" s="22">
        <f t="shared" si="1"/>
        <v>0.01334301250491866</v>
      </c>
      <c r="K8" s="22">
        <f t="shared" si="2"/>
        <v>0.17955018360728947</v>
      </c>
      <c r="L8" s="15"/>
    </row>
    <row r="9" spans="1:12" ht="15">
      <c r="A9" s="15"/>
      <c r="B9" s="15" t="str">
        <f>'Town Data'!A5</f>
        <v>BERLIN</v>
      </c>
      <c r="C9" s="51">
        <f>IF('Town Data'!C5&gt;9,'Town Data'!B5,"*")</f>
        <v>640885.04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317199.45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281155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0.12820134801088373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294734.06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301474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-0.02235662113482424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2954780.08</v>
      </c>
      <c r="D12" s="44">
        <f>IF('Town Data'!E8&gt;9,'Town Data'!D8,"*")</f>
        <v>565898.8</v>
      </c>
      <c r="E12" s="45">
        <f>IF('Town Data'!G8&gt;9,'Town Data'!F8,"*")</f>
        <v>416703.57</v>
      </c>
      <c r="F12" s="44">
        <f>IF('Town Data'!I8&gt;9,'Town Data'!H8,"*")</f>
        <v>2693536</v>
      </c>
      <c r="G12" s="44">
        <f>IF('Town Data'!K8&gt;9,'Town Data'!J8,"*")</f>
        <v>561246</v>
      </c>
      <c r="H12" s="45">
        <f>IF('Town Data'!M8&gt;9,'Town Data'!L8,"*")</f>
        <v>375880</v>
      </c>
      <c r="I12" s="22">
        <f t="shared" si="0"/>
        <v>0.09698926615423001</v>
      </c>
      <c r="J12" s="22">
        <f t="shared" si="1"/>
        <v>0.008290125898447466</v>
      </c>
      <c r="K12" s="22">
        <f t="shared" si="2"/>
        <v>0.10860798659146538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298398.35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263366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0.13301773957154672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 t="str">
        <f>IF('Town Data'!C10&gt;9,'Town Data'!B10,"*")</f>
        <v>*</v>
      </c>
      <c r="D14" s="44">
        <f>IF('Town Data'!E10&gt;9,'Town Data'!D10,"*")</f>
        <v>30819.93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47681.04</v>
      </c>
      <c r="H14" s="45" t="str">
        <f>IF('Town Data'!M10&gt;9,'Town Data'!L10,"*")</f>
        <v>*</v>
      </c>
      <c r="I14" s="22">
        <f t="shared" si="0"/>
      </c>
      <c r="J14" s="22">
        <f t="shared" si="1"/>
        <v>-0.3536229494994237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7267805.12</v>
      </c>
      <c r="D15" s="47">
        <f>IF('Town Data'!E11&gt;9,'Town Data'!D11,"*")</f>
        <v>2235300.1</v>
      </c>
      <c r="E15" s="48">
        <f>IF('Town Data'!G11&gt;9,'Town Data'!F11,"*")</f>
        <v>2528307.93</v>
      </c>
      <c r="F15" s="46">
        <f>IF('Town Data'!I11&gt;9,'Town Data'!H11,"*")</f>
        <v>6425096.5</v>
      </c>
      <c r="G15" s="47">
        <f>IF('Town Data'!K11&gt;9,'Town Data'!J11,"*")</f>
        <v>1828448</v>
      </c>
      <c r="H15" s="48">
        <f>IF('Town Data'!M11&gt;9,'Town Data'!L11,"*")</f>
        <v>2239836.85</v>
      </c>
      <c r="I15" s="9">
        <f t="shared" si="0"/>
        <v>0.13115890477286996</v>
      </c>
      <c r="J15" s="9">
        <f t="shared" si="1"/>
        <v>0.2225122617651692</v>
      </c>
      <c r="K15" s="9">
        <f t="shared" si="2"/>
        <v>0.1287911126205465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743899.51</v>
      </c>
      <c r="D16" s="54">
        <f>IF('Town Data'!E12&gt;9,'Town Data'!D12,"*")</f>
        <v>1428170.09</v>
      </c>
      <c r="E16" s="55" t="str">
        <f>IF('Town Data'!G12&gt;9,'Town Data'!F12,"*")</f>
        <v>*</v>
      </c>
      <c r="F16" s="54">
        <f>IF('Town Data'!I12&gt;9,'Town Data'!H12,"*")</f>
        <v>783616.37</v>
      </c>
      <c r="G16" s="54">
        <f>IF('Town Data'!K12&gt;9,'Town Data'!J12,"*")</f>
        <v>1487379</v>
      </c>
      <c r="H16" s="55" t="str">
        <f>IF('Town Data'!M12&gt;9,'Town Data'!L12,"*")</f>
        <v>*</v>
      </c>
      <c r="I16" s="26">
        <f t="shared" si="0"/>
        <v>-0.05068406113057591</v>
      </c>
      <c r="J16" s="26">
        <f t="shared" si="1"/>
        <v>-0.03980754737023981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265035.98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232154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0.14163865365231693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236870.31</v>
      </c>
      <c r="D18" s="47">
        <f>IF('Town Data'!E14&gt;9,'Town Data'!D14,"*")</f>
        <v>117546.41</v>
      </c>
      <c r="E18" s="48" t="str">
        <f>IF('Town Data'!G14&gt;9,'Town Data'!F14,"*")</f>
        <v>*</v>
      </c>
      <c r="F18" s="46">
        <f>IF('Town Data'!I14&gt;9,'Town Data'!H14,"*")</f>
        <v>251150</v>
      </c>
      <c r="G18" s="47">
        <f>IF('Town Data'!K14&gt;9,'Town Data'!J14,"*")</f>
        <v>131921</v>
      </c>
      <c r="H18" s="48" t="str">
        <f>IF('Town Data'!M14&gt;9,'Town Data'!L14,"*")</f>
        <v>*</v>
      </c>
      <c r="I18" s="9">
        <f t="shared" si="0"/>
        <v>-0.056857216802707555</v>
      </c>
      <c r="J18" s="9">
        <f t="shared" si="1"/>
        <v>-0.10896362216781252</v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1807158.74</v>
      </c>
      <c r="D19" s="44" t="str">
        <f>IF('Town Data'!E15&gt;9,'Town Data'!D15,"*")</f>
        <v>*</v>
      </c>
      <c r="E19" s="45">
        <f>IF('Town Data'!G15&gt;9,'Town Data'!F15,"*")</f>
        <v>330074.61</v>
      </c>
      <c r="F19" s="44">
        <f>IF('Town Data'!I15&gt;9,'Town Data'!H15,"*")</f>
        <v>1727057</v>
      </c>
      <c r="G19" s="44" t="str">
        <f>IF('Town Data'!K15&gt;9,'Town Data'!J15,"*")</f>
        <v>*</v>
      </c>
      <c r="H19" s="45">
        <f>IF('Town Data'!M15&gt;9,'Town Data'!L15,"*")</f>
        <v>269270</v>
      </c>
      <c r="I19" s="22">
        <f t="shared" si="0"/>
        <v>0.046380484257323294</v>
      </c>
      <c r="J19" s="22">
        <f t="shared" si="1"/>
      </c>
      <c r="K19" s="22">
        <f t="shared" si="2"/>
        <v>0.22581279013629438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656489.4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582092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0.12781038048968207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898851.63</v>
      </c>
      <c r="D21" s="44">
        <f>IF('Town Data'!E17&gt;9,'Town Data'!D17,"*")</f>
        <v>884760.35</v>
      </c>
      <c r="E21" s="45">
        <f>IF('Town Data'!G17&gt;9,'Town Data'!F17,"*")</f>
        <v>305411.17</v>
      </c>
      <c r="F21" s="44">
        <f>IF('Town Data'!I17&gt;9,'Town Data'!H17,"*")</f>
        <v>1219971.8</v>
      </c>
      <c r="G21" s="44">
        <f>IF('Town Data'!K17&gt;9,'Town Data'!J17,"*")</f>
        <v>1134681.39</v>
      </c>
      <c r="H21" s="45">
        <f>IF('Town Data'!M17&gt;9,'Town Data'!L17,"*")</f>
        <v>296153.35</v>
      </c>
      <c r="I21" s="22">
        <f t="shared" si="0"/>
        <v>-0.26321933834864053</v>
      </c>
      <c r="J21" s="22">
        <f t="shared" si="1"/>
        <v>-0.22025657792801198</v>
      </c>
      <c r="K21" s="22">
        <f t="shared" si="2"/>
        <v>0.03126022379959574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289530.11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280367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0.03268255536493234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2466034.84</v>
      </c>
      <c r="D23" s="44" t="str">
        <f>IF('Town Data'!E19&gt;9,'Town Data'!D19,"*")</f>
        <v>*</v>
      </c>
      <c r="E23" s="45">
        <f>IF('Town Data'!G19&gt;9,'Town Data'!F19,"*")</f>
        <v>256163.22</v>
      </c>
      <c r="F23" s="44">
        <f>IF('Town Data'!I19&gt;9,'Town Data'!H19,"*")</f>
        <v>2427876.05</v>
      </c>
      <c r="G23" s="44" t="str">
        <f>IF('Town Data'!K19&gt;9,'Town Data'!J19,"*")</f>
        <v>*</v>
      </c>
      <c r="H23" s="45">
        <f>IF('Town Data'!M19&gt;9,'Town Data'!L19,"*")</f>
        <v>269535</v>
      </c>
      <c r="I23" s="22">
        <f t="shared" si="0"/>
        <v>0.015716943210506994</v>
      </c>
      <c r="J23" s="22">
        <f t="shared" si="1"/>
      </c>
      <c r="K23" s="22">
        <f t="shared" si="2"/>
        <v>-0.04961055150537035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368289.21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311168.23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0.1835694473050801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FERRISBURGH</v>
      </c>
      <c r="C25" s="52">
        <f>IF('Town Data'!C21&gt;9,'Town Data'!B21,"*")</f>
        <v>200512.79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130044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0.541884208421765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HARDWICK</v>
      </c>
      <c r="C26" s="51">
        <f>IF('Town Data'!C22&gt;9,'Town Data'!B22,"*")</f>
        <v>228678.77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214770.45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0.06475900199492052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HARTFORD</v>
      </c>
      <c r="C27" s="52">
        <f>IF('Town Data'!C23&gt;9,'Town Data'!B23,"*")</f>
        <v>1689223.62</v>
      </c>
      <c r="D27" s="44">
        <f>IF('Town Data'!E23&gt;9,'Town Data'!D23,"*")</f>
        <v>755539.95</v>
      </c>
      <c r="E27" s="45">
        <f>IF('Town Data'!G23&gt;9,'Town Data'!F23,"*")</f>
        <v>246270.31</v>
      </c>
      <c r="F27" s="44">
        <f>IF('Town Data'!I23&gt;9,'Town Data'!H23,"*")</f>
        <v>1324294.28</v>
      </c>
      <c r="G27" s="44">
        <f>IF('Town Data'!K23&gt;9,'Town Data'!J23,"*")</f>
        <v>918741.56</v>
      </c>
      <c r="H27" s="45">
        <f>IF('Town Data'!M23&gt;9,'Town Data'!L23,"*")</f>
        <v>192533.39</v>
      </c>
      <c r="I27" s="22">
        <f t="shared" si="0"/>
        <v>0.2755651410047622</v>
      </c>
      <c r="J27" s="22">
        <f t="shared" si="1"/>
        <v>-0.17763603727690308</v>
      </c>
      <c r="K27" s="22">
        <f t="shared" si="2"/>
        <v>0.27910441923865764</v>
      </c>
      <c r="L27" s="15"/>
    </row>
    <row r="28" spans="1:12" ht="15">
      <c r="A28" s="15"/>
      <c r="B28" s="15" t="str">
        <f>'Town Data'!A24</f>
        <v>HINESBURG</v>
      </c>
      <c r="C28" s="51">
        <f>IF('Town Data'!C24&gt;9,'Town Data'!B24,"*")</f>
        <v>355116.35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324713.77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0.09362885965692172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JAY</v>
      </c>
      <c r="C29" s="52" t="str">
        <f>IF('Town Data'!C25&gt;9,'Town Data'!B25,"*")</f>
        <v>*</v>
      </c>
      <c r="D29" s="44">
        <f>IF('Town Data'!E25&gt;9,'Town Data'!D25,"*")</f>
        <v>795709.81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>
        <f>IF('Town Data'!K25&gt;9,'Town Data'!J25,"*")</f>
        <v>770668</v>
      </c>
      <c r="H29" s="45" t="str">
        <f>IF('Town Data'!M25&gt;9,'Town Data'!L25,"*")</f>
        <v>*</v>
      </c>
      <c r="I29" s="22">
        <f t="shared" si="0"/>
      </c>
      <c r="J29" s="22">
        <f t="shared" si="1"/>
        <v>0.03249364187951239</v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189749.95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165922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0.1436093465604321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3090894.56</v>
      </c>
      <c r="D31" s="44">
        <f>IF('Town Data'!E27&gt;9,'Town Data'!D27,"*")</f>
        <v>5234079.56</v>
      </c>
      <c r="E31" s="45">
        <f>IF('Town Data'!G27&gt;9,'Town Data'!F27,"*")</f>
        <v>1632978.96</v>
      </c>
      <c r="F31" s="44">
        <f>IF('Town Data'!I27&gt;9,'Town Data'!H27,"*")</f>
        <v>3686479.06</v>
      </c>
      <c r="G31" s="44">
        <f>IF('Town Data'!K27&gt;9,'Town Data'!J27,"*")</f>
        <v>5877620.08</v>
      </c>
      <c r="H31" s="45">
        <f>IF('Town Data'!M27&gt;9,'Town Data'!L27,"*")</f>
        <v>1854817</v>
      </c>
      <c r="I31" s="22">
        <f t="shared" si="0"/>
        <v>-0.1615591707714732</v>
      </c>
      <c r="J31" s="22">
        <f t="shared" si="1"/>
        <v>-0.10948998255089677</v>
      </c>
      <c r="K31" s="22">
        <f t="shared" si="2"/>
        <v>-0.11960103880868034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252889.9</v>
      </c>
      <c r="D32" s="47">
        <f>IF('Town Data'!E28&gt;9,'Town Data'!D28,"*")</f>
        <v>80810.98</v>
      </c>
      <c r="E32" s="48" t="str">
        <f>IF('Town Data'!G28&gt;9,'Town Data'!F28,"*")</f>
        <v>*</v>
      </c>
      <c r="F32" s="46">
        <f>IF('Town Data'!I28&gt;9,'Town Data'!H28,"*")</f>
        <v>304702.22</v>
      </c>
      <c r="G32" s="47">
        <f>IF('Town Data'!K28&gt;9,'Town Data'!J28,"*")</f>
        <v>129597</v>
      </c>
      <c r="H32" s="48" t="str">
        <f>IF('Town Data'!M28&gt;9,'Town Data'!L28,"*")</f>
        <v>*</v>
      </c>
      <c r="I32" s="9">
        <f t="shared" si="0"/>
        <v>-0.17004247622482035</v>
      </c>
      <c r="J32" s="9">
        <f t="shared" si="1"/>
        <v>-0.37644405348889254</v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2685036.68</v>
      </c>
      <c r="D33" s="44">
        <f>IF('Town Data'!E29&gt;9,'Town Data'!D29,"*")</f>
        <v>4252982.22</v>
      </c>
      <c r="E33" s="45">
        <f>IF('Town Data'!G29&gt;9,'Town Data'!F29,"*")</f>
        <v>808368.8</v>
      </c>
      <c r="F33" s="44">
        <f>IF('Town Data'!I29&gt;9,'Town Data'!H29,"*")</f>
        <v>2851705</v>
      </c>
      <c r="G33" s="44">
        <f>IF('Town Data'!K29&gt;9,'Town Data'!J29,"*")</f>
        <v>4493514</v>
      </c>
      <c r="H33" s="45">
        <f>IF('Town Data'!M29&gt;9,'Town Data'!L29,"*")</f>
        <v>871690</v>
      </c>
      <c r="I33" s="22">
        <f t="shared" si="0"/>
        <v>-0.05844514772741214</v>
      </c>
      <c r="J33" s="22">
        <f t="shared" si="1"/>
        <v>-0.05352865930761543</v>
      </c>
      <c r="K33" s="22">
        <f t="shared" si="2"/>
        <v>-0.0726418795672773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762103.88</v>
      </c>
      <c r="D34" s="47" t="str">
        <f>IF('Town Data'!E30&gt;9,'Town Data'!D30,"*")</f>
        <v>*</v>
      </c>
      <c r="E34" s="48">
        <f>IF('Town Data'!G30&gt;9,'Town Data'!F30,"*")</f>
        <v>75758.77</v>
      </c>
      <c r="F34" s="46">
        <f>IF('Town Data'!I30&gt;9,'Town Data'!H30,"*")</f>
        <v>742286.74</v>
      </c>
      <c r="G34" s="47" t="str">
        <f>IF('Town Data'!K30&gt;9,'Town Data'!J30,"*")</f>
        <v>*</v>
      </c>
      <c r="H34" s="48">
        <f>IF('Town Data'!M30&gt;9,'Town Data'!L30,"*")</f>
        <v>92318</v>
      </c>
      <c r="I34" s="9">
        <f t="shared" si="0"/>
        <v>0.026697418843828483</v>
      </c>
      <c r="J34" s="9">
        <f t="shared" si="1"/>
      </c>
      <c r="K34" s="9">
        <f t="shared" si="2"/>
        <v>-0.17937162850148397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1839685.18</v>
      </c>
      <c r="D35" s="44">
        <f>IF('Town Data'!E31&gt;9,'Town Data'!D31,"*")</f>
        <v>1769461.3</v>
      </c>
      <c r="E35" s="45">
        <f>IF('Town Data'!G31&gt;9,'Town Data'!F31,"*")</f>
        <v>415457.46</v>
      </c>
      <c r="F35" s="44">
        <f>IF('Town Data'!I31&gt;9,'Town Data'!H31,"*")</f>
        <v>1699332.21</v>
      </c>
      <c r="G35" s="44">
        <f>IF('Town Data'!K31&gt;9,'Town Data'!J31,"*")</f>
        <v>1820781.23</v>
      </c>
      <c r="H35" s="45">
        <f>IF('Town Data'!M31&gt;9,'Town Data'!L31,"*")</f>
        <v>371235.07</v>
      </c>
      <c r="I35" s="22">
        <f t="shared" si="0"/>
        <v>0.08259301458188684</v>
      </c>
      <c r="J35" s="22">
        <f t="shared" si="1"/>
        <v>-0.028185665116945396</v>
      </c>
      <c r="K35" s="22">
        <f t="shared" si="2"/>
        <v>0.11912233938458458</v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1683439.34</v>
      </c>
      <c r="D36" s="47" t="str">
        <f>IF('Town Data'!E32&gt;9,'Town Data'!D32,"*")</f>
        <v>*</v>
      </c>
      <c r="E36" s="48">
        <f>IF('Town Data'!G32&gt;9,'Town Data'!F32,"*")</f>
        <v>293049.46</v>
      </c>
      <c r="F36" s="46">
        <f>IF('Town Data'!I32&gt;9,'Town Data'!H32,"*")</f>
        <v>1519077.21</v>
      </c>
      <c r="G36" s="47" t="str">
        <f>IF('Town Data'!K32&gt;9,'Town Data'!J32,"*")</f>
        <v>*</v>
      </c>
      <c r="H36" s="48">
        <f>IF('Town Data'!M32&gt;9,'Town Data'!L32,"*")</f>
        <v>242633.36</v>
      </c>
      <c r="I36" s="9">
        <f t="shared" si="0"/>
        <v>0.1081986675318499</v>
      </c>
      <c r="J36" s="9">
        <f t="shared" si="1"/>
      </c>
      <c r="K36" s="9">
        <f t="shared" si="2"/>
        <v>0.2077871732065205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810600.12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590346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0.37309327072598103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MONTGOMERY</v>
      </c>
      <c r="C38" s="51" t="str">
        <f>IF('Town Data'!C34&gt;9,'Town Data'!B34,"*")</f>
        <v>*</v>
      </c>
      <c r="D38" s="47">
        <f>IF('Town Data'!E34&gt;9,'Town Data'!D34,"*")</f>
        <v>81574.98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120854</v>
      </c>
      <c r="H38" s="48" t="str">
        <f>IF('Town Data'!M34&gt;9,'Town Data'!L34,"*")</f>
        <v>*</v>
      </c>
      <c r="I38" s="9">
        <f t="shared" si="0"/>
      </c>
      <c r="J38" s="9">
        <f t="shared" si="1"/>
        <v>-0.3250121634368743</v>
      </c>
      <c r="K38" s="9">
        <f t="shared" si="2"/>
      </c>
      <c r="L38" s="15"/>
    </row>
    <row r="39" spans="1:12" ht="15">
      <c r="A39" s="15"/>
      <c r="B39" s="27" t="str">
        <f>'Town Data'!A35</f>
        <v>MONTPELIER</v>
      </c>
      <c r="C39" s="52">
        <f>IF('Town Data'!C35&gt;9,'Town Data'!B35,"*")</f>
        <v>1796328.86</v>
      </c>
      <c r="D39" s="44">
        <f>IF('Town Data'!E35&gt;9,'Town Data'!D35,"*")</f>
        <v>221007.51</v>
      </c>
      <c r="E39" s="45">
        <f>IF('Town Data'!G35&gt;9,'Town Data'!F35,"*")</f>
        <v>346571.3</v>
      </c>
      <c r="F39" s="44">
        <f>IF('Town Data'!I35&gt;9,'Town Data'!H35,"*")</f>
        <v>1672380.2</v>
      </c>
      <c r="G39" s="44" t="str">
        <f>IF('Town Data'!K35&gt;9,'Town Data'!J35,"*")</f>
        <v>*</v>
      </c>
      <c r="H39" s="45">
        <f>IF('Town Data'!M35&gt;9,'Town Data'!L35,"*")</f>
        <v>313088</v>
      </c>
      <c r="I39" s="22">
        <f t="shared" si="0"/>
        <v>0.0741151204732035</v>
      </c>
      <c r="J39" s="22">
        <f t="shared" si="1"/>
      </c>
      <c r="K39" s="22">
        <f t="shared" si="2"/>
        <v>0.10694533166394109</v>
      </c>
      <c r="L39" s="15"/>
    </row>
    <row r="40" spans="1:12" ht="15">
      <c r="A40" s="15"/>
      <c r="B40" s="15" t="str">
        <f>'Town Data'!A36</f>
        <v>MORRISTOWN</v>
      </c>
      <c r="C40" s="51">
        <f>IF('Town Data'!C36&gt;9,'Town Data'!B36,"*")</f>
        <v>957356.85</v>
      </c>
      <c r="D40" s="47">
        <f>IF('Town Data'!E36&gt;9,'Town Data'!D36,"*")</f>
        <v>86047.83</v>
      </c>
      <c r="E40" s="48">
        <f>IF('Town Data'!G36&gt;9,'Town Data'!F36,"*")</f>
        <v>86507.28</v>
      </c>
      <c r="F40" s="46">
        <f>IF('Town Data'!I36&gt;9,'Town Data'!H36,"*")</f>
        <v>850013</v>
      </c>
      <c r="G40" s="47">
        <f>IF('Town Data'!K36&gt;9,'Town Data'!J36,"*")</f>
        <v>118917</v>
      </c>
      <c r="H40" s="48">
        <f>IF('Town Data'!M36&gt;9,'Town Data'!L36,"*")</f>
        <v>72696</v>
      </c>
      <c r="I40" s="9">
        <f t="shared" si="0"/>
        <v>0.12628495093604447</v>
      </c>
      <c r="J40" s="9">
        <f t="shared" si="1"/>
        <v>-0.27640429879663964</v>
      </c>
      <c r="K40" s="9">
        <f t="shared" si="2"/>
        <v>0.18998679432155827</v>
      </c>
      <c r="L40" s="15"/>
    </row>
    <row r="41" spans="1:12" ht="15">
      <c r="A41" s="15"/>
      <c r="B41" s="27" t="str">
        <f>'Town Data'!A37</f>
        <v>MOUNT HOLLY</v>
      </c>
      <c r="C41" s="52" t="str">
        <f>IF('Town Data'!C37&gt;9,'Town Data'!B37,"*")</f>
        <v>*</v>
      </c>
      <c r="D41" s="44">
        <f>IF('Town Data'!E37&gt;9,'Town Data'!D37,"*")</f>
        <v>37230.71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36891</v>
      </c>
      <c r="H41" s="45" t="str">
        <f>IF('Town Data'!M37&gt;9,'Town Data'!L37,"*")</f>
        <v>*</v>
      </c>
      <c r="I41" s="22">
        <f t="shared" si="0"/>
      </c>
      <c r="J41" s="22">
        <f t="shared" si="1"/>
        <v>0.00920847903282641</v>
      </c>
      <c r="K41" s="22">
        <f t="shared" si="2"/>
      </c>
      <c r="L41" s="15"/>
    </row>
    <row r="42" spans="1:12" ht="15">
      <c r="A42" s="15"/>
      <c r="B42" s="15" t="str">
        <f>'Town Data'!A38</f>
        <v>NEWPORT</v>
      </c>
      <c r="C42" s="51">
        <f>IF('Town Data'!C38&gt;9,'Town Data'!B38,"*")</f>
        <v>668784.47</v>
      </c>
      <c r="D42" s="47" t="str">
        <f>IF('Town Data'!E38&gt;9,'Town Data'!D38,"*")</f>
        <v>*</v>
      </c>
      <c r="E42" s="48">
        <f>IF('Town Data'!G38&gt;9,'Town Data'!F38,"*")</f>
        <v>102348.56</v>
      </c>
      <c r="F42" s="46">
        <f>IF('Town Data'!I38&gt;9,'Town Data'!H38,"*")</f>
        <v>633086</v>
      </c>
      <c r="G42" s="47" t="str">
        <f>IF('Town Data'!K38&gt;9,'Town Data'!J38,"*")</f>
        <v>*</v>
      </c>
      <c r="H42" s="48">
        <f>IF('Town Data'!M38&gt;9,'Town Data'!L38,"*")</f>
        <v>104921</v>
      </c>
      <c r="I42" s="9">
        <f t="shared" si="0"/>
        <v>0.056388026271312224</v>
      </c>
      <c r="J42" s="9">
        <f t="shared" si="1"/>
      </c>
      <c r="K42" s="9">
        <f t="shared" si="2"/>
        <v>-0.024517875353837672</v>
      </c>
      <c r="L42" s="15"/>
    </row>
    <row r="43" spans="1:12" ht="15">
      <c r="A43" s="15"/>
      <c r="B43" s="27" t="str">
        <f>'Town Data'!A39</f>
        <v>NORTHFIELD</v>
      </c>
      <c r="C43" s="52">
        <f>IF('Town Data'!C39&gt;9,'Town Data'!B39,"*")</f>
        <v>240435.58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283415.1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-0.15164865951037892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PITTSFIELD</v>
      </c>
      <c r="C44" s="51" t="str">
        <f>IF('Town Data'!C40&gt;9,'Town Data'!B40,"*")</f>
        <v>*</v>
      </c>
      <c r="D44" s="47">
        <f>IF('Town Data'!E40&gt;9,'Town Data'!D40,"*")</f>
        <v>86519.01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99452</v>
      </c>
      <c r="H44" s="48" t="str">
        <f>IF('Town Data'!M40&gt;9,'Town Data'!L40,"*")</f>
        <v>*</v>
      </c>
      <c r="I44" s="9">
        <f t="shared" si="0"/>
      </c>
      <c r="J44" s="9">
        <f t="shared" si="1"/>
        <v>-0.1300425330812855</v>
      </c>
      <c r="K44" s="9">
        <f t="shared" si="2"/>
      </c>
      <c r="L44" s="15"/>
    </row>
    <row r="45" spans="1:12" ht="15">
      <c r="A45" s="15"/>
      <c r="B45" s="27" t="str">
        <f>'Town Data'!A41</f>
        <v>PLYMOUTH</v>
      </c>
      <c r="C45" s="52" t="str">
        <f>IF('Town Data'!C41&gt;9,'Town Data'!B41,"*")</f>
        <v>*</v>
      </c>
      <c r="D45" s="44">
        <f>IF('Town Data'!E41&gt;9,'Town Data'!D41,"*")</f>
        <v>105666.99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130680</v>
      </c>
      <c r="H45" s="45" t="str">
        <f>IF('Town Data'!M41&gt;9,'Town Data'!L41,"*")</f>
        <v>*</v>
      </c>
      <c r="I45" s="22">
        <f t="shared" si="0"/>
      </c>
      <c r="J45" s="22">
        <f t="shared" si="1"/>
        <v>-0.1914065656565656</v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161493.98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RANDOLPH</v>
      </c>
      <c r="C47" s="52">
        <f>IF('Town Data'!C43&gt;9,'Town Data'!B43,"*")</f>
        <v>446369.55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383800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0.16302644606565916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RICHMOND</v>
      </c>
      <c r="C48" s="51">
        <f>IF('Town Data'!C44&gt;9,'Town Data'!B44,"*")</f>
        <v>252068.37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ROCKINGHAM</v>
      </c>
      <c r="C49" s="52">
        <f>IF('Town Data'!C45&gt;9,'Town Data'!B45,"*")</f>
        <v>385409.02</v>
      </c>
      <c r="D49" s="44" t="str">
        <f>IF('Town Data'!E45&gt;9,'Town Data'!D45,"*")</f>
        <v>*</v>
      </c>
      <c r="E49" s="45">
        <f>IF('Town Data'!G45&gt;9,'Town Data'!F45,"*")</f>
        <v>85051.99</v>
      </c>
      <c r="F49" s="44">
        <f>IF('Town Data'!I45&gt;9,'Town Data'!H45,"*")</f>
        <v>382573.6</v>
      </c>
      <c r="G49" s="44" t="str">
        <f>IF('Town Data'!K45&gt;9,'Town Data'!J45,"*")</f>
        <v>*</v>
      </c>
      <c r="H49" s="45">
        <f>IF('Town Data'!M45&gt;9,'Town Data'!L45,"*")</f>
        <v>83887</v>
      </c>
      <c r="I49" s="22">
        <f t="shared" si="0"/>
        <v>0.0074114366490527364</v>
      </c>
      <c r="J49" s="22">
        <f t="shared" si="1"/>
      </c>
      <c r="K49" s="22">
        <f t="shared" si="2"/>
        <v>0.013887610714413499</v>
      </c>
      <c r="L49" s="15"/>
    </row>
    <row r="50" spans="1:12" ht="15">
      <c r="A50" s="15"/>
      <c r="B50" s="15" t="str">
        <f>'Town Data'!A46</f>
        <v>ROYALTON</v>
      </c>
      <c r="C50" s="51">
        <f>IF('Town Data'!C46&gt;9,'Town Data'!B46,"*")</f>
        <v>267430.49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234179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0.14199176698166782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RUTLAND</v>
      </c>
      <c r="C51" s="52">
        <f>IF('Town Data'!C47&gt;9,'Town Data'!B47,"*")</f>
        <v>4096677.99</v>
      </c>
      <c r="D51" s="44">
        <f>IF('Town Data'!E47&gt;9,'Town Data'!D47,"*")</f>
        <v>886059.07</v>
      </c>
      <c r="E51" s="45">
        <f>IF('Town Data'!G47&gt;9,'Town Data'!F47,"*")</f>
        <v>418827.02</v>
      </c>
      <c r="F51" s="44">
        <f>IF('Town Data'!I47&gt;9,'Town Data'!H47,"*")</f>
        <v>3755304.05</v>
      </c>
      <c r="G51" s="44">
        <f>IF('Town Data'!K47&gt;9,'Town Data'!J47,"*")</f>
        <v>903744</v>
      </c>
      <c r="H51" s="45">
        <f>IF('Town Data'!M47&gt;9,'Town Data'!L47,"*")</f>
        <v>418464.51</v>
      </c>
      <c r="I51" s="22">
        <f t="shared" si="0"/>
        <v>0.09090447416634624</v>
      </c>
      <c r="J51" s="22">
        <f t="shared" si="1"/>
        <v>-0.01956851719070893</v>
      </c>
      <c r="K51" s="22">
        <f t="shared" si="2"/>
        <v>0.0008662861278248168</v>
      </c>
      <c r="L51" s="15"/>
    </row>
    <row r="52" spans="1:12" ht="15">
      <c r="A52" s="15"/>
      <c r="B52" s="15" t="str">
        <f>'Town Data'!A48</f>
        <v>SHELBURNE</v>
      </c>
      <c r="C52" s="51">
        <f>IF('Town Data'!C48&gt;9,'Town Data'!B48,"*")</f>
        <v>663626.51</v>
      </c>
      <c r="D52" s="47" t="str">
        <f>IF('Town Data'!E48&gt;9,'Town Data'!D48,"*")</f>
        <v>*</v>
      </c>
      <c r="E52" s="48">
        <f>IF('Town Data'!G48&gt;9,'Town Data'!F48,"*")</f>
        <v>103905.14</v>
      </c>
      <c r="F52" s="46">
        <f>IF('Town Data'!I48&gt;9,'Town Data'!H48,"*")</f>
        <v>564075</v>
      </c>
      <c r="G52" s="47" t="str">
        <f>IF('Town Data'!K48&gt;9,'Town Data'!J48,"*")</f>
        <v>*</v>
      </c>
      <c r="H52" s="48">
        <f>IF('Town Data'!M48&gt;9,'Town Data'!L48,"*")</f>
        <v>86387</v>
      </c>
      <c r="I52" s="9">
        <f t="shared" si="0"/>
        <v>0.17648630058059656</v>
      </c>
      <c r="J52" s="9">
        <f t="shared" si="1"/>
      </c>
      <c r="K52" s="9">
        <f t="shared" si="2"/>
        <v>0.2027867618970447</v>
      </c>
      <c r="L52" s="15"/>
    </row>
    <row r="53" spans="1:12" ht="15">
      <c r="A53" s="15"/>
      <c r="B53" s="27" t="str">
        <f>'Town Data'!A49</f>
        <v>SOUTH BURLINGTON</v>
      </c>
      <c r="C53" s="52">
        <f>IF('Town Data'!C49&gt;9,'Town Data'!B49,"*")</f>
        <v>6797277.75</v>
      </c>
      <c r="D53" s="44">
        <f>IF('Town Data'!E49&gt;9,'Town Data'!D49,"*")</f>
        <v>2283766.2</v>
      </c>
      <c r="E53" s="45">
        <f>IF('Town Data'!G49&gt;9,'Town Data'!F49,"*")</f>
        <v>784510.13</v>
      </c>
      <c r="F53" s="44">
        <f>IF('Town Data'!I49&gt;9,'Town Data'!H49,"*")</f>
        <v>6165945</v>
      </c>
      <c r="G53" s="44">
        <f>IF('Town Data'!K49&gt;9,'Town Data'!J49,"*")</f>
        <v>2471028</v>
      </c>
      <c r="H53" s="45">
        <f>IF('Town Data'!M49&gt;9,'Town Data'!L49,"*")</f>
        <v>758306</v>
      </c>
      <c r="I53" s="22">
        <f t="shared" si="0"/>
        <v>0.10239026621223511</v>
      </c>
      <c r="J53" s="22">
        <f t="shared" si="1"/>
        <v>-0.0757829534914213</v>
      </c>
      <c r="K53" s="22">
        <f t="shared" si="2"/>
        <v>0.03455614224336878</v>
      </c>
      <c r="L53" s="15"/>
    </row>
    <row r="54" spans="1:12" ht="15">
      <c r="A54" s="15"/>
      <c r="B54" s="15" t="str">
        <f>'Town Data'!A50</f>
        <v>SPRINGFIELD</v>
      </c>
      <c r="C54" s="51">
        <f>IF('Town Data'!C50&gt;9,'Town Data'!B50,"*")</f>
        <v>816498.72</v>
      </c>
      <c r="D54" s="47" t="str">
        <f>IF('Town Data'!E50&gt;9,'Town Data'!D50,"*")</f>
        <v>*</v>
      </c>
      <c r="E54" s="48">
        <f>IF('Town Data'!G50&gt;9,'Town Data'!F50,"*")</f>
        <v>70128.51</v>
      </c>
      <c r="F54" s="46">
        <f>IF('Town Data'!I50&gt;9,'Town Data'!H50,"*")</f>
        <v>746389.72</v>
      </c>
      <c r="G54" s="47" t="str">
        <f>IF('Town Data'!K50&gt;9,'Town Data'!J50,"*")</f>
        <v>*</v>
      </c>
      <c r="H54" s="48">
        <f>IF('Town Data'!M50&gt;9,'Town Data'!L50,"*")</f>
        <v>59648.84</v>
      </c>
      <c r="I54" s="9">
        <f t="shared" si="0"/>
        <v>0.09393082209117243</v>
      </c>
      <c r="J54" s="9">
        <f t="shared" si="1"/>
      </c>
      <c r="K54" s="9">
        <f t="shared" si="2"/>
        <v>0.17568941826865364</v>
      </c>
      <c r="L54" s="15"/>
    </row>
    <row r="55" spans="1:12" ht="15">
      <c r="A55" s="15"/>
      <c r="B55" s="27" t="str">
        <f>'Town Data'!A51</f>
        <v>ST ALBANS</v>
      </c>
      <c r="C55" s="52">
        <f>IF('Town Data'!C51&gt;9,'Town Data'!B51,"*")</f>
        <v>1283316.99</v>
      </c>
      <c r="D55" s="44" t="str">
        <f>IF('Town Data'!E51&gt;9,'Town Data'!D51,"*")</f>
        <v>*</v>
      </c>
      <c r="E55" s="45">
        <f>IF('Town Data'!G51&gt;9,'Town Data'!F51,"*")</f>
        <v>153713.08</v>
      </c>
      <c r="F55" s="44">
        <f>IF('Town Data'!I51&gt;9,'Town Data'!H51,"*")</f>
        <v>1024645.2</v>
      </c>
      <c r="G55" s="44" t="str">
        <f>IF('Town Data'!K51&gt;9,'Town Data'!J51,"*")</f>
        <v>*</v>
      </c>
      <c r="H55" s="45">
        <f>IF('Town Data'!M51&gt;9,'Town Data'!L51,"*")</f>
        <v>142879.5</v>
      </c>
      <c r="I55" s="22">
        <f t="shared" si="0"/>
        <v>0.25245010663203227</v>
      </c>
      <c r="J55" s="22">
        <f t="shared" si="1"/>
      </c>
      <c r="K55" s="22">
        <f t="shared" si="2"/>
        <v>0.07582319367019053</v>
      </c>
      <c r="L55" s="15"/>
    </row>
    <row r="56" spans="1:12" ht="15">
      <c r="A56" s="15"/>
      <c r="B56" s="15" t="str">
        <f>'Town Data'!A52</f>
        <v>ST ALBANS TOWN</v>
      </c>
      <c r="C56" s="51">
        <f>IF('Town Data'!C52&gt;9,'Town Data'!B52,"*")</f>
        <v>608548.46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725088.73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-0.16072552941210383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ST JOHNSBURY</v>
      </c>
      <c r="C57" s="52">
        <f>IF('Town Data'!C53&gt;9,'Town Data'!B53,"*")</f>
        <v>854978.99</v>
      </c>
      <c r="D57" s="44" t="str">
        <f>IF('Town Data'!E53&gt;9,'Town Data'!D53,"*")</f>
        <v>*</v>
      </c>
      <c r="E57" s="45">
        <f>IF('Town Data'!G53&gt;9,'Town Data'!F53,"*")</f>
        <v>100774.35</v>
      </c>
      <c r="F57" s="44">
        <f>IF('Town Data'!I53&gt;9,'Town Data'!H53,"*")</f>
        <v>787646.14</v>
      </c>
      <c r="G57" s="44" t="str">
        <f>IF('Town Data'!K53&gt;9,'Town Data'!J53,"*")</f>
        <v>*</v>
      </c>
      <c r="H57" s="45">
        <f>IF('Town Data'!M53&gt;9,'Town Data'!L53,"*")</f>
        <v>95315.71</v>
      </c>
      <c r="I57" s="22">
        <f t="shared" si="0"/>
        <v>0.08548616768438677</v>
      </c>
      <c r="J57" s="22">
        <f t="shared" si="1"/>
      </c>
      <c r="K57" s="22">
        <f t="shared" si="2"/>
        <v>0.05726904830274043</v>
      </c>
      <c r="L57" s="15"/>
    </row>
    <row r="58" spans="1:12" ht="15">
      <c r="A58" s="15"/>
      <c r="B58" s="15" t="str">
        <f>'Town Data'!A54</f>
        <v>STOWE</v>
      </c>
      <c r="C58" s="51">
        <f>IF('Town Data'!C54&gt;9,'Town Data'!B54,"*")</f>
        <v>3563990.51</v>
      </c>
      <c r="D58" s="47">
        <f>IF('Town Data'!E54&gt;9,'Town Data'!D54,"*")</f>
        <v>7871771.6</v>
      </c>
      <c r="E58" s="48">
        <f>IF('Town Data'!G54&gt;9,'Town Data'!F54,"*")</f>
        <v>1273415.92</v>
      </c>
      <c r="F58" s="46">
        <f>IF('Town Data'!I54&gt;9,'Town Data'!H54,"*")</f>
        <v>3169914.64</v>
      </c>
      <c r="G58" s="47">
        <f>IF('Town Data'!K54&gt;9,'Town Data'!J54,"*")</f>
        <v>8294780.72</v>
      </c>
      <c r="H58" s="48">
        <f>IF('Town Data'!M54&gt;9,'Town Data'!L54,"*")</f>
        <v>1176700</v>
      </c>
      <c r="I58" s="9">
        <f t="shared" si="0"/>
        <v>0.12431750212680794</v>
      </c>
      <c r="J58" s="9">
        <f t="shared" si="1"/>
        <v>-0.0509970226193032</v>
      </c>
      <c r="K58" s="9">
        <f t="shared" si="2"/>
        <v>0.08219250446162991</v>
      </c>
      <c r="L58" s="15"/>
    </row>
    <row r="59" spans="1:12" ht="15">
      <c r="A59" s="15"/>
      <c r="B59" s="27" t="str">
        <f>'Town Data'!A55</f>
        <v>STRATTON</v>
      </c>
      <c r="C59" s="52" t="str">
        <f>IF('Town Data'!C55&gt;9,'Town Data'!B55,"*")</f>
        <v>*</v>
      </c>
      <c r="D59" s="44">
        <f>IF('Town Data'!E55&gt;9,'Town Data'!D55,"*")</f>
        <v>2854457.53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>
        <f>IF('Town Data'!K55&gt;9,'Town Data'!J55,"*")</f>
        <v>2675695</v>
      </c>
      <c r="H59" s="45" t="str">
        <f>IF('Town Data'!M55&gt;9,'Town Data'!L55,"*")</f>
        <v>*</v>
      </c>
      <c r="I59" s="22">
        <f t="shared" si="0"/>
      </c>
      <c r="J59" s="22">
        <f t="shared" si="1"/>
        <v>0.06680975596994418</v>
      </c>
      <c r="K59" s="22">
        <f t="shared" si="2"/>
      </c>
      <c r="L59" s="15"/>
    </row>
    <row r="60" spans="1:12" ht="15">
      <c r="A60" s="15"/>
      <c r="B60" s="15" t="str">
        <f>'Town Data'!A56</f>
        <v>SWANTON</v>
      </c>
      <c r="C60" s="51">
        <f>IF('Town Data'!C56&gt;9,'Town Data'!B56,"*")</f>
        <v>387332.96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353876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0.09454430365438747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VERGENNES</v>
      </c>
      <c r="C61" s="52">
        <f>IF('Town Data'!C57&gt;9,'Town Data'!B57,"*")</f>
        <v>233206.52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236627.86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-0.014458737022766451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WAITSFIELD</v>
      </c>
      <c r="C62" s="51">
        <f>IF('Town Data'!C58&gt;9,'Town Data'!B58,"*")</f>
        <v>776106.81</v>
      </c>
      <c r="D62" s="47">
        <f>IF('Town Data'!E58&gt;9,'Town Data'!D58,"*")</f>
        <v>344077.69</v>
      </c>
      <c r="E62" s="48">
        <f>IF('Town Data'!G58&gt;9,'Town Data'!F58,"*")</f>
        <v>273507.24</v>
      </c>
      <c r="F62" s="46">
        <f>IF('Town Data'!I58&gt;9,'Town Data'!H58,"*")</f>
        <v>717016</v>
      </c>
      <c r="G62" s="47">
        <f>IF('Town Data'!K58&gt;9,'Town Data'!J58,"*")</f>
        <v>339614</v>
      </c>
      <c r="H62" s="48">
        <f>IF('Town Data'!M58&gt;9,'Town Data'!L58,"*")</f>
        <v>259134</v>
      </c>
      <c r="I62" s="9">
        <f t="shared" si="0"/>
        <v>0.08241212190522954</v>
      </c>
      <c r="J62" s="9">
        <f t="shared" si="1"/>
        <v>0.013143421649284195</v>
      </c>
      <c r="K62" s="9">
        <f t="shared" si="2"/>
        <v>0.05546643821343394</v>
      </c>
      <c r="L62" s="15"/>
    </row>
    <row r="63" spans="1:12" ht="15">
      <c r="A63" s="15"/>
      <c r="B63" s="27" t="str">
        <f>'Town Data'!A59</f>
        <v>WARREN</v>
      </c>
      <c r="C63" s="52">
        <f>IF('Town Data'!C59&gt;9,'Town Data'!B59,"*")</f>
        <v>965975.91</v>
      </c>
      <c r="D63" s="44">
        <f>IF('Town Data'!E59&gt;9,'Town Data'!D59,"*")</f>
        <v>1376891.56</v>
      </c>
      <c r="E63" s="45">
        <f>IF('Town Data'!G59&gt;9,'Town Data'!F59,"*")</f>
        <v>430989.05</v>
      </c>
      <c r="F63" s="44">
        <f>IF('Town Data'!I59&gt;9,'Town Data'!H59,"*")</f>
        <v>1071345.1</v>
      </c>
      <c r="G63" s="44">
        <f>IF('Town Data'!K59&gt;9,'Town Data'!J59,"*")</f>
        <v>1332817</v>
      </c>
      <c r="H63" s="45">
        <f>IF('Town Data'!M59&gt;9,'Town Data'!L59,"*")</f>
        <v>387562</v>
      </c>
      <c r="I63" s="22">
        <f t="shared" si="0"/>
        <v>-0.09835223962848204</v>
      </c>
      <c r="J63" s="22">
        <f t="shared" si="1"/>
        <v>0.03306872586409091</v>
      </c>
      <c r="K63" s="22">
        <f t="shared" si="2"/>
        <v>0.1120518781511087</v>
      </c>
      <c r="L63" s="15"/>
    </row>
    <row r="64" spans="1:12" ht="15">
      <c r="A64" s="15"/>
      <c r="B64" s="15" t="str">
        <f>'Town Data'!A60</f>
        <v>WATERBURY</v>
      </c>
      <c r="C64" s="51">
        <f>IF('Town Data'!C60&gt;9,'Town Data'!B60,"*")</f>
        <v>1097197.16</v>
      </c>
      <c r="D64" s="47">
        <f>IF('Town Data'!E60&gt;9,'Town Data'!D60,"*")</f>
        <v>472835.17</v>
      </c>
      <c r="E64" s="48">
        <f>IF('Town Data'!G60&gt;9,'Town Data'!F60,"*")</f>
        <v>362611.72</v>
      </c>
      <c r="F64" s="46">
        <f>IF('Town Data'!I60&gt;9,'Town Data'!H60,"*")</f>
        <v>972755.08</v>
      </c>
      <c r="G64" s="47" t="str">
        <f>IF('Town Data'!K60&gt;9,'Town Data'!J60,"*")</f>
        <v>*</v>
      </c>
      <c r="H64" s="48">
        <f>IF('Town Data'!M60&gt;9,'Town Data'!L60,"*")</f>
        <v>297318</v>
      </c>
      <c r="I64" s="9">
        <f t="shared" si="0"/>
        <v>0.1279274532290286</v>
      </c>
      <c r="J64" s="9">
        <f t="shared" si="1"/>
      </c>
      <c r="K64" s="9">
        <f t="shared" si="2"/>
        <v>0.21960903813425348</v>
      </c>
      <c r="L64" s="15"/>
    </row>
    <row r="65" spans="1:12" ht="15">
      <c r="A65" s="15"/>
      <c r="B65" s="27" t="str">
        <f>'Town Data'!A61</f>
        <v>WEST RUTLAND</v>
      </c>
      <c r="C65" s="52">
        <f>IF('Town Data'!C61&gt;9,'Town Data'!B61,"*")</f>
        <v>114759.86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120561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-0.048117882233889894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WILLISTON</v>
      </c>
      <c r="C66" s="51">
        <f>IF('Town Data'!C62&gt;9,'Town Data'!B62,"*")</f>
        <v>2702795.72</v>
      </c>
      <c r="D66" s="47" t="str">
        <f>IF('Town Data'!E62&gt;9,'Town Data'!D62,"*")</f>
        <v>*</v>
      </c>
      <c r="E66" s="48">
        <f>IF('Town Data'!G62&gt;9,'Town Data'!F62,"*")</f>
        <v>331886.45</v>
      </c>
      <c r="F66" s="46">
        <f>IF('Town Data'!I62&gt;9,'Town Data'!H62,"*")</f>
        <v>2501730</v>
      </c>
      <c r="G66" s="47" t="str">
        <f>IF('Town Data'!K62&gt;9,'Town Data'!J62,"*")</f>
        <v>*</v>
      </c>
      <c r="H66" s="48">
        <f>IF('Town Data'!M62&gt;9,'Town Data'!L62,"*")</f>
        <v>319149</v>
      </c>
      <c r="I66" s="9">
        <f t="shared" si="0"/>
        <v>0.08037067149532531</v>
      </c>
      <c r="J66" s="9">
        <f t="shared" si="1"/>
      </c>
      <c r="K66" s="9">
        <f t="shared" si="2"/>
        <v>0.03991066868453297</v>
      </c>
      <c r="L66" s="15"/>
    </row>
    <row r="67" spans="1:12" ht="15">
      <c r="A67" s="15"/>
      <c r="B67" s="27" t="str">
        <f>'Town Data'!A63</f>
        <v>WILMINGTON</v>
      </c>
      <c r="C67" s="52">
        <f>IF('Town Data'!C63&gt;9,'Town Data'!B63,"*")</f>
        <v>758922.35</v>
      </c>
      <c r="D67" s="44">
        <f>IF('Town Data'!E63&gt;9,'Town Data'!D63,"*")</f>
        <v>169581.45</v>
      </c>
      <c r="E67" s="45">
        <f>IF('Town Data'!G63&gt;9,'Town Data'!F63,"*")</f>
        <v>262393.51</v>
      </c>
      <c r="F67" s="44">
        <f>IF('Town Data'!I63&gt;9,'Town Data'!H63,"*")</f>
        <v>683376.62</v>
      </c>
      <c r="G67" s="44">
        <f>IF('Town Data'!K63&gt;9,'Town Data'!J63,"*")</f>
        <v>212547</v>
      </c>
      <c r="H67" s="45">
        <f>IF('Town Data'!M63&gt;9,'Town Data'!L63,"*")</f>
        <v>226008</v>
      </c>
      <c r="I67" s="22">
        <f t="shared" si="0"/>
        <v>0.11054772403539352</v>
      </c>
      <c r="J67" s="22">
        <f t="shared" si="1"/>
        <v>-0.20214611356547016</v>
      </c>
      <c r="K67" s="22">
        <f t="shared" si="2"/>
        <v>0.16099213302183998</v>
      </c>
      <c r="L67" s="15"/>
    </row>
    <row r="68" spans="1:12" ht="15">
      <c r="A68" s="15"/>
      <c r="B68" s="15" t="str">
        <f>'Town Data'!A64</f>
        <v>WINDSOR</v>
      </c>
      <c r="C68" s="51">
        <f>IF('Town Data'!C64&gt;9,'Town Data'!B64,"*")</f>
        <v>213219.62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179230.16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0.1896414085665046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WINHALL</v>
      </c>
      <c r="C69" s="52" t="str">
        <f>IF('Town Data'!C65&gt;9,'Town Data'!B65,"*")</f>
        <v>*</v>
      </c>
      <c r="D69" s="44">
        <f>IF('Town Data'!E65&gt;9,'Town Data'!D65,"*")</f>
        <v>660936.18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1044160</v>
      </c>
      <c r="H69" s="45" t="str">
        <f>IF('Town Data'!M65&gt;9,'Town Data'!L65,"*")</f>
        <v>*</v>
      </c>
      <c r="I69" s="22">
        <f t="shared" si="0"/>
      </c>
      <c r="J69" s="22">
        <f t="shared" si="1"/>
        <v>-0.3670163768004903</v>
      </c>
      <c r="K69" s="22">
        <f t="shared" si="2"/>
      </c>
      <c r="L69" s="15"/>
    </row>
    <row r="70" spans="1:12" ht="15">
      <c r="A70" s="15"/>
      <c r="B70" s="15" t="str">
        <f>'Town Data'!A66</f>
        <v>WINOOSKI</v>
      </c>
      <c r="C70" s="51">
        <f>IF('Town Data'!C66&gt;9,'Town Data'!B66,"*")</f>
        <v>751314.14</v>
      </c>
      <c r="D70" s="47" t="str">
        <f>IF('Town Data'!E66&gt;9,'Town Data'!D66,"*")</f>
        <v>*</v>
      </c>
      <c r="E70" s="48">
        <f>IF('Town Data'!G66&gt;9,'Town Data'!F66,"*")</f>
        <v>295906.6</v>
      </c>
      <c r="F70" s="46">
        <f>IF('Town Data'!I66&gt;9,'Town Data'!H66,"*")</f>
        <v>770092.48</v>
      </c>
      <c r="G70" s="47" t="str">
        <f>IF('Town Data'!K66&gt;9,'Town Data'!J66,"*")</f>
        <v>*</v>
      </c>
      <c r="H70" s="48">
        <f>IF('Town Data'!M66&gt;9,'Town Data'!L66,"*")</f>
        <v>288007.05</v>
      </c>
      <c r="I70" s="9">
        <f t="shared" si="0"/>
        <v>-0.024384525868893003</v>
      </c>
      <c r="J70" s="9">
        <f t="shared" si="1"/>
      </c>
      <c r="K70" s="9">
        <f t="shared" si="2"/>
        <v>0.027428321633098874</v>
      </c>
      <c r="L70" s="15"/>
    </row>
    <row r="71" spans="1:12" ht="15">
      <c r="A71" s="15"/>
      <c r="B71" s="27" t="str">
        <f>'Town Data'!A67</f>
        <v>WOODSTOCK</v>
      </c>
      <c r="C71" s="52">
        <f>IF('Town Data'!C67&gt;9,'Town Data'!B67,"*")</f>
        <v>896294.86</v>
      </c>
      <c r="D71" s="44">
        <f>IF('Town Data'!E67&gt;9,'Town Data'!D67,"*")</f>
        <v>1114309.28</v>
      </c>
      <c r="E71" s="45">
        <f>IF('Town Data'!G67&gt;9,'Town Data'!F67,"*")</f>
        <v>303274.81</v>
      </c>
      <c r="F71" s="44">
        <f>IF('Town Data'!I67&gt;9,'Town Data'!H67,"*")</f>
        <v>820250</v>
      </c>
      <c r="G71" s="44">
        <f>IF('Town Data'!K67&gt;9,'Town Data'!J67,"*")</f>
        <v>1111359</v>
      </c>
      <c r="H71" s="45">
        <f>IF('Town Data'!M67&gt;9,'Town Data'!L67,"*")</f>
        <v>265919</v>
      </c>
      <c r="I71" s="22">
        <f aca="true" t="shared" si="3" ref="I71:I100">_xlfn.IFERROR((C71-F71)/F71,"")</f>
        <v>0.09270936909478816</v>
      </c>
      <c r="J71" s="22">
        <f aca="true" t="shared" si="4" ref="J71:J100">_xlfn.IFERROR((D71-G71)/G71,"")</f>
        <v>0.002654659745410824</v>
      </c>
      <c r="K71" s="22">
        <f aca="true" t="shared" si="5" ref="K71:K100">_xlfn.IFERROR((E71-H71)/H71,"")</f>
        <v>0.14047815312181527</v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76" t="s">
        <v>62</v>
      </c>
      <c r="B2" s="77">
        <v>1986322.58</v>
      </c>
      <c r="C2" s="78">
        <v>48</v>
      </c>
      <c r="D2" s="77">
        <v>0</v>
      </c>
      <c r="E2" s="78">
        <v>0</v>
      </c>
      <c r="F2" s="77">
        <v>293522.54</v>
      </c>
      <c r="G2" s="78">
        <v>22</v>
      </c>
      <c r="H2" s="77">
        <v>1758409.18</v>
      </c>
      <c r="I2" s="78">
        <v>49</v>
      </c>
      <c r="J2" s="77">
        <v>0</v>
      </c>
      <c r="K2" s="78">
        <v>0</v>
      </c>
      <c r="L2" s="77">
        <v>262739.55</v>
      </c>
      <c r="M2" s="78">
        <v>25</v>
      </c>
    </row>
    <row r="3" spans="1:13" ht="15">
      <c r="A3" s="76" t="s">
        <v>63</v>
      </c>
      <c r="B3" s="77">
        <v>117348.5</v>
      </c>
      <c r="C3" s="78">
        <v>11</v>
      </c>
      <c r="D3" s="77">
        <v>0</v>
      </c>
      <c r="E3" s="78">
        <v>0</v>
      </c>
      <c r="F3" s="77">
        <v>0</v>
      </c>
      <c r="G3" s="78">
        <v>0</v>
      </c>
      <c r="H3" s="77">
        <v>103307</v>
      </c>
      <c r="I3" s="78">
        <v>10</v>
      </c>
      <c r="J3" s="77">
        <v>0</v>
      </c>
      <c r="K3" s="78">
        <v>0</v>
      </c>
      <c r="L3" s="77">
        <v>0</v>
      </c>
      <c r="M3" s="78">
        <v>0</v>
      </c>
    </row>
    <row r="4" spans="1:13" ht="15">
      <c r="A4" s="76" t="s">
        <v>64</v>
      </c>
      <c r="B4" s="77">
        <v>1838794.52</v>
      </c>
      <c r="C4" s="78">
        <v>56</v>
      </c>
      <c r="D4" s="77">
        <v>385438.32</v>
      </c>
      <c r="E4" s="78">
        <v>22</v>
      </c>
      <c r="F4" s="77">
        <v>288483.65</v>
      </c>
      <c r="G4" s="78">
        <v>26</v>
      </c>
      <c r="H4" s="77">
        <v>1755317.41</v>
      </c>
      <c r="I4" s="78">
        <v>56</v>
      </c>
      <c r="J4" s="77">
        <v>380363.13</v>
      </c>
      <c r="K4" s="78">
        <v>23</v>
      </c>
      <c r="L4" s="77">
        <v>244570.9</v>
      </c>
      <c r="M4" s="78">
        <v>22</v>
      </c>
    </row>
    <row r="5" spans="1:13" ht="15">
      <c r="A5" s="76" t="s">
        <v>65</v>
      </c>
      <c r="B5" s="77">
        <v>640885.04</v>
      </c>
      <c r="C5" s="78">
        <v>10</v>
      </c>
      <c r="D5" s="77">
        <v>0</v>
      </c>
      <c r="E5" s="78">
        <v>0</v>
      </c>
      <c r="F5" s="77">
        <v>0</v>
      </c>
      <c r="G5" s="78">
        <v>0</v>
      </c>
      <c r="H5" s="77">
        <v>0</v>
      </c>
      <c r="I5" s="78">
        <v>0</v>
      </c>
      <c r="J5" s="77">
        <v>0</v>
      </c>
      <c r="K5" s="78">
        <v>0</v>
      </c>
      <c r="L5" s="77">
        <v>0</v>
      </c>
      <c r="M5" s="78">
        <v>0</v>
      </c>
    </row>
    <row r="6" spans="1:13" ht="15">
      <c r="A6" s="76" t="s">
        <v>66</v>
      </c>
      <c r="B6" s="77">
        <v>317199.45</v>
      </c>
      <c r="C6" s="78">
        <v>12</v>
      </c>
      <c r="D6" s="77">
        <v>0</v>
      </c>
      <c r="E6" s="78">
        <v>0</v>
      </c>
      <c r="F6" s="77">
        <v>0</v>
      </c>
      <c r="G6" s="78">
        <v>0</v>
      </c>
      <c r="H6" s="77">
        <v>281155</v>
      </c>
      <c r="I6" s="78">
        <v>10</v>
      </c>
      <c r="J6" s="77">
        <v>0</v>
      </c>
      <c r="K6" s="78">
        <v>0</v>
      </c>
      <c r="L6" s="77">
        <v>0</v>
      </c>
      <c r="M6" s="78">
        <v>0</v>
      </c>
    </row>
    <row r="7" spans="1:13" ht="15">
      <c r="A7" s="76" t="s">
        <v>67</v>
      </c>
      <c r="B7" s="77">
        <v>294734.06</v>
      </c>
      <c r="C7" s="78">
        <v>18</v>
      </c>
      <c r="D7" s="77">
        <v>0</v>
      </c>
      <c r="E7" s="78">
        <v>0</v>
      </c>
      <c r="F7" s="77">
        <v>0</v>
      </c>
      <c r="G7" s="78">
        <v>0</v>
      </c>
      <c r="H7" s="77">
        <v>301474</v>
      </c>
      <c r="I7" s="78">
        <v>19</v>
      </c>
      <c r="J7" s="77">
        <v>0</v>
      </c>
      <c r="K7" s="78">
        <v>0</v>
      </c>
      <c r="L7" s="77">
        <v>0</v>
      </c>
      <c r="M7" s="78">
        <v>0</v>
      </c>
    </row>
    <row r="8" spans="1:13" ht="15">
      <c r="A8" s="76" t="s">
        <v>68</v>
      </c>
      <c r="B8" s="77">
        <v>2954780.08</v>
      </c>
      <c r="C8" s="78">
        <v>82</v>
      </c>
      <c r="D8" s="77">
        <v>565898.8</v>
      </c>
      <c r="E8" s="78">
        <v>20</v>
      </c>
      <c r="F8" s="77">
        <v>416703.57</v>
      </c>
      <c r="G8" s="78">
        <v>36</v>
      </c>
      <c r="H8" s="77">
        <v>2693536</v>
      </c>
      <c r="I8" s="78">
        <v>86</v>
      </c>
      <c r="J8" s="77">
        <v>561246</v>
      </c>
      <c r="K8" s="78">
        <v>19</v>
      </c>
      <c r="L8" s="77">
        <v>375880</v>
      </c>
      <c r="M8" s="78">
        <v>36</v>
      </c>
    </row>
    <row r="9" spans="1:13" ht="15">
      <c r="A9" s="76" t="s">
        <v>69</v>
      </c>
      <c r="B9" s="77">
        <v>298398.35</v>
      </c>
      <c r="C9" s="78">
        <v>13</v>
      </c>
      <c r="D9" s="77">
        <v>0</v>
      </c>
      <c r="E9" s="78">
        <v>0</v>
      </c>
      <c r="F9" s="77">
        <v>0</v>
      </c>
      <c r="G9" s="78">
        <v>0</v>
      </c>
      <c r="H9" s="77">
        <v>263366</v>
      </c>
      <c r="I9" s="78">
        <v>12</v>
      </c>
      <c r="J9" s="77">
        <v>0</v>
      </c>
      <c r="K9" s="78">
        <v>0</v>
      </c>
      <c r="L9" s="77">
        <v>0</v>
      </c>
      <c r="M9" s="78">
        <v>0</v>
      </c>
    </row>
    <row r="10" spans="1:13" ht="15">
      <c r="A10" s="76" t="s">
        <v>70</v>
      </c>
      <c r="B10" s="77">
        <v>0</v>
      </c>
      <c r="C10" s="78">
        <v>0</v>
      </c>
      <c r="D10" s="77">
        <v>30819.93</v>
      </c>
      <c r="E10" s="78">
        <v>11</v>
      </c>
      <c r="F10" s="77">
        <v>0</v>
      </c>
      <c r="G10" s="78">
        <v>0</v>
      </c>
      <c r="H10" s="77">
        <v>0</v>
      </c>
      <c r="I10" s="78">
        <v>0</v>
      </c>
      <c r="J10" s="77">
        <v>47681.04</v>
      </c>
      <c r="K10" s="78">
        <v>13</v>
      </c>
      <c r="L10" s="77">
        <v>0</v>
      </c>
      <c r="M10" s="78">
        <v>0</v>
      </c>
    </row>
    <row r="11" spans="1:13" ht="15">
      <c r="A11" s="76" t="s">
        <v>71</v>
      </c>
      <c r="B11" s="77">
        <v>7267805.12</v>
      </c>
      <c r="C11" s="78">
        <v>171</v>
      </c>
      <c r="D11" s="77">
        <v>2235300.1</v>
      </c>
      <c r="E11" s="78">
        <v>28</v>
      </c>
      <c r="F11" s="77">
        <v>2528307.93</v>
      </c>
      <c r="G11" s="78">
        <v>92</v>
      </c>
      <c r="H11" s="77">
        <v>6425096.5</v>
      </c>
      <c r="I11" s="78">
        <v>170</v>
      </c>
      <c r="J11" s="77">
        <v>1828448</v>
      </c>
      <c r="K11" s="78">
        <v>24</v>
      </c>
      <c r="L11" s="77">
        <v>2239836.85</v>
      </c>
      <c r="M11" s="78">
        <v>93</v>
      </c>
    </row>
    <row r="12" spans="1:13" ht="15">
      <c r="A12" s="76" t="s">
        <v>72</v>
      </c>
      <c r="B12" s="77">
        <v>743899.51</v>
      </c>
      <c r="C12" s="78">
        <v>14</v>
      </c>
      <c r="D12" s="77">
        <v>1428170.09</v>
      </c>
      <c r="E12" s="78">
        <v>12</v>
      </c>
      <c r="F12" s="77">
        <v>0</v>
      </c>
      <c r="G12" s="78">
        <v>0</v>
      </c>
      <c r="H12" s="77">
        <v>783616.37</v>
      </c>
      <c r="I12" s="78">
        <v>15</v>
      </c>
      <c r="J12" s="77">
        <v>1487379</v>
      </c>
      <c r="K12" s="78">
        <v>15</v>
      </c>
      <c r="L12" s="77">
        <v>0</v>
      </c>
      <c r="M12" s="78">
        <v>0</v>
      </c>
    </row>
    <row r="13" spans="1:13" ht="15">
      <c r="A13" s="76" t="s">
        <v>73</v>
      </c>
      <c r="B13" s="77">
        <v>265035.98</v>
      </c>
      <c r="C13" s="78">
        <v>14</v>
      </c>
      <c r="D13" s="77">
        <v>0</v>
      </c>
      <c r="E13" s="78">
        <v>0</v>
      </c>
      <c r="F13" s="77">
        <v>0</v>
      </c>
      <c r="G13" s="78">
        <v>0</v>
      </c>
      <c r="H13" s="77">
        <v>232154</v>
      </c>
      <c r="I13" s="78">
        <v>15</v>
      </c>
      <c r="J13" s="77">
        <v>0</v>
      </c>
      <c r="K13" s="78">
        <v>0</v>
      </c>
      <c r="L13" s="77">
        <v>0</v>
      </c>
      <c r="M13" s="78">
        <v>0</v>
      </c>
    </row>
    <row r="14" spans="1:13" ht="15">
      <c r="A14" s="76" t="s">
        <v>74</v>
      </c>
      <c r="B14" s="77">
        <v>236870.31</v>
      </c>
      <c r="C14" s="78">
        <v>17</v>
      </c>
      <c r="D14" s="77">
        <v>117546.41</v>
      </c>
      <c r="E14" s="78">
        <v>11</v>
      </c>
      <c r="F14" s="77">
        <v>0</v>
      </c>
      <c r="G14" s="78">
        <v>0</v>
      </c>
      <c r="H14" s="77">
        <v>251150</v>
      </c>
      <c r="I14" s="78">
        <v>18</v>
      </c>
      <c r="J14" s="77">
        <v>131921</v>
      </c>
      <c r="K14" s="78">
        <v>15</v>
      </c>
      <c r="L14" s="77">
        <v>0</v>
      </c>
      <c r="M14" s="78">
        <v>0</v>
      </c>
    </row>
    <row r="15" spans="1:13" ht="15">
      <c r="A15" s="76" t="s">
        <v>75</v>
      </c>
      <c r="B15" s="77">
        <v>1807158.74</v>
      </c>
      <c r="C15" s="78">
        <v>47</v>
      </c>
      <c r="D15" s="77">
        <v>0</v>
      </c>
      <c r="E15" s="78">
        <v>0</v>
      </c>
      <c r="F15" s="77">
        <v>330074.61</v>
      </c>
      <c r="G15" s="78">
        <v>18</v>
      </c>
      <c r="H15" s="77">
        <v>1727057</v>
      </c>
      <c r="I15" s="78">
        <v>49</v>
      </c>
      <c r="J15" s="77">
        <v>0</v>
      </c>
      <c r="K15" s="78">
        <v>0</v>
      </c>
      <c r="L15" s="77">
        <v>269270</v>
      </c>
      <c r="M15" s="78">
        <v>20</v>
      </c>
    </row>
    <row r="16" spans="1:13" ht="15">
      <c r="A16" s="76" t="s">
        <v>76</v>
      </c>
      <c r="B16" s="77">
        <v>656489.4</v>
      </c>
      <c r="C16" s="78">
        <v>21</v>
      </c>
      <c r="D16" s="77">
        <v>0</v>
      </c>
      <c r="E16" s="78">
        <v>0</v>
      </c>
      <c r="F16" s="77">
        <v>0</v>
      </c>
      <c r="G16" s="78">
        <v>0</v>
      </c>
      <c r="H16" s="77">
        <v>582092</v>
      </c>
      <c r="I16" s="78">
        <v>18</v>
      </c>
      <c r="J16" s="77">
        <v>0</v>
      </c>
      <c r="K16" s="78">
        <v>0</v>
      </c>
      <c r="L16" s="77">
        <v>0</v>
      </c>
      <c r="M16" s="78">
        <v>0</v>
      </c>
    </row>
    <row r="17" spans="1:13" ht="15">
      <c r="A17" s="76" t="s">
        <v>77</v>
      </c>
      <c r="B17" s="77">
        <v>898851.63</v>
      </c>
      <c r="C17" s="78">
        <v>22</v>
      </c>
      <c r="D17" s="77">
        <v>884760.35</v>
      </c>
      <c r="E17" s="78">
        <v>55</v>
      </c>
      <c r="F17" s="77">
        <v>305411.17</v>
      </c>
      <c r="G17" s="78">
        <v>13</v>
      </c>
      <c r="H17" s="77">
        <v>1219971.8</v>
      </c>
      <c r="I17" s="78">
        <v>28</v>
      </c>
      <c r="J17" s="77">
        <v>1134681.39</v>
      </c>
      <c r="K17" s="78">
        <v>58</v>
      </c>
      <c r="L17" s="77">
        <v>296153.35</v>
      </c>
      <c r="M17" s="78">
        <v>16</v>
      </c>
    </row>
    <row r="18" spans="1:13" ht="15">
      <c r="A18" s="76" t="s">
        <v>78</v>
      </c>
      <c r="B18" s="77">
        <v>289530.11</v>
      </c>
      <c r="C18" s="78">
        <v>16</v>
      </c>
      <c r="D18" s="77">
        <v>0</v>
      </c>
      <c r="E18" s="78">
        <v>0</v>
      </c>
      <c r="F18" s="77">
        <v>0</v>
      </c>
      <c r="G18" s="78">
        <v>0</v>
      </c>
      <c r="H18" s="77">
        <v>280367</v>
      </c>
      <c r="I18" s="78">
        <v>17</v>
      </c>
      <c r="J18" s="77">
        <v>0</v>
      </c>
      <c r="K18" s="78">
        <v>0</v>
      </c>
      <c r="L18" s="77">
        <v>0</v>
      </c>
      <c r="M18" s="78">
        <v>0</v>
      </c>
    </row>
    <row r="19" spans="1:13" ht="15">
      <c r="A19" s="76" t="s">
        <v>79</v>
      </c>
      <c r="B19" s="77">
        <v>2466034.84</v>
      </c>
      <c r="C19" s="78">
        <v>69</v>
      </c>
      <c r="D19" s="77">
        <v>0</v>
      </c>
      <c r="E19" s="78">
        <v>0</v>
      </c>
      <c r="F19" s="77">
        <v>256163.22</v>
      </c>
      <c r="G19" s="78">
        <v>18</v>
      </c>
      <c r="H19" s="77">
        <v>2427876.05</v>
      </c>
      <c r="I19" s="78">
        <v>71</v>
      </c>
      <c r="J19" s="77">
        <v>0</v>
      </c>
      <c r="K19" s="78">
        <v>0</v>
      </c>
      <c r="L19" s="77">
        <v>269535</v>
      </c>
      <c r="M19" s="78">
        <v>21</v>
      </c>
    </row>
    <row r="20" spans="1:13" ht="15">
      <c r="A20" s="76" t="s">
        <v>80</v>
      </c>
      <c r="B20" s="77">
        <v>368289.21</v>
      </c>
      <c r="C20" s="78">
        <v>14</v>
      </c>
      <c r="D20" s="77">
        <v>0</v>
      </c>
      <c r="E20" s="78">
        <v>0</v>
      </c>
      <c r="F20" s="77">
        <v>0</v>
      </c>
      <c r="G20" s="78">
        <v>0</v>
      </c>
      <c r="H20" s="77">
        <v>311168.23</v>
      </c>
      <c r="I20" s="78">
        <v>14</v>
      </c>
      <c r="J20" s="77">
        <v>0</v>
      </c>
      <c r="K20" s="78">
        <v>0</v>
      </c>
      <c r="L20" s="77">
        <v>0</v>
      </c>
      <c r="M20" s="78">
        <v>0</v>
      </c>
    </row>
    <row r="21" spans="1:13" ht="15">
      <c r="A21" s="76" t="s">
        <v>81</v>
      </c>
      <c r="B21" s="77">
        <v>200512.79</v>
      </c>
      <c r="C21" s="78">
        <v>10</v>
      </c>
      <c r="D21" s="77">
        <v>0</v>
      </c>
      <c r="E21" s="78">
        <v>0</v>
      </c>
      <c r="F21" s="77">
        <v>0</v>
      </c>
      <c r="G21" s="78">
        <v>0</v>
      </c>
      <c r="H21" s="77">
        <v>130044</v>
      </c>
      <c r="I21" s="78">
        <v>10</v>
      </c>
      <c r="J21" s="77">
        <v>0</v>
      </c>
      <c r="K21" s="78">
        <v>0</v>
      </c>
      <c r="L21" s="77">
        <v>0</v>
      </c>
      <c r="M21" s="78">
        <v>0</v>
      </c>
    </row>
    <row r="22" spans="1:13" ht="15">
      <c r="A22" s="76" t="s">
        <v>82</v>
      </c>
      <c r="B22" s="77">
        <v>228678.77</v>
      </c>
      <c r="C22" s="78">
        <v>14</v>
      </c>
      <c r="D22" s="77">
        <v>0</v>
      </c>
      <c r="E22" s="78">
        <v>0</v>
      </c>
      <c r="F22" s="77">
        <v>0</v>
      </c>
      <c r="G22" s="78">
        <v>0</v>
      </c>
      <c r="H22" s="77">
        <v>214770.45</v>
      </c>
      <c r="I22" s="78">
        <v>14</v>
      </c>
      <c r="J22" s="77">
        <v>0</v>
      </c>
      <c r="K22" s="78">
        <v>0</v>
      </c>
      <c r="L22" s="77">
        <v>0</v>
      </c>
      <c r="M22" s="78">
        <v>0</v>
      </c>
    </row>
    <row r="23" spans="1:13" ht="15">
      <c r="A23" s="76" t="s">
        <v>83</v>
      </c>
      <c r="B23" s="77">
        <v>1689223.62</v>
      </c>
      <c r="C23" s="78">
        <v>36</v>
      </c>
      <c r="D23" s="77">
        <v>755539.95</v>
      </c>
      <c r="E23" s="78">
        <v>19</v>
      </c>
      <c r="F23" s="77">
        <v>246270.31</v>
      </c>
      <c r="G23" s="78">
        <v>12</v>
      </c>
      <c r="H23" s="77">
        <v>1324294.28</v>
      </c>
      <c r="I23" s="78">
        <v>40</v>
      </c>
      <c r="J23" s="77">
        <v>918741.56</v>
      </c>
      <c r="K23" s="78">
        <v>20</v>
      </c>
      <c r="L23" s="77">
        <v>192533.39</v>
      </c>
      <c r="M23" s="78">
        <v>14</v>
      </c>
    </row>
    <row r="24" spans="1:13" ht="15">
      <c r="A24" s="76" t="s">
        <v>84</v>
      </c>
      <c r="B24" s="77">
        <v>355116.35</v>
      </c>
      <c r="C24" s="78">
        <v>11</v>
      </c>
      <c r="D24" s="77">
        <v>0</v>
      </c>
      <c r="E24" s="78">
        <v>0</v>
      </c>
      <c r="F24" s="77">
        <v>0</v>
      </c>
      <c r="G24" s="78">
        <v>0</v>
      </c>
      <c r="H24" s="77">
        <v>324713.77</v>
      </c>
      <c r="I24" s="78">
        <v>11</v>
      </c>
      <c r="J24" s="77">
        <v>0</v>
      </c>
      <c r="K24" s="78">
        <v>0</v>
      </c>
      <c r="L24" s="77">
        <v>0</v>
      </c>
      <c r="M24" s="78">
        <v>0</v>
      </c>
    </row>
    <row r="25" spans="1:13" ht="15">
      <c r="A25" s="76" t="s">
        <v>85</v>
      </c>
      <c r="B25" s="77">
        <v>0</v>
      </c>
      <c r="C25" s="78">
        <v>0</v>
      </c>
      <c r="D25" s="77">
        <v>795709.81</v>
      </c>
      <c r="E25" s="78">
        <v>20</v>
      </c>
      <c r="F25" s="77">
        <v>0</v>
      </c>
      <c r="G25" s="78">
        <v>0</v>
      </c>
      <c r="H25" s="77">
        <v>0</v>
      </c>
      <c r="I25" s="78">
        <v>0</v>
      </c>
      <c r="J25" s="77">
        <v>770668</v>
      </c>
      <c r="K25" s="78">
        <v>20</v>
      </c>
      <c r="L25" s="77">
        <v>0</v>
      </c>
      <c r="M25" s="78">
        <v>0</v>
      </c>
    </row>
    <row r="26" spans="1:13" ht="15">
      <c r="A26" s="76" t="s">
        <v>86</v>
      </c>
      <c r="B26" s="77">
        <v>189749.95</v>
      </c>
      <c r="C26" s="78">
        <v>11</v>
      </c>
      <c r="D26" s="77">
        <v>0</v>
      </c>
      <c r="E26" s="78">
        <v>0</v>
      </c>
      <c r="F26" s="77">
        <v>0</v>
      </c>
      <c r="G26" s="78">
        <v>0</v>
      </c>
      <c r="H26" s="77">
        <v>165922</v>
      </c>
      <c r="I26" s="78">
        <v>11</v>
      </c>
      <c r="J26" s="77">
        <v>0</v>
      </c>
      <c r="K26" s="78">
        <v>0</v>
      </c>
      <c r="L26" s="77">
        <v>0</v>
      </c>
      <c r="M26" s="78">
        <v>0</v>
      </c>
    </row>
    <row r="27" spans="1:13" ht="15">
      <c r="A27" s="76" t="s">
        <v>87</v>
      </c>
      <c r="B27" s="77">
        <v>3090894.56</v>
      </c>
      <c r="C27" s="78">
        <v>31</v>
      </c>
      <c r="D27" s="77">
        <v>5234079.56</v>
      </c>
      <c r="E27" s="78">
        <v>78</v>
      </c>
      <c r="F27" s="77">
        <v>1632978.96</v>
      </c>
      <c r="G27" s="78">
        <v>27</v>
      </c>
      <c r="H27" s="77">
        <v>3686479.06</v>
      </c>
      <c r="I27" s="78">
        <v>40</v>
      </c>
      <c r="J27" s="77">
        <v>5877620.08</v>
      </c>
      <c r="K27" s="78">
        <v>86</v>
      </c>
      <c r="L27" s="77">
        <v>1854817</v>
      </c>
      <c r="M27" s="78">
        <v>34</v>
      </c>
    </row>
    <row r="28" spans="1:13" ht="15">
      <c r="A28" s="76" t="s">
        <v>88</v>
      </c>
      <c r="B28" s="77">
        <v>252889.9</v>
      </c>
      <c r="C28" s="78">
        <v>13</v>
      </c>
      <c r="D28" s="77">
        <v>80810.98</v>
      </c>
      <c r="E28" s="78">
        <v>14</v>
      </c>
      <c r="F28" s="77">
        <v>0</v>
      </c>
      <c r="G28" s="78">
        <v>0</v>
      </c>
      <c r="H28" s="77">
        <v>304702.22</v>
      </c>
      <c r="I28" s="78">
        <v>14</v>
      </c>
      <c r="J28" s="77">
        <v>129597</v>
      </c>
      <c r="K28" s="78">
        <v>14</v>
      </c>
      <c r="L28" s="77">
        <v>0</v>
      </c>
      <c r="M28" s="78">
        <v>0</v>
      </c>
    </row>
    <row r="29" spans="1:13" ht="15">
      <c r="A29" s="76" t="s">
        <v>89</v>
      </c>
      <c r="B29" s="77">
        <v>2685036.68</v>
      </c>
      <c r="C29" s="78">
        <v>38</v>
      </c>
      <c r="D29" s="77">
        <v>4252982.22</v>
      </c>
      <c r="E29" s="78">
        <v>72</v>
      </c>
      <c r="F29" s="77">
        <v>808368.8</v>
      </c>
      <c r="G29" s="78">
        <v>23</v>
      </c>
      <c r="H29" s="77">
        <v>2851705</v>
      </c>
      <c r="I29" s="78">
        <v>40</v>
      </c>
      <c r="J29" s="77">
        <v>4493514</v>
      </c>
      <c r="K29" s="78">
        <v>77</v>
      </c>
      <c r="L29" s="77">
        <v>871690</v>
      </c>
      <c r="M29" s="78">
        <v>23</v>
      </c>
    </row>
    <row r="30" spans="1:13" ht="15">
      <c r="A30" s="76" t="s">
        <v>90</v>
      </c>
      <c r="B30" s="77">
        <v>762103.88</v>
      </c>
      <c r="C30" s="78">
        <v>23</v>
      </c>
      <c r="D30" s="77">
        <v>0</v>
      </c>
      <c r="E30" s="78">
        <v>0</v>
      </c>
      <c r="F30" s="77">
        <v>75758.77</v>
      </c>
      <c r="G30" s="78">
        <v>11</v>
      </c>
      <c r="H30" s="77">
        <v>742286.74</v>
      </c>
      <c r="I30" s="78">
        <v>29</v>
      </c>
      <c r="J30" s="77">
        <v>0</v>
      </c>
      <c r="K30" s="78">
        <v>0</v>
      </c>
      <c r="L30" s="77">
        <v>92318</v>
      </c>
      <c r="M30" s="78">
        <v>14</v>
      </c>
    </row>
    <row r="31" spans="1:13" ht="15">
      <c r="A31" s="76" t="s">
        <v>91</v>
      </c>
      <c r="B31" s="77">
        <v>1839685.18</v>
      </c>
      <c r="C31" s="78">
        <v>47</v>
      </c>
      <c r="D31" s="77">
        <v>1769461.3</v>
      </c>
      <c r="E31" s="78">
        <v>36</v>
      </c>
      <c r="F31" s="77">
        <v>415457.46</v>
      </c>
      <c r="G31" s="78">
        <v>29</v>
      </c>
      <c r="H31" s="77">
        <v>1699332.21</v>
      </c>
      <c r="I31" s="78">
        <v>52</v>
      </c>
      <c r="J31" s="77">
        <v>1820781.23</v>
      </c>
      <c r="K31" s="78">
        <v>34</v>
      </c>
      <c r="L31" s="77">
        <v>371235.07</v>
      </c>
      <c r="M31" s="78">
        <v>32</v>
      </c>
    </row>
    <row r="32" spans="1:13" ht="15">
      <c r="A32" s="76" t="s">
        <v>92</v>
      </c>
      <c r="B32" s="77">
        <v>1683439.34</v>
      </c>
      <c r="C32" s="78">
        <v>43</v>
      </c>
      <c r="D32" s="77">
        <v>0</v>
      </c>
      <c r="E32" s="78">
        <v>0</v>
      </c>
      <c r="F32" s="77">
        <v>293049.46</v>
      </c>
      <c r="G32" s="78">
        <v>23</v>
      </c>
      <c r="H32" s="77">
        <v>1519077.21</v>
      </c>
      <c r="I32" s="78">
        <v>48</v>
      </c>
      <c r="J32" s="77">
        <v>0</v>
      </c>
      <c r="K32" s="78">
        <v>0</v>
      </c>
      <c r="L32" s="77">
        <v>242633.36</v>
      </c>
      <c r="M32" s="78">
        <v>23</v>
      </c>
    </row>
    <row r="33" spans="1:13" ht="15">
      <c r="A33" s="76" t="s">
        <v>93</v>
      </c>
      <c r="B33" s="77">
        <v>810600.12</v>
      </c>
      <c r="C33" s="78">
        <v>19</v>
      </c>
      <c r="D33" s="77">
        <v>0</v>
      </c>
      <c r="E33" s="78">
        <v>0</v>
      </c>
      <c r="F33" s="77">
        <v>0</v>
      </c>
      <c r="G33" s="78">
        <v>0</v>
      </c>
      <c r="H33" s="77">
        <v>590346</v>
      </c>
      <c r="I33" s="78">
        <v>18</v>
      </c>
      <c r="J33" s="77">
        <v>0</v>
      </c>
      <c r="K33" s="78">
        <v>0</v>
      </c>
      <c r="L33" s="77">
        <v>0</v>
      </c>
      <c r="M33" s="78">
        <v>0</v>
      </c>
    </row>
    <row r="34" spans="1:13" ht="15">
      <c r="A34" s="76" t="s">
        <v>94</v>
      </c>
      <c r="B34" s="77">
        <v>0</v>
      </c>
      <c r="C34" s="78">
        <v>0</v>
      </c>
      <c r="D34" s="77">
        <v>81574.98</v>
      </c>
      <c r="E34" s="78">
        <v>13</v>
      </c>
      <c r="F34" s="77">
        <v>0</v>
      </c>
      <c r="G34" s="78">
        <v>0</v>
      </c>
      <c r="H34" s="77">
        <v>0</v>
      </c>
      <c r="I34" s="78">
        <v>0</v>
      </c>
      <c r="J34" s="77">
        <v>120854</v>
      </c>
      <c r="K34" s="78">
        <v>14</v>
      </c>
      <c r="L34" s="77">
        <v>0</v>
      </c>
      <c r="M34" s="78">
        <v>0</v>
      </c>
    </row>
    <row r="35" spans="1:13" ht="15">
      <c r="A35" s="76" t="s">
        <v>95</v>
      </c>
      <c r="B35" s="77">
        <v>1796328.86</v>
      </c>
      <c r="C35" s="78">
        <v>51</v>
      </c>
      <c r="D35" s="77">
        <v>221007.51</v>
      </c>
      <c r="E35" s="78">
        <v>11</v>
      </c>
      <c r="F35" s="77">
        <v>346571.3</v>
      </c>
      <c r="G35" s="78">
        <v>25</v>
      </c>
      <c r="H35" s="77">
        <v>1672380.2</v>
      </c>
      <c r="I35" s="78">
        <v>51</v>
      </c>
      <c r="J35" s="77">
        <v>0</v>
      </c>
      <c r="K35" s="78">
        <v>0</v>
      </c>
      <c r="L35" s="77">
        <v>313088</v>
      </c>
      <c r="M35" s="78">
        <v>25</v>
      </c>
    </row>
    <row r="36" spans="1:13" ht="15">
      <c r="A36" s="76" t="s">
        <v>96</v>
      </c>
      <c r="B36" s="77">
        <v>957356.85</v>
      </c>
      <c r="C36" s="78">
        <v>28</v>
      </c>
      <c r="D36" s="77">
        <v>86047.83</v>
      </c>
      <c r="E36" s="78">
        <v>10</v>
      </c>
      <c r="F36" s="77">
        <v>86507.28</v>
      </c>
      <c r="G36" s="78">
        <v>11</v>
      </c>
      <c r="H36" s="77">
        <v>850013</v>
      </c>
      <c r="I36" s="78">
        <v>29</v>
      </c>
      <c r="J36" s="77">
        <v>118917</v>
      </c>
      <c r="K36" s="78">
        <v>13</v>
      </c>
      <c r="L36" s="77">
        <v>72696</v>
      </c>
      <c r="M36" s="78">
        <v>13</v>
      </c>
    </row>
    <row r="37" spans="1:13" ht="15">
      <c r="A37" s="76" t="s">
        <v>97</v>
      </c>
      <c r="B37" s="77">
        <v>0</v>
      </c>
      <c r="C37" s="78">
        <v>0</v>
      </c>
      <c r="D37" s="77">
        <v>37230.71</v>
      </c>
      <c r="E37" s="78">
        <v>10</v>
      </c>
      <c r="F37" s="77">
        <v>0</v>
      </c>
      <c r="G37" s="78">
        <v>0</v>
      </c>
      <c r="H37" s="77">
        <v>0</v>
      </c>
      <c r="I37" s="78">
        <v>0</v>
      </c>
      <c r="J37" s="77">
        <v>36891</v>
      </c>
      <c r="K37" s="78">
        <v>10</v>
      </c>
      <c r="L37" s="77">
        <v>0</v>
      </c>
      <c r="M37" s="78">
        <v>0</v>
      </c>
    </row>
    <row r="38" spans="1:13" ht="15">
      <c r="A38" s="76" t="s">
        <v>98</v>
      </c>
      <c r="B38" s="77">
        <v>668784.47</v>
      </c>
      <c r="C38" s="78">
        <v>31</v>
      </c>
      <c r="D38" s="77">
        <v>0</v>
      </c>
      <c r="E38" s="78">
        <v>0</v>
      </c>
      <c r="F38" s="77">
        <v>102348.56</v>
      </c>
      <c r="G38" s="78">
        <v>14</v>
      </c>
      <c r="H38" s="77">
        <v>633086</v>
      </c>
      <c r="I38" s="78">
        <v>28</v>
      </c>
      <c r="J38" s="77">
        <v>0</v>
      </c>
      <c r="K38" s="78">
        <v>0</v>
      </c>
      <c r="L38" s="77">
        <v>104921</v>
      </c>
      <c r="M38" s="78">
        <v>14</v>
      </c>
    </row>
    <row r="39" spans="1:13" ht="15">
      <c r="A39" s="76" t="s">
        <v>99</v>
      </c>
      <c r="B39" s="77">
        <v>240435.58</v>
      </c>
      <c r="C39" s="78">
        <v>15</v>
      </c>
      <c r="D39" s="77">
        <v>0</v>
      </c>
      <c r="E39" s="78">
        <v>0</v>
      </c>
      <c r="F39" s="77">
        <v>0</v>
      </c>
      <c r="G39" s="78">
        <v>0</v>
      </c>
      <c r="H39" s="77">
        <v>283415.1</v>
      </c>
      <c r="I39" s="78">
        <v>17</v>
      </c>
      <c r="J39" s="77">
        <v>0</v>
      </c>
      <c r="K39" s="78">
        <v>0</v>
      </c>
      <c r="L39" s="77">
        <v>0</v>
      </c>
      <c r="M39" s="78">
        <v>0</v>
      </c>
    </row>
    <row r="40" spans="1:13" ht="15">
      <c r="A40" s="76" t="s">
        <v>100</v>
      </c>
      <c r="B40" s="77">
        <v>0</v>
      </c>
      <c r="C40" s="78">
        <v>0</v>
      </c>
      <c r="D40" s="77">
        <v>86519.01</v>
      </c>
      <c r="E40" s="78">
        <v>11</v>
      </c>
      <c r="F40" s="77">
        <v>0</v>
      </c>
      <c r="G40" s="78">
        <v>0</v>
      </c>
      <c r="H40" s="77">
        <v>0</v>
      </c>
      <c r="I40" s="78">
        <v>0</v>
      </c>
      <c r="J40" s="77">
        <v>99452</v>
      </c>
      <c r="K40" s="78">
        <v>11</v>
      </c>
      <c r="L40" s="77">
        <v>0</v>
      </c>
      <c r="M40" s="78">
        <v>0</v>
      </c>
    </row>
    <row r="41" spans="1:13" ht="15">
      <c r="A41" s="76" t="s">
        <v>101</v>
      </c>
      <c r="B41" s="77">
        <v>0</v>
      </c>
      <c r="C41" s="78">
        <v>0</v>
      </c>
      <c r="D41" s="77">
        <v>105666.99</v>
      </c>
      <c r="E41" s="78">
        <v>13</v>
      </c>
      <c r="F41" s="77">
        <v>0</v>
      </c>
      <c r="G41" s="78">
        <v>0</v>
      </c>
      <c r="H41" s="77">
        <v>0</v>
      </c>
      <c r="I41" s="78">
        <v>0</v>
      </c>
      <c r="J41" s="77">
        <v>130680</v>
      </c>
      <c r="K41" s="78">
        <v>14</v>
      </c>
      <c r="L41" s="77">
        <v>0</v>
      </c>
      <c r="M41" s="78">
        <v>0</v>
      </c>
    </row>
    <row r="42" spans="1:13" ht="15">
      <c r="A42" s="76" t="s">
        <v>102</v>
      </c>
      <c r="B42" s="77">
        <v>161493.98</v>
      </c>
      <c r="C42" s="78">
        <v>11</v>
      </c>
      <c r="D42" s="77">
        <v>0</v>
      </c>
      <c r="E42" s="78">
        <v>0</v>
      </c>
      <c r="F42" s="77">
        <v>0</v>
      </c>
      <c r="G42" s="78">
        <v>0</v>
      </c>
      <c r="H42" s="77">
        <v>0</v>
      </c>
      <c r="I42" s="78">
        <v>0</v>
      </c>
      <c r="J42" s="77">
        <v>0</v>
      </c>
      <c r="K42" s="78">
        <v>0</v>
      </c>
      <c r="L42" s="77">
        <v>0</v>
      </c>
      <c r="M42" s="78">
        <v>0</v>
      </c>
    </row>
    <row r="43" spans="1:13" ht="15">
      <c r="A43" s="76" t="s">
        <v>103</v>
      </c>
      <c r="B43" s="77">
        <v>446369.55</v>
      </c>
      <c r="C43" s="78">
        <v>22</v>
      </c>
      <c r="D43" s="77">
        <v>0</v>
      </c>
      <c r="E43" s="78">
        <v>0</v>
      </c>
      <c r="F43" s="77">
        <v>0</v>
      </c>
      <c r="G43" s="78">
        <v>0</v>
      </c>
      <c r="H43" s="77">
        <v>383800</v>
      </c>
      <c r="I43" s="78">
        <v>23</v>
      </c>
      <c r="J43" s="77">
        <v>0</v>
      </c>
      <c r="K43" s="78">
        <v>0</v>
      </c>
      <c r="L43" s="77">
        <v>0</v>
      </c>
      <c r="M43" s="78">
        <v>0</v>
      </c>
    </row>
    <row r="44" spans="1:13" ht="15">
      <c r="A44" s="76" t="s">
        <v>104</v>
      </c>
      <c r="B44" s="77">
        <v>252068.37</v>
      </c>
      <c r="C44" s="78">
        <v>10</v>
      </c>
      <c r="D44" s="77">
        <v>0</v>
      </c>
      <c r="E44" s="78">
        <v>0</v>
      </c>
      <c r="F44" s="77">
        <v>0</v>
      </c>
      <c r="G44" s="78">
        <v>0</v>
      </c>
      <c r="H44" s="77">
        <v>0</v>
      </c>
      <c r="I44" s="78">
        <v>0</v>
      </c>
      <c r="J44" s="77">
        <v>0</v>
      </c>
      <c r="K44" s="78">
        <v>0</v>
      </c>
      <c r="L44" s="77">
        <v>0</v>
      </c>
      <c r="M44" s="78">
        <v>0</v>
      </c>
    </row>
    <row r="45" spans="1:13" ht="15">
      <c r="A45" s="76" t="s">
        <v>105</v>
      </c>
      <c r="B45" s="77">
        <v>385409.02</v>
      </c>
      <c r="C45" s="78">
        <v>26</v>
      </c>
      <c r="D45" s="77">
        <v>0</v>
      </c>
      <c r="E45" s="78">
        <v>0</v>
      </c>
      <c r="F45" s="77">
        <v>85051.99</v>
      </c>
      <c r="G45" s="78">
        <v>11</v>
      </c>
      <c r="H45" s="77">
        <v>382573.6</v>
      </c>
      <c r="I45" s="78">
        <v>28</v>
      </c>
      <c r="J45" s="77">
        <v>0</v>
      </c>
      <c r="K45" s="78">
        <v>0</v>
      </c>
      <c r="L45" s="77">
        <v>83887</v>
      </c>
      <c r="M45" s="78">
        <v>11</v>
      </c>
    </row>
    <row r="46" spans="1:13" ht="15">
      <c r="A46" s="76" t="s">
        <v>106</v>
      </c>
      <c r="B46" s="77">
        <v>267430.49</v>
      </c>
      <c r="C46" s="78">
        <v>10</v>
      </c>
      <c r="D46" s="77">
        <v>0</v>
      </c>
      <c r="E46" s="78">
        <v>0</v>
      </c>
      <c r="F46" s="77">
        <v>0</v>
      </c>
      <c r="G46" s="78">
        <v>0</v>
      </c>
      <c r="H46" s="77">
        <v>234179</v>
      </c>
      <c r="I46" s="78">
        <v>10</v>
      </c>
      <c r="J46" s="77">
        <v>0</v>
      </c>
      <c r="K46" s="78">
        <v>0</v>
      </c>
      <c r="L46" s="77">
        <v>0</v>
      </c>
      <c r="M46" s="78">
        <v>0</v>
      </c>
    </row>
    <row r="47" spans="1:13" ht="15">
      <c r="A47" s="76" t="s">
        <v>107</v>
      </c>
      <c r="B47" s="77">
        <v>4096677.99</v>
      </c>
      <c r="C47" s="78">
        <v>96</v>
      </c>
      <c r="D47" s="77">
        <v>886059.07</v>
      </c>
      <c r="E47" s="78">
        <v>12</v>
      </c>
      <c r="F47" s="77">
        <v>418827.02</v>
      </c>
      <c r="G47" s="78">
        <v>40</v>
      </c>
      <c r="H47" s="77">
        <v>3755304.05</v>
      </c>
      <c r="I47" s="78">
        <v>100</v>
      </c>
      <c r="J47" s="77">
        <v>903744</v>
      </c>
      <c r="K47" s="78">
        <v>13</v>
      </c>
      <c r="L47" s="77">
        <v>418464.51</v>
      </c>
      <c r="M47" s="78">
        <v>43</v>
      </c>
    </row>
    <row r="48" spans="1:13" ht="15">
      <c r="A48" s="76" t="s">
        <v>108</v>
      </c>
      <c r="B48" s="77">
        <v>663626.51</v>
      </c>
      <c r="C48" s="78">
        <v>25</v>
      </c>
      <c r="D48" s="77">
        <v>0</v>
      </c>
      <c r="E48" s="78">
        <v>0</v>
      </c>
      <c r="F48" s="77">
        <v>103905.14</v>
      </c>
      <c r="G48" s="78">
        <v>14</v>
      </c>
      <c r="H48" s="77">
        <v>564075</v>
      </c>
      <c r="I48" s="78">
        <v>28</v>
      </c>
      <c r="J48" s="77">
        <v>0</v>
      </c>
      <c r="K48" s="78">
        <v>0</v>
      </c>
      <c r="L48" s="77">
        <v>86387</v>
      </c>
      <c r="M48" s="78">
        <v>14</v>
      </c>
    </row>
    <row r="49" spans="1:13" ht="15">
      <c r="A49" s="76" t="s">
        <v>109</v>
      </c>
      <c r="B49" s="77">
        <v>6797277.75</v>
      </c>
      <c r="C49" s="78">
        <v>95</v>
      </c>
      <c r="D49" s="77">
        <v>2283766.2</v>
      </c>
      <c r="E49" s="78">
        <v>18</v>
      </c>
      <c r="F49" s="77">
        <v>784510.13</v>
      </c>
      <c r="G49" s="78">
        <v>37</v>
      </c>
      <c r="H49" s="77">
        <v>6165945</v>
      </c>
      <c r="I49" s="78">
        <v>94</v>
      </c>
      <c r="J49" s="77">
        <v>2471028</v>
      </c>
      <c r="K49" s="78">
        <v>19</v>
      </c>
      <c r="L49" s="77">
        <v>758306</v>
      </c>
      <c r="M49" s="78">
        <v>37</v>
      </c>
    </row>
    <row r="50" spans="1:13" ht="15">
      <c r="A50" s="76" t="s">
        <v>110</v>
      </c>
      <c r="B50" s="77">
        <v>816498.72</v>
      </c>
      <c r="C50" s="78">
        <v>30</v>
      </c>
      <c r="D50" s="77">
        <v>0</v>
      </c>
      <c r="E50" s="78">
        <v>0</v>
      </c>
      <c r="F50" s="77">
        <v>70128.51</v>
      </c>
      <c r="G50" s="78">
        <v>13</v>
      </c>
      <c r="H50" s="77">
        <v>746389.72</v>
      </c>
      <c r="I50" s="78">
        <v>31</v>
      </c>
      <c r="J50" s="77">
        <v>0</v>
      </c>
      <c r="K50" s="78">
        <v>0</v>
      </c>
      <c r="L50" s="77">
        <v>59648.84</v>
      </c>
      <c r="M50" s="78">
        <v>13</v>
      </c>
    </row>
    <row r="51" spans="1:13" ht="15">
      <c r="A51" s="76" t="s">
        <v>111</v>
      </c>
      <c r="B51" s="77">
        <v>1283316.99</v>
      </c>
      <c r="C51" s="78">
        <v>39</v>
      </c>
      <c r="D51" s="77">
        <v>0</v>
      </c>
      <c r="E51" s="78">
        <v>0</v>
      </c>
      <c r="F51" s="77">
        <v>153713.08</v>
      </c>
      <c r="G51" s="78">
        <v>19</v>
      </c>
      <c r="H51" s="77">
        <v>1024645.2</v>
      </c>
      <c r="I51" s="78">
        <v>39</v>
      </c>
      <c r="J51" s="77">
        <v>0</v>
      </c>
      <c r="K51" s="78">
        <v>0</v>
      </c>
      <c r="L51" s="77">
        <v>142879.5</v>
      </c>
      <c r="M51" s="78">
        <v>18</v>
      </c>
    </row>
    <row r="52" spans="1:13" ht="15">
      <c r="A52" s="76" t="s">
        <v>112</v>
      </c>
      <c r="B52" s="77">
        <v>608548.46</v>
      </c>
      <c r="C52" s="78">
        <v>12</v>
      </c>
      <c r="D52" s="77">
        <v>0</v>
      </c>
      <c r="E52" s="78">
        <v>0</v>
      </c>
      <c r="F52" s="77">
        <v>0</v>
      </c>
      <c r="G52" s="78">
        <v>0</v>
      </c>
      <c r="H52" s="77">
        <v>725088.73</v>
      </c>
      <c r="I52" s="78">
        <v>14</v>
      </c>
      <c r="J52" s="77">
        <v>0</v>
      </c>
      <c r="K52" s="78">
        <v>0</v>
      </c>
      <c r="L52" s="77">
        <v>0</v>
      </c>
      <c r="M52" s="78">
        <v>0</v>
      </c>
    </row>
    <row r="53" spans="1:13" ht="15">
      <c r="A53" s="76" t="s">
        <v>113</v>
      </c>
      <c r="B53" s="77">
        <v>854978.99</v>
      </c>
      <c r="C53" s="78">
        <v>40</v>
      </c>
      <c r="D53" s="77">
        <v>0</v>
      </c>
      <c r="E53" s="78">
        <v>0</v>
      </c>
      <c r="F53" s="77">
        <v>100774.35</v>
      </c>
      <c r="G53" s="78">
        <v>18</v>
      </c>
      <c r="H53" s="77">
        <v>787646.14</v>
      </c>
      <c r="I53" s="78">
        <v>44</v>
      </c>
      <c r="J53" s="77">
        <v>0</v>
      </c>
      <c r="K53" s="78">
        <v>0</v>
      </c>
      <c r="L53" s="77">
        <v>95315.71</v>
      </c>
      <c r="M53" s="78">
        <v>18</v>
      </c>
    </row>
    <row r="54" spans="1:13" ht="15">
      <c r="A54" s="76" t="s">
        <v>114</v>
      </c>
      <c r="B54" s="77">
        <v>3563990.51</v>
      </c>
      <c r="C54" s="78">
        <v>57</v>
      </c>
      <c r="D54" s="77">
        <v>7871771.6</v>
      </c>
      <c r="E54" s="78">
        <v>82</v>
      </c>
      <c r="F54" s="77">
        <v>1273415.92</v>
      </c>
      <c r="G54" s="78">
        <v>40</v>
      </c>
      <c r="H54" s="77">
        <v>3169914.64</v>
      </c>
      <c r="I54" s="78">
        <v>56</v>
      </c>
      <c r="J54" s="77">
        <v>8294780.72</v>
      </c>
      <c r="K54" s="78">
        <v>88</v>
      </c>
      <c r="L54" s="77">
        <v>1176700</v>
      </c>
      <c r="M54" s="78">
        <v>38</v>
      </c>
    </row>
    <row r="55" spans="1:13" ht="15">
      <c r="A55" s="76" t="s">
        <v>115</v>
      </c>
      <c r="B55" s="77">
        <v>0</v>
      </c>
      <c r="C55" s="78">
        <v>0</v>
      </c>
      <c r="D55" s="77">
        <v>2854457.53</v>
      </c>
      <c r="E55" s="78">
        <v>12</v>
      </c>
      <c r="F55" s="77">
        <v>0</v>
      </c>
      <c r="G55" s="78">
        <v>0</v>
      </c>
      <c r="H55" s="77">
        <v>0</v>
      </c>
      <c r="I55" s="78">
        <v>0</v>
      </c>
      <c r="J55" s="77">
        <v>2675695</v>
      </c>
      <c r="K55" s="78">
        <v>15</v>
      </c>
      <c r="L55" s="77">
        <v>0</v>
      </c>
      <c r="M55" s="78">
        <v>0</v>
      </c>
    </row>
    <row r="56" spans="1:13" ht="15">
      <c r="A56" s="76" t="s">
        <v>116</v>
      </c>
      <c r="B56" s="77">
        <v>387332.96</v>
      </c>
      <c r="C56" s="78">
        <v>14</v>
      </c>
      <c r="D56" s="77">
        <v>0</v>
      </c>
      <c r="E56" s="78">
        <v>0</v>
      </c>
      <c r="F56" s="77">
        <v>0</v>
      </c>
      <c r="G56" s="78">
        <v>0</v>
      </c>
      <c r="H56" s="77">
        <v>353876</v>
      </c>
      <c r="I56" s="78">
        <v>15</v>
      </c>
      <c r="J56" s="77">
        <v>0</v>
      </c>
      <c r="K56" s="78">
        <v>0</v>
      </c>
      <c r="L56" s="77">
        <v>0</v>
      </c>
      <c r="M56" s="78">
        <v>0</v>
      </c>
    </row>
    <row r="57" spans="1:13" ht="15">
      <c r="A57" s="76" t="s">
        <v>117</v>
      </c>
      <c r="B57" s="77">
        <v>233206.52</v>
      </c>
      <c r="C57" s="78">
        <v>13</v>
      </c>
      <c r="D57" s="77">
        <v>0</v>
      </c>
      <c r="E57" s="78">
        <v>0</v>
      </c>
      <c r="F57" s="77">
        <v>0</v>
      </c>
      <c r="G57" s="78">
        <v>0</v>
      </c>
      <c r="H57" s="77">
        <v>236627.86</v>
      </c>
      <c r="I57" s="78">
        <v>14</v>
      </c>
      <c r="J57" s="77">
        <v>0</v>
      </c>
      <c r="K57" s="78">
        <v>0</v>
      </c>
      <c r="L57" s="77">
        <v>0</v>
      </c>
      <c r="M57" s="78">
        <v>0</v>
      </c>
    </row>
    <row r="58" spans="1:13" ht="15">
      <c r="A58" s="76" t="s">
        <v>118</v>
      </c>
      <c r="B58" s="77">
        <v>776106.81</v>
      </c>
      <c r="C58" s="78">
        <v>27</v>
      </c>
      <c r="D58" s="77">
        <v>344077.69</v>
      </c>
      <c r="E58" s="78">
        <v>23</v>
      </c>
      <c r="F58" s="77">
        <v>273507.24</v>
      </c>
      <c r="G58" s="78">
        <v>18</v>
      </c>
      <c r="H58" s="77">
        <v>717016</v>
      </c>
      <c r="I58" s="78">
        <v>28</v>
      </c>
      <c r="J58" s="77">
        <v>339614</v>
      </c>
      <c r="K58" s="78">
        <v>22</v>
      </c>
      <c r="L58" s="77">
        <v>259134</v>
      </c>
      <c r="M58" s="78">
        <v>19</v>
      </c>
    </row>
    <row r="59" spans="1:13" ht="15">
      <c r="A59" s="76" t="s">
        <v>119</v>
      </c>
      <c r="B59" s="77">
        <v>965975.91</v>
      </c>
      <c r="C59" s="78">
        <v>18</v>
      </c>
      <c r="D59" s="77">
        <v>1376891.56</v>
      </c>
      <c r="E59" s="78">
        <v>26</v>
      </c>
      <c r="F59" s="77">
        <v>430989.05</v>
      </c>
      <c r="G59" s="78">
        <v>13</v>
      </c>
      <c r="H59" s="77">
        <v>1071345.1</v>
      </c>
      <c r="I59" s="78">
        <v>19</v>
      </c>
      <c r="J59" s="77">
        <v>1332817</v>
      </c>
      <c r="K59" s="78">
        <v>27</v>
      </c>
      <c r="L59" s="77">
        <v>387562</v>
      </c>
      <c r="M59" s="78">
        <v>14</v>
      </c>
    </row>
    <row r="60" spans="1:13" ht="15">
      <c r="A60" s="76" t="s">
        <v>120</v>
      </c>
      <c r="B60" s="77">
        <v>1097197.16</v>
      </c>
      <c r="C60" s="78">
        <v>35</v>
      </c>
      <c r="D60" s="77">
        <v>472835.17</v>
      </c>
      <c r="E60" s="78">
        <v>11</v>
      </c>
      <c r="F60" s="77">
        <v>362611.72</v>
      </c>
      <c r="G60" s="78">
        <v>15</v>
      </c>
      <c r="H60" s="77">
        <v>972755.08</v>
      </c>
      <c r="I60" s="78">
        <v>37</v>
      </c>
      <c r="J60" s="77">
        <v>0</v>
      </c>
      <c r="K60" s="78">
        <v>0</v>
      </c>
      <c r="L60" s="77">
        <v>297318</v>
      </c>
      <c r="M60" s="78">
        <v>16</v>
      </c>
    </row>
    <row r="61" spans="1:13" ht="15">
      <c r="A61" s="76" t="s">
        <v>121</v>
      </c>
      <c r="B61" s="77">
        <v>114759.86</v>
      </c>
      <c r="C61" s="78">
        <v>10</v>
      </c>
      <c r="D61" s="77">
        <v>0</v>
      </c>
      <c r="E61" s="78">
        <v>0</v>
      </c>
      <c r="F61" s="77">
        <v>0</v>
      </c>
      <c r="G61" s="78">
        <v>0</v>
      </c>
      <c r="H61" s="77">
        <v>120561</v>
      </c>
      <c r="I61" s="78">
        <v>12</v>
      </c>
      <c r="J61" s="77">
        <v>0</v>
      </c>
      <c r="K61" s="78">
        <v>0</v>
      </c>
      <c r="L61" s="77">
        <v>0</v>
      </c>
      <c r="M61" s="78">
        <v>0</v>
      </c>
    </row>
    <row r="62" spans="1:13" ht="15">
      <c r="A62" s="76" t="s">
        <v>122</v>
      </c>
      <c r="B62" s="77">
        <v>2702795.72</v>
      </c>
      <c r="C62" s="78">
        <v>40</v>
      </c>
      <c r="D62" s="77">
        <v>0</v>
      </c>
      <c r="E62" s="78">
        <v>0</v>
      </c>
      <c r="F62" s="77">
        <v>331886.45</v>
      </c>
      <c r="G62" s="78">
        <v>18</v>
      </c>
      <c r="H62" s="77">
        <v>2501730</v>
      </c>
      <c r="I62" s="78">
        <v>42</v>
      </c>
      <c r="J62" s="77">
        <v>0</v>
      </c>
      <c r="K62" s="78">
        <v>0</v>
      </c>
      <c r="L62" s="77">
        <v>319149</v>
      </c>
      <c r="M62" s="78">
        <v>18</v>
      </c>
    </row>
    <row r="63" spans="1:13" ht="15">
      <c r="A63" s="76" t="s">
        <v>123</v>
      </c>
      <c r="B63" s="77">
        <v>758922.35</v>
      </c>
      <c r="C63" s="78">
        <v>19</v>
      </c>
      <c r="D63" s="77">
        <v>169581.45</v>
      </c>
      <c r="E63" s="78">
        <v>23</v>
      </c>
      <c r="F63" s="77">
        <v>262393.51</v>
      </c>
      <c r="G63" s="78">
        <v>14</v>
      </c>
      <c r="H63" s="77">
        <v>683376.62</v>
      </c>
      <c r="I63" s="78">
        <v>19</v>
      </c>
      <c r="J63" s="77">
        <v>212547</v>
      </c>
      <c r="K63" s="78">
        <v>23</v>
      </c>
      <c r="L63" s="77">
        <v>226008</v>
      </c>
      <c r="M63" s="78">
        <v>13</v>
      </c>
    </row>
    <row r="64" spans="1:13" ht="15">
      <c r="A64" s="76" t="s">
        <v>124</v>
      </c>
      <c r="B64" s="77">
        <v>213219.62</v>
      </c>
      <c r="C64" s="78">
        <v>10</v>
      </c>
      <c r="D64" s="77">
        <v>0</v>
      </c>
      <c r="E64" s="78">
        <v>0</v>
      </c>
      <c r="F64" s="77">
        <v>0</v>
      </c>
      <c r="G64" s="78">
        <v>0</v>
      </c>
      <c r="H64" s="77">
        <v>179230.16</v>
      </c>
      <c r="I64" s="78">
        <v>10</v>
      </c>
      <c r="J64" s="77">
        <v>0</v>
      </c>
      <c r="K64" s="78">
        <v>0</v>
      </c>
      <c r="L64" s="77">
        <v>0</v>
      </c>
      <c r="M64" s="78">
        <v>0</v>
      </c>
    </row>
    <row r="65" spans="1:13" ht="15">
      <c r="A65" s="76" t="s">
        <v>125</v>
      </c>
      <c r="B65" s="77">
        <v>0</v>
      </c>
      <c r="C65" s="78">
        <v>0</v>
      </c>
      <c r="D65" s="77">
        <v>660936.18</v>
      </c>
      <c r="E65" s="78">
        <v>23</v>
      </c>
      <c r="F65" s="77">
        <v>0</v>
      </c>
      <c r="G65" s="78">
        <v>0</v>
      </c>
      <c r="H65" s="77">
        <v>0</v>
      </c>
      <c r="I65" s="78">
        <v>0</v>
      </c>
      <c r="J65" s="77">
        <v>1044160</v>
      </c>
      <c r="K65" s="78">
        <v>25</v>
      </c>
      <c r="L65" s="77">
        <v>0</v>
      </c>
      <c r="M65" s="78">
        <v>0</v>
      </c>
    </row>
    <row r="66" spans="1:13" ht="15">
      <c r="A66" s="76" t="s">
        <v>126</v>
      </c>
      <c r="B66" s="77">
        <v>751314.14</v>
      </c>
      <c r="C66" s="78">
        <v>26</v>
      </c>
      <c r="D66" s="77">
        <v>0</v>
      </c>
      <c r="E66" s="78">
        <v>0</v>
      </c>
      <c r="F66" s="77">
        <v>295906.6</v>
      </c>
      <c r="G66" s="78">
        <v>14</v>
      </c>
      <c r="H66" s="77">
        <v>770092.48</v>
      </c>
      <c r="I66" s="78">
        <v>27</v>
      </c>
      <c r="J66" s="77">
        <v>0</v>
      </c>
      <c r="K66" s="78">
        <v>0</v>
      </c>
      <c r="L66" s="77">
        <v>288007.05</v>
      </c>
      <c r="M66" s="78">
        <v>16</v>
      </c>
    </row>
    <row r="67" spans="1:13" ht="15">
      <c r="A67" s="76" t="s">
        <v>127</v>
      </c>
      <c r="B67" s="77">
        <v>896294.86</v>
      </c>
      <c r="C67" s="78">
        <v>22</v>
      </c>
      <c r="D67" s="77">
        <v>1114309.28</v>
      </c>
      <c r="E67" s="78">
        <v>19</v>
      </c>
      <c r="F67" s="77">
        <v>303274.81</v>
      </c>
      <c r="G67" s="78">
        <v>13</v>
      </c>
      <c r="H67" s="77">
        <v>820250</v>
      </c>
      <c r="I67" s="78">
        <v>21</v>
      </c>
      <c r="J67" s="77">
        <v>1111359</v>
      </c>
      <c r="K67" s="78">
        <v>28</v>
      </c>
      <c r="L67" s="77">
        <v>265919</v>
      </c>
      <c r="M67" s="78">
        <v>14</v>
      </c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76" t="s">
        <v>47</v>
      </c>
      <c r="B2" s="77">
        <v>2686695.8</v>
      </c>
      <c r="C2" s="78">
        <v>105</v>
      </c>
      <c r="D2" s="77">
        <v>684358.63</v>
      </c>
      <c r="E2" s="78">
        <v>44</v>
      </c>
      <c r="F2" s="77">
        <v>488588.94</v>
      </c>
      <c r="G2" s="78">
        <v>49</v>
      </c>
      <c r="H2" s="77">
        <v>2398674</v>
      </c>
      <c r="I2" s="78">
        <v>112</v>
      </c>
      <c r="J2" s="77">
        <v>608351</v>
      </c>
      <c r="K2" s="78">
        <v>48</v>
      </c>
      <c r="L2" s="77">
        <v>409797.89</v>
      </c>
      <c r="M2" s="78">
        <v>51</v>
      </c>
      <c r="N2" s="36"/>
      <c r="O2" s="36"/>
      <c r="P2" s="36"/>
      <c r="Q2" s="36"/>
      <c r="R2" s="36"/>
    </row>
    <row r="3" spans="1:18" ht="15">
      <c r="A3" s="76" t="s">
        <v>48</v>
      </c>
      <c r="B3" s="77">
        <v>4558782.77</v>
      </c>
      <c r="C3" s="78">
        <v>142</v>
      </c>
      <c r="D3" s="77">
        <v>3205973.71</v>
      </c>
      <c r="E3" s="78">
        <v>114</v>
      </c>
      <c r="F3" s="77">
        <v>914262.72</v>
      </c>
      <c r="G3" s="78">
        <v>71</v>
      </c>
      <c r="H3" s="77">
        <v>4439823.04</v>
      </c>
      <c r="I3" s="78">
        <v>152</v>
      </c>
      <c r="J3" s="77">
        <v>3670537.36</v>
      </c>
      <c r="K3" s="78">
        <v>119</v>
      </c>
      <c r="L3" s="77">
        <v>871787.97</v>
      </c>
      <c r="M3" s="78">
        <v>76</v>
      </c>
      <c r="N3" s="36"/>
      <c r="O3" s="36"/>
      <c r="P3" s="36"/>
      <c r="Q3" s="36"/>
      <c r="R3" s="36"/>
    </row>
    <row r="4" spans="1:18" ht="15">
      <c r="A4" s="76" t="s">
        <v>49</v>
      </c>
      <c r="B4" s="77">
        <v>2176639.63</v>
      </c>
      <c r="C4" s="78">
        <v>96</v>
      </c>
      <c r="D4" s="77">
        <v>392608.19</v>
      </c>
      <c r="E4" s="78">
        <v>30</v>
      </c>
      <c r="F4" s="77">
        <v>305099.09</v>
      </c>
      <c r="G4" s="78">
        <v>41</v>
      </c>
      <c r="H4" s="77">
        <v>2123645.33</v>
      </c>
      <c r="I4" s="78">
        <v>107</v>
      </c>
      <c r="J4" s="77">
        <v>505206.71</v>
      </c>
      <c r="K4" s="78">
        <v>37</v>
      </c>
      <c r="L4" s="77">
        <v>335974.71</v>
      </c>
      <c r="M4" s="78">
        <v>42</v>
      </c>
      <c r="N4" s="36"/>
      <c r="O4" s="36"/>
      <c r="P4" s="36"/>
      <c r="Q4" s="36"/>
      <c r="R4" s="36"/>
    </row>
    <row r="5" spans="1:18" ht="15">
      <c r="A5" s="76" t="s">
        <v>50</v>
      </c>
      <c r="B5" s="77">
        <v>24250859.87</v>
      </c>
      <c r="C5" s="78">
        <v>530</v>
      </c>
      <c r="D5" s="77">
        <v>6406573.19</v>
      </c>
      <c r="E5" s="78">
        <v>91</v>
      </c>
      <c r="F5" s="77">
        <v>4881786.89</v>
      </c>
      <c r="G5" s="78">
        <v>232</v>
      </c>
      <c r="H5" s="77">
        <v>22136091.8</v>
      </c>
      <c r="I5" s="78">
        <v>535</v>
      </c>
      <c r="J5" s="77">
        <v>6272364.39</v>
      </c>
      <c r="K5" s="78">
        <v>79</v>
      </c>
      <c r="L5" s="77">
        <v>4448225.9</v>
      </c>
      <c r="M5" s="78">
        <v>236</v>
      </c>
      <c r="N5" s="36"/>
      <c r="O5" s="36"/>
      <c r="P5" s="36"/>
      <c r="Q5" s="36"/>
      <c r="R5" s="36"/>
    </row>
    <row r="6" spans="1:18" ht="15">
      <c r="A6" s="76" t="s">
        <v>51</v>
      </c>
      <c r="B6" s="77">
        <v>77203.8</v>
      </c>
      <c r="C6" s="78">
        <v>12</v>
      </c>
      <c r="D6" s="77">
        <v>0</v>
      </c>
      <c r="E6" s="78">
        <v>0</v>
      </c>
      <c r="F6" s="77">
        <v>0</v>
      </c>
      <c r="G6" s="78">
        <v>0</v>
      </c>
      <c r="H6" s="77">
        <v>143450.38</v>
      </c>
      <c r="I6" s="78">
        <v>14</v>
      </c>
      <c r="J6" s="77">
        <v>37741.2</v>
      </c>
      <c r="K6" s="78">
        <v>10</v>
      </c>
      <c r="L6" s="77">
        <v>0</v>
      </c>
      <c r="M6" s="78">
        <v>0</v>
      </c>
      <c r="N6" s="36"/>
      <c r="O6" s="36"/>
      <c r="P6" s="36"/>
      <c r="Q6" s="36"/>
      <c r="R6" s="36"/>
    </row>
    <row r="7" spans="1:18" ht="15">
      <c r="A7" s="76" t="s">
        <v>52</v>
      </c>
      <c r="B7" s="77">
        <v>3108525.43</v>
      </c>
      <c r="C7" s="78">
        <v>121</v>
      </c>
      <c r="D7" s="77">
        <v>229761.35</v>
      </c>
      <c r="E7" s="78">
        <v>29</v>
      </c>
      <c r="F7" s="77">
        <v>274395.5</v>
      </c>
      <c r="G7" s="78">
        <v>45</v>
      </c>
      <c r="H7" s="77">
        <v>2839425.93</v>
      </c>
      <c r="I7" s="78">
        <v>123</v>
      </c>
      <c r="J7" s="77">
        <v>292464.78</v>
      </c>
      <c r="K7" s="78">
        <v>26</v>
      </c>
      <c r="L7" s="77">
        <v>265624.5</v>
      </c>
      <c r="M7" s="78">
        <v>44</v>
      </c>
      <c r="N7" s="36"/>
      <c r="O7" s="36"/>
      <c r="P7" s="36"/>
      <c r="Q7" s="36"/>
      <c r="R7" s="36"/>
    </row>
    <row r="8" spans="1:18" ht="15">
      <c r="A8" s="76" t="s">
        <v>53</v>
      </c>
      <c r="B8" s="77">
        <v>209459.47</v>
      </c>
      <c r="C8" s="78">
        <v>18</v>
      </c>
      <c r="D8" s="77">
        <v>0</v>
      </c>
      <c r="E8" s="78">
        <v>0</v>
      </c>
      <c r="F8" s="77">
        <v>0</v>
      </c>
      <c r="G8" s="78">
        <v>0</v>
      </c>
      <c r="H8" s="77">
        <v>194141</v>
      </c>
      <c r="I8" s="78">
        <v>21</v>
      </c>
      <c r="J8" s="77">
        <v>0</v>
      </c>
      <c r="K8" s="78">
        <v>0</v>
      </c>
      <c r="L8" s="77">
        <v>0</v>
      </c>
      <c r="M8" s="78">
        <v>0</v>
      </c>
      <c r="N8" s="36"/>
      <c r="O8" s="36"/>
      <c r="P8" s="36"/>
      <c r="Q8" s="36"/>
      <c r="R8" s="36"/>
    </row>
    <row r="9" spans="1:18" ht="15">
      <c r="A9" s="76" t="s">
        <v>54</v>
      </c>
      <c r="B9" s="77">
        <v>5490799.41</v>
      </c>
      <c r="C9" s="78">
        <v>120</v>
      </c>
      <c r="D9" s="77">
        <v>9422229.83</v>
      </c>
      <c r="E9" s="78">
        <v>117</v>
      </c>
      <c r="F9" s="77">
        <v>1605484.89</v>
      </c>
      <c r="G9" s="78">
        <v>64</v>
      </c>
      <c r="H9" s="77">
        <v>5013085.01</v>
      </c>
      <c r="I9" s="78">
        <v>122</v>
      </c>
      <c r="J9" s="77">
        <v>9938193.72</v>
      </c>
      <c r="K9" s="78">
        <v>130</v>
      </c>
      <c r="L9" s="77">
        <v>1508903.5</v>
      </c>
      <c r="M9" s="78">
        <v>65</v>
      </c>
      <c r="N9" s="36"/>
      <c r="O9" s="36"/>
      <c r="P9" s="36"/>
      <c r="Q9" s="36"/>
      <c r="R9" s="36"/>
    </row>
    <row r="10" spans="1:18" ht="15">
      <c r="A10" s="76" t="s">
        <v>55</v>
      </c>
      <c r="B10" s="77">
        <v>1177580.03</v>
      </c>
      <c r="C10" s="78">
        <v>58</v>
      </c>
      <c r="D10" s="77">
        <v>186291.06</v>
      </c>
      <c r="E10" s="78">
        <v>13</v>
      </c>
      <c r="F10" s="77">
        <v>113095.96</v>
      </c>
      <c r="G10" s="78">
        <v>18</v>
      </c>
      <c r="H10" s="77">
        <v>1142429</v>
      </c>
      <c r="I10" s="78">
        <v>63</v>
      </c>
      <c r="J10" s="77">
        <v>229187.14</v>
      </c>
      <c r="K10" s="78">
        <v>13</v>
      </c>
      <c r="L10" s="77">
        <v>132316</v>
      </c>
      <c r="M10" s="78">
        <v>20</v>
      </c>
      <c r="N10" s="36"/>
      <c r="O10" s="36"/>
      <c r="P10" s="36"/>
      <c r="Q10" s="36"/>
      <c r="R10" s="36"/>
    </row>
    <row r="11" spans="1:18" ht="15">
      <c r="A11" s="76" t="s">
        <v>56</v>
      </c>
      <c r="B11" s="77">
        <v>2009142.9</v>
      </c>
      <c r="C11" s="78">
        <v>98</v>
      </c>
      <c r="D11" s="77">
        <v>1060629.06</v>
      </c>
      <c r="E11" s="78">
        <v>58</v>
      </c>
      <c r="F11" s="77">
        <v>294885.26</v>
      </c>
      <c r="G11" s="78">
        <v>34</v>
      </c>
      <c r="H11" s="77">
        <v>1903771</v>
      </c>
      <c r="I11" s="78">
        <v>92</v>
      </c>
      <c r="J11" s="77">
        <v>1075297.16</v>
      </c>
      <c r="K11" s="78">
        <v>61</v>
      </c>
      <c r="L11" s="77">
        <v>299492</v>
      </c>
      <c r="M11" s="78">
        <v>33</v>
      </c>
      <c r="N11" s="36"/>
      <c r="O11" s="36"/>
      <c r="P11" s="36"/>
      <c r="Q11" s="36"/>
      <c r="R11" s="36"/>
    </row>
    <row r="12" spans="1:18" ht="15">
      <c r="A12" s="76" t="s">
        <v>57</v>
      </c>
      <c r="B12" s="77">
        <v>4427041.19</v>
      </c>
      <c r="C12" s="78">
        <v>57</v>
      </c>
      <c r="D12" s="77">
        <v>6334066.05</v>
      </c>
      <c r="E12" s="78">
        <v>33</v>
      </c>
      <c r="F12" s="77">
        <v>0</v>
      </c>
      <c r="G12" s="78">
        <v>0</v>
      </c>
      <c r="H12" s="77">
        <v>4633520.92</v>
      </c>
      <c r="I12" s="78">
        <v>35</v>
      </c>
      <c r="J12" s="77">
        <v>6357740.72</v>
      </c>
      <c r="K12" s="78">
        <v>24</v>
      </c>
      <c r="L12" s="77">
        <v>0</v>
      </c>
      <c r="M12" s="78">
        <v>0</v>
      </c>
      <c r="N12" s="36"/>
      <c r="O12" s="36"/>
      <c r="P12" s="36"/>
      <c r="Q12" s="36"/>
      <c r="R12" s="36"/>
    </row>
    <row r="13" spans="1:18" ht="15">
      <c r="A13" s="76" t="s">
        <v>58</v>
      </c>
      <c r="B13" s="77">
        <v>9414257.11</v>
      </c>
      <c r="C13" s="78">
        <v>251</v>
      </c>
      <c r="D13" s="77">
        <v>7347037.52</v>
      </c>
      <c r="E13" s="78">
        <v>152</v>
      </c>
      <c r="F13" s="77">
        <v>2398293.97</v>
      </c>
      <c r="G13" s="78">
        <v>105</v>
      </c>
      <c r="H13" s="77">
        <v>9508826.56</v>
      </c>
      <c r="I13" s="78">
        <v>269</v>
      </c>
      <c r="J13" s="77">
        <v>8035487.08</v>
      </c>
      <c r="K13" s="78">
        <v>159</v>
      </c>
      <c r="L13" s="77">
        <v>2623302.34</v>
      </c>
      <c r="M13" s="78">
        <v>119</v>
      </c>
      <c r="N13" s="36"/>
      <c r="O13" s="36"/>
      <c r="P13" s="36"/>
      <c r="Q13" s="36"/>
      <c r="R13" s="36"/>
    </row>
    <row r="14" spans="1:18" ht="15">
      <c r="A14" s="76" t="s">
        <v>59</v>
      </c>
      <c r="B14" s="77">
        <v>7953899.18</v>
      </c>
      <c r="C14" s="78">
        <v>239</v>
      </c>
      <c r="D14" s="77">
        <v>2805100.35</v>
      </c>
      <c r="E14" s="78">
        <v>101</v>
      </c>
      <c r="F14" s="77">
        <v>1856113.21</v>
      </c>
      <c r="G14" s="78">
        <v>108</v>
      </c>
      <c r="H14" s="77">
        <v>7682362</v>
      </c>
      <c r="I14" s="78">
        <v>247</v>
      </c>
      <c r="J14" s="77">
        <v>2666658.6</v>
      </c>
      <c r="K14" s="78">
        <v>105</v>
      </c>
      <c r="L14" s="77">
        <v>1742792.65</v>
      </c>
      <c r="M14" s="78">
        <v>115</v>
      </c>
      <c r="N14" s="36"/>
      <c r="O14" s="36"/>
      <c r="P14" s="36"/>
      <c r="Q14" s="36"/>
      <c r="R14" s="36"/>
    </row>
    <row r="15" spans="1:18" ht="15">
      <c r="A15" s="76" t="s">
        <v>60</v>
      </c>
      <c r="B15" s="77">
        <v>7295059.74</v>
      </c>
      <c r="C15" s="78">
        <v>208</v>
      </c>
      <c r="D15" s="77">
        <v>4928978.52</v>
      </c>
      <c r="E15" s="78">
        <v>181</v>
      </c>
      <c r="F15" s="77">
        <v>1867874.15</v>
      </c>
      <c r="G15" s="78">
        <v>103</v>
      </c>
      <c r="H15" s="77">
        <v>7391566.91</v>
      </c>
      <c r="I15" s="78">
        <v>224</v>
      </c>
      <c r="J15" s="77">
        <v>5128245.39</v>
      </c>
      <c r="K15" s="78">
        <v>184</v>
      </c>
      <c r="L15" s="77">
        <v>1817140.35</v>
      </c>
      <c r="M15" s="78">
        <v>105</v>
      </c>
      <c r="N15" s="36"/>
      <c r="O15" s="36"/>
      <c r="P15" s="36"/>
      <c r="Q15" s="36"/>
      <c r="R15" s="36"/>
    </row>
    <row r="16" spans="1:18" ht="15">
      <c r="A16" s="76" t="s">
        <v>61</v>
      </c>
      <c r="B16" s="77">
        <v>8101300.54</v>
      </c>
      <c r="C16" s="78">
        <v>228</v>
      </c>
      <c r="D16" s="77">
        <v>7975717.35</v>
      </c>
      <c r="E16" s="78">
        <v>202</v>
      </c>
      <c r="F16" s="77">
        <v>1944979.54</v>
      </c>
      <c r="G16" s="78">
        <v>104</v>
      </c>
      <c r="H16" s="77">
        <v>7610709.16</v>
      </c>
      <c r="I16" s="78">
        <v>240</v>
      </c>
      <c r="J16" s="77">
        <v>8438381.28</v>
      </c>
      <c r="K16" s="78">
        <v>217</v>
      </c>
      <c r="L16" s="77">
        <v>1871319.23</v>
      </c>
      <c r="M16" s="78">
        <v>108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2016-05-16T20:48:32Z</dcterms:modified>
  <cp:category/>
  <cp:version/>
  <cp:contentType/>
  <cp:contentStatus/>
</cp:coreProperties>
</file>