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<sst xmlns="http://schemas.openxmlformats.org/spreadsheetml/2006/main" count="164" uniqueCount="128">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</sst>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43101</v>
      </c>
      <c r="F7" s="3" t="s">
        <v>3</v>
      </c>
      <c r="G7" s="5">
        <v>43131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01/01/2018 - 01/31/2018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01/01/2017 - 01/31/2017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83413975.07000002</v>
      </c>
      <c r="D6" s="42">
        <f t="shared" si="0"/>
        <v>48655618.02</v>
      </c>
      <c r="E6" s="43">
        <f t="shared" si="0"/>
        <v>18114229.67</v>
      </c>
      <c r="F6" s="41">
        <f t="shared" si="0"/>
        <v>86424675.26</v>
      </c>
      <c r="G6" s="42">
        <f t="shared" si="0"/>
        <v>48834883.260000005</v>
      </c>
      <c r="H6" s="43">
        <f t="shared" si="0"/>
        <v>17889473.01</v>
      </c>
      <c r="I6" s="20">
        <f>_xlfn.IFERROR((C6-F6)/F6,"")</f>
        <v>-0.034836118052426486</v>
      </c>
      <c r="J6" s="20">
        <f>_xlfn.IFERROR((D6-G6)/G6,"")</f>
        <v>-0.0036708440367428058</v>
      </c>
      <c r="K6" s="20">
        <f>_xlfn.IFERROR((E6-H6)/H6,"")</f>
        <v>0.012563626657664195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2767737.47</v>
      </c>
      <c r="D7" s="44">
        <f>IF('County Data'!E2&gt;9,'County Data'!D2,"*")</f>
        <v>461827.62</v>
      </c>
      <c r="E7" s="45">
        <f>IF('County Data'!G2&gt;9,'County Data'!F2,"*")</f>
        <v>461198.26</v>
      </c>
      <c r="F7" s="44">
        <f>IF('County Data'!I2&gt;9,'County Data'!H2,"*")</f>
        <v>2862903.13</v>
      </c>
      <c r="G7" s="44">
        <f>IF('County Data'!K2&gt;9,'County Data'!J2,"*")</f>
        <v>521108.8</v>
      </c>
      <c r="H7" s="45">
        <f>IF('County Data'!M2&gt;9,'County Data'!L2,"*")</f>
        <v>472837.04</v>
      </c>
      <c r="I7" s="22">
        <f aca="true" t="shared" si="1" ref="I7:I50">_xlfn.IFERROR((C7-F7)/F7,"")</f>
        <v>-0.033240964041979196</v>
      </c>
      <c r="J7" s="22">
        <f aca="true" t="shared" si="2" ref="J7:J50">_xlfn.IFERROR((D7-G7)/G7,"")</f>
        <v>-0.11375969855047544</v>
      </c>
      <c r="K7" s="22">
        <f aca="true" t="shared" si="3" ref="K7:K50">_xlfn.IFERROR((E7-H7)/H7,"")</f>
        <v>-0.024614780601790356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4847033.83</v>
      </c>
      <c r="D8" s="44">
        <f>IF('County Data'!E3&gt;9,'County Data'!D3,"*")</f>
        <v>2355402.54</v>
      </c>
      <c r="E8" s="45">
        <f>IF('County Data'!G3&gt;9,'County Data'!F3,"*")</f>
        <v>1008026.35</v>
      </c>
      <c r="F8" s="44">
        <f>IF('County Data'!I3&gt;9,'County Data'!H3,"*")</f>
        <v>4932228.95</v>
      </c>
      <c r="G8" s="44">
        <f>IF('County Data'!K3&gt;9,'County Data'!J3,"*")</f>
        <v>2674628.94</v>
      </c>
      <c r="H8" s="45">
        <f>IF('County Data'!M3&gt;9,'County Data'!L3,"*")</f>
        <v>972259.65</v>
      </c>
      <c r="I8" s="22">
        <f t="shared" si="1"/>
        <v>-0.0172731478736404</v>
      </c>
      <c r="J8" s="22">
        <f t="shared" si="2"/>
        <v>-0.11935352797012655</v>
      </c>
      <c r="K8" s="22">
        <f t="shared" si="3"/>
        <v>0.036787189512595686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2612258.12</v>
      </c>
      <c r="D9" s="47">
        <f>IF('County Data'!E4&gt;9,'County Data'!D4,"*")</f>
        <v>657394.94</v>
      </c>
      <c r="E9" s="48">
        <f>IF('County Data'!G4&gt;9,'County Data'!F4,"*")</f>
        <v>393425.2</v>
      </c>
      <c r="F9" s="46">
        <f>IF('County Data'!I4&gt;9,'County Data'!H4,"*")</f>
        <v>2580895.89</v>
      </c>
      <c r="G9" s="47">
        <f>IF('County Data'!K4&gt;9,'County Data'!J4,"*")</f>
        <v>646692.95</v>
      </c>
      <c r="H9" s="48">
        <f>IF('County Data'!M4&gt;9,'County Data'!L4,"*")</f>
        <v>378615.87</v>
      </c>
      <c r="I9" s="9">
        <f t="shared" si="1"/>
        <v>0.012151683499329366</v>
      </c>
      <c r="J9" s="9">
        <f t="shared" si="2"/>
        <v>0.016548796457422323</v>
      </c>
      <c r="K9" s="9">
        <f t="shared" si="3"/>
        <v>0.0391143931711051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24197089.61</v>
      </c>
      <c r="D10" s="44">
        <f>IF('County Data'!E5&gt;9,'County Data'!D5,"*")</f>
        <v>5900331.67</v>
      </c>
      <c r="E10" s="45">
        <f>IF('County Data'!G5&gt;9,'County Data'!F5,"*")</f>
        <v>4739569.5</v>
      </c>
      <c r="F10" s="44">
        <f>IF('County Data'!I5&gt;9,'County Data'!H5,"*")</f>
        <v>25099330.92</v>
      </c>
      <c r="G10" s="44">
        <f>IF('County Data'!K5&gt;9,'County Data'!J5,"*")</f>
        <v>5500841.82</v>
      </c>
      <c r="H10" s="45">
        <f>IF('County Data'!M5&gt;9,'County Data'!L5,"*")</f>
        <v>4853337</v>
      </c>
      <c r="I10" s="22">
        <f t="shared" si="1"/>
        <v>-0.0359468271435501</v>
      </c>
      <c r="J10" s="22">
        <f t="shared" si="2"/>
        <v>0.0726234025758624</v>
      </c>
      <c r="K10" s="22">
        <f t="shared" si="3"/>
        <v>-0.02344108805961754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138991.46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113742.93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0.22197889574323432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3304534.91</v>
      </c>
      <c r="D12" s="44">
        <f>IF('County Data'!E7&gt;9,'County Data'!D7,"*")</f>
        <v>349790.43</v>
      </c>
      <c r="E12" s="45">
        <f>IF('County Data'!G7&gt;9,'County Data'!F7,"*")</f>
        <v>326222.07</v>
      </c>
      <c r="F12" s="44">
        <f>IF('County Data'!I7&gt;9,'County Data'!H7,"*")</f>
        <v>3304532.82</v>
      </c>
      <c r="G12" s="44">
        <f>IF('County Data'!K7&gt;9,'County Data'!J7,"*")</f>
        <v>216495.96</v>
      </c>
      <c r="H12" s="45">
        <f>IF('County Data'!M7&gt;9,'County Data'!L7,"*")</f>
        <v>292487.71</v>
      </c>
      <c r="I12" s="22">
        <f t="shared" si="1"/>
        <v>6.324645915656694E-07</v>
      </c>
      <c r="J12" s="22">
        <f t="shared" si="2"/>
        <v>0.6156903343600499</v>
      </c>
      <c r="K12" s="22">
        <f t="shared" si="3"/>
        <v>0.11533599138233872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204124.45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219516.88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-0.07011957349248037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6320670.07</v>
      </c>
      <c r="D14" s="44">
        <f>IF('County Data'!E9&gt;9,'County Data'!D9,"*")</f>
        <v>7967681.59</v>
      </c>
      <c r="E14" s="45">
        <f>IF('County Data'!G9&gt;9,'County Data'!F9,"*")</f>
        <v>1897533.04</v>
      </c>
      <c r="F14" s="44">
        <f>IF('County Data'!I9&gt;9,'County Data'!H9,"*")</f>
        <v>5377597.33</v>
      </c>
      <c r="G14" s="44">
        <f>IF('County Data'!K9&gt;9,'County Data'!J9,"*")</f>
        <v>7679481.74</v>
      </c>
      <c r="H14" s="45">
        <f>IF('County Data'!M9&gt;9,'County Data'!L9,"*")</f>
        <v>1672218.79</v>
      </c>
      <c r="I14" s="22">
        <f t="shared" si="1"/>
        <v>0.17537065014869757</v>
      </c>
      <c r="J14" s="22">
        <f t="shared" si="2"/>
        <v>0.03752855462873978</v>
      </c>
      <c r="K14" s="22">
        <f t="shared" si="3"/>
        <v>0.13473969515675638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1320360.39</v>
      </c>
      <c r="D15" s="49">
        <f>IF('County Data'!E10&gt;9,'County Data'!D10,"*")</f>
        <v>196652.89</v>
      </c>
      <c r="E15" s="50">
        <f>IF('County Data'!G10&gt;9,'County Data'!F10,"*")</f>
        <v>136105.99</v>
      </c>
      <c r="F15" s="49">
        <f>IF('County Data'!I10&gt;9,'County Data'!H10,"*")</f>
        <v>1310328.19</v>
      </c>
      <c r="G15" s="49">
        <f>IF('County Data'!K10&gt;9,'County Data'!J10,"*")</f>
        <v>167548.51</v>
      </c>
      <c r="H15" s="50">
        <f>IF('County Data'!M10&gt;9,'County Data'!L10,"*")</f>
        <v>134695.85</v>
      </c>
      <c r="I15" s="23">
        <f t="shared" si="1"/>
        <v>0.0076562498437891</v>
      </c>
      <c r="J15" s="23">
        <f t="shared" si="2"/>
        <v>0.17370718486246164</v>
      </c>
      <c r="K15" s="23">
        <f t="shared" si="3"/>
        <v>0.010469067903725206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2141824.56</v>
      </c>
      <c r="D16" s="44">
        <f>IF('County Data'!E11&gt;9,'County Data'!D11,"*")</f>
        <v>738731.3</v>
      </c>
      <c r="E16" s="45">
        <f>IF('County Data'!G11&gt;9,'County Data'!F11,"*")</f>
        <v>300869.47</v>
      </c>
      <c r="F16" s="44">
        <f>IF('County Data'!I11&gt;9,'County Data'!H11,"*")</f>
        <v>2105761.85</v>
      </c>
      <c r="G16" s="44">
        <f>IF('County Data'!K11&gt;9,'County Data'!J11,"*")</f>
        <v>823821.42</v>
      </c>
      <c r="H16" s="45">
        <f>IF('County Data'!M11&gt;9,'County Data'!L11,"*")</f>
        <v>296974.26</v>
      </c>
      <c r="I16" s="22">
        <f t="shared" si="1"/>
        <v>0.017125730528359587</v>
      </c>
      <c r="J16" s="22">
        <f t="shared" si="2"/>
        <v>-0.10328709345770591</v>
      </c>
      <c r="K16" s="22">
        <f t="shared" si="3"/>
        <v>0.013116321933085926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2757396.2</v>
      </c>
      <c r="D17" s="47">
        <f>IF('County Data'!E12&gt;9,'County Data'!D12,"*")</f>
        <v>13008577.83</v>
      </c>
      <c r="E17" s="48">
        <f>IF('County Data'!G12&gt;9,'County Data'!F12,"*")</f>
        <v>952185.23</v>
      </c>
      <c r="F17" s="46">
        <f>IF('County Data'!I12&gt;9,'County Data'!H12,"*")</f>
        <v>3605488.49</v>
      </c>
      <c r="G17" s="47">
        <f>IF('County Data'!K12&gt;9,'County Data'!J12,"*")</f>
        <v>11087117.96</v>
      </c>
      <c r="H17" s="48" t="str">
        <f>IF('County Data'!M12&gt;9,'County Data'!L12,"*")</f>
        <v>*</v>
      </c>
      <c r="I17" s="9">
        <f t="shared" si="1"/>
        <v>-0.23522257590121998</v>
      </c>
      <c r="J17" s="9">
        <f t="shared" si="2"/>
        <v>0.1733056216171077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9452069.51</v>
      </c>
      <c r="D18" s="44">
        <f>IF('County Data'!E13&gt;9,'County Data'!D13,"*")</f>
        <v>5306236.63</v>
      </c>
      <c r="E18" s="45">
        <f>IF('County Data'!G13&gt;9,'County Data'!F13,"*")</f>
        <v>2389827.32</v>
      </c>
      <c r="F18" s="44">
        <f>IF('County Data'!I13&gt;9,'County Data'!H13,"*")</f>
        <v>10760993.11</v>
      </c>
      <c r="G18" s="44">
        <f>IF('County Data'!K13&gt;9,'County Data'!J13,"*")</f>
        <v>6765324.65</v>
      </c>
      <c r="H18" s="45">
        <f>IF('County Data'!M13&gt;9,'County Data'!L13,"*")</f>
        <v>2899272.75</v>
      </c>
      <c r="I18" s="22">
        <f t="shared" si="1"/>
        <v>-0.1216359481527444</v>
      </c>
      <c r="J18" s="22">
        <f t="shared" si="2"/>
        <v>-0.2156715450455139</v>
      </c>
      <c r="K18" s="22">
        <f t="shared" si="3"/>
        <v>-0.17571490298730955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8348105.87</v>
      </c>
      <c r="D19" s="47">
        <f>IF('County Data'!E14&gt;9,'County Data'!D14,"*")</f>
        <v>2153562.95</v>
      </c>
      <c r="E19" s="48">
        <f>IF('County Data'!G14&gt;9,'County Data'!F14,"*")</f>
        <v>1709748.89</v>
      </c>
      <c r="F19" s="46">
        <f>IF('County Data'!I14&gt;9,'County Data'!H14,"*")</f>
        <v>8409774.45</v>
      </c>
      <c r="G19" s="47">
        <f>IF('County Data'!K14&gt;9,'County Data'!J14,"*")</f>
        <v>2235280.27</v>
      </c>
      <c r="H19" s="48">
        <f>IF('County Data'!M14&gt;9,'County Data'!L14,"*")</f>
        <v>1828919.05</v>
      </c>
      <c r="I19" s="9">
        <f t="shared" si="1"/>
        <v>-0.0073329647978845796</v>
      </c>
      <c r="J19" s="9">
        <f t="shared" si="2"/>
        <v>-0.03655797489770705</v>
      </c>
      <c r="K19" s="9">
        <f t="shared" si="3"/>
        <v>-0.0651587942068842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7370682.04</v>
      </c>
      <c r="D20" s="44">
        <f>IF('County Data'!E15&gt;9,'County Data'!D15,"*")</f>
        <v>3599884.69</v>
      </c>
      <c r="E20" s="45">
        <f>IF('County Data'!G15&gt;9,'County Data'!F15,"*")</f>
        <v>1934308.72</v>
      </c>
      <c r="F20" s="44">
        <f>IF('County Data'!I15&gt;9,'County Data'!H15,"*")</f>
        <v>7805424.59</v>
      </c>
      <c r="G20" s="44">
        <f>IF('County Data'!K15&gt;9,'County Data'!J15,"*")</f>
        <v>4132550.23</v>
      </c>
      <c r="H20" s="45">
        <f>IF('County Data'!M15&gt;9,'County Data'!L15,"*")</f>
        <v>2142242.74</v>
      </c>
      <c r="I20" s="22">
        <f t="shared" si="1"/>
        <v>-0.05569748896901454</v>
      </c>
      <c r="J20" s="22">
        <f t="shared" si="2"/>
        <v>-0.128895115692278</v>
      </c>
      <c r="K20" s="22">
        <f t="shared" si="3"/>
        <v>-0.09706370623527016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7631096.58</v>
      </c>
      <c r="D21" s="47">
        <f>IF('County Data'!E16&gt;9,'County Data'!D16,"*")</f>
        <v>5959542.94</v>
      </c>
      <c r="E21" s="48">
        <f>IF('County Data'!G16&gt;9,'County Data'!F16,"*")</f>
        <v>1865209.63</v>
      </c>
      <c r="F21" s="46">
        <f>IF('County Data'!I16&gt;9,'County Data'!H16,"*")</f>
        <v>7936155.73</v>
      </c>
      <c r="G21" s="47">
        <f>IF('County Data'!K16&gt;9,'County Data'!J16,"*")</f>
        <v>6383990.01</v>
      </c>
      <c r="H21" s="48">
        <f>IF('County Data'!M16&gt;9,'County Data'!L16,"*")</f>
        <v>1945612.3</v>
      </c>
      <c r="I21" s="9">
        <f t="shared" si="1"/>
        <v>-0.038439158753756</v>
      </c>
      <c r="J21" s="9">
        <f t="shared" si="2"/>
        <v>-0.06648617390301953</v>
      </c>
      <c r="K21" s="9">
        <f t="shared" si="3"/>
        <v>-0.04132512422952926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01/01/2018 - 01/31/2018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01/01/2017 - 01/31/2017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2054562.1</v>
      </c>
      <c r="D6" s="42" t="str">
        <f>IF('Town Data'!E2&gt;9,'Town Data'!D2,"*")</f>
        <v>*</v>
      </c>
      <c r="E6" s="43">
        <f>IF('Town Data'!G2&gt;9,'Town Data'!F2,"*")</f>
        <v>263199.56</v>
      </c>
      <c r="F6" s="42">
        <f>IF('Town Data'!I2&gt;9,'Town Data'!H2,"*")</f>
        <v>2097088.1</v>
      </c>
      <c r="G6" s="42" t="str">
        <f>IF('Town Data'!K2&gt;9,'Town Data'!J2,"*")</f>
        <v>*</v>
      </c>
      <c r="H6" s="43">
        <f>IF('Town Data'!M2&gt;9,'Town Data'!L2,"*")</f>
        <v>287068.46</v>
      </c>
      <c r="I6" s="20">
        <f>_xlfn.IFERROR((C6-F6)/F6,"")</f>
        <v>-0.02027859487639074</v>
      </c>
      <c r="J6" s="20">
        <f>_xlfn.IFERROR((D6-G6)/G6,"")</f>
      </c>
      <c r="K6" s="20">
        <f>_xlfn.IFERROR((E6-H6)/H6,"")</f>
        <v>-0.08314706533765508</v>
      </c>
    </row>
    <row r="7" spans="1:12" ht="15">
      <c r="A7" s="15"/>
      <c r="B7" t="str">
        <f>'Town Data'!A3</f>
        <v>BARTON</v>
      </c>
      <c r="C7" s="51">
        <f>IF('Town Data'!C3&gt;9,'Town Data'!B3,"*")</f>
        <v>112957.78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116323.77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-0.02893639021500081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2032574.59</v>
      </c>
      <c r="D8" s="44">
        <f>IF('Town Data'!E4&gt;9,'Town Data'!D4,"*")</f>
        <v>337960.64</v>
      </c>
      <c r="E8" s="45">
        <f>IF('Town Data'!G4&gt;9,'Town Data'!F4,"*")</f>
        <v>342300.82</v>
      </c>
      <c r="F8" s="44">
        <f>IF('Town Data'!I4&gt;9,'Town Data'!H4,"*")</f>
        <v>2028655.78</v>
      </c>
      <c r="G8" s="44">
        <f>IF('Town Data'!K4&gt;9,'Town Data'!J4,"*")</f>
        <v>354503.79</v>
      </c>
      <c r="H8" s="45">
        <f>IF('Town Data'!M4&gt;9,'Town Data'!L4,"*")</f>
        <v>308223.02</v>
      </c>
      <c r="I8" s="22">
        <f t="shared" si="0"/>
        <v>0.001931727421987803</v>
      </c>
      <c r="J8" s="22">
        <f t="shared" si="1"/>
        <v>-0.04666565059854499</v>
      </c>
      <c r="K8" s="22">
        <f t="shared" si="2"/>
        <v>0.1105621507439645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324927.97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332888.97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-0.023914880688296763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263755.35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244373.14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0.07931399498324555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3013182.45</v>
      </c>
      <c r="D11" s="47">
        <f>IF('Town Data'!E7&gt;9,'Town Data'!D7,"*")</f>
        <v>561649.86</v>
      </c>
      <c r="E11" s="48">
        <f>IF('Town Data'!G7&gt;9,'Town Data'!F7,"*")</f>
        <v>417099.39</v>
      </c>
      <c r="F11" s="46">
        <f>IF('Town Data'!I7&gt;9,'Town Data'!H7,"*")</f>
        <v>3016271.75</v>
      </c>
      <c r="G11" s="47">
        <f>IF('Town Data'!K7&gt;9,'Town Data'!J7,"*")</f>
        <v>566782.6</v>
      </c>
      <c r="H11" s="48">
        <f>IF('Town Data'!M7&gt;9,'Town Data'!L7,"*")</f>
        <v>384988.26</v>
      </c>
      <c r="I11" s="9">
        <f t="shared" si="0"/>
        <v>-0.0010242114292254383</v>
      </c>
      <c r="J11" s="9">
        <f t="shared" si="1"/>
        <v>-0.00905592373513229</v>
      </c>
      <c r="K11" s="9">
        <f t="shared" si="2"/>
        <v>0.0834080758722357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286685.98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316760.05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-0.09494274925136553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354253.29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334752.06</v>
      </c>
      <c r="H13" s="48" t="str">
        <f>IF('Town Data'!M9&gt;9,'Town Data'!L9,"*")</f>
        <v>*</v>
      </c>
      <c r="I13" s="9">
        <f t="shared" si="0"/>
      </c>
      <c r="J13" s="9">
        <f t="shared" si="1"/>
        <v>0.058255743071454084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7225523.34</v>
      </c>
      <c r="D14" s="44">
        <f>IF('Town Data'!E10&gt;9,'Town Data'!D10,"*")</f>
        <v>2252361.83</v>
      </c>
      <c r="E14" s="45">
        <f>IF('Town Data'!G10&gt;9,'Town Data'!F10,"*")</f>
        <v>2488083.44</v>
      </c>
      <c r="F14" s="44">
        <f>IF('Town Data'!I10&gt;9,'Town Data'!H10,"*")</f>
        <v>7600395.69</v>
      </c>
      <c r="G14" s="44">
        <f>IF('Town Data'!K10&gt;9,'Town Data'!J10,"*")</f>
        <v>1723380.33</v>
      </c>
      <c r="H14" s="45">
        <f>IF('Town Data'!M10&gt;9,'Town Data'!L10,"*")</f>
        <v>2594949.67</v>
      </c>
      <c r="I14" s="22">
        <f t="shared" si="0"/>
        <v>-0.04932274124796265</v>
      </c>
      <c r="J14" s="22">
        <f t="shared" si="1"/>
        <v>0.3069441438965478</v>
      </c>
      <c r="K14" s="22">
        <f t="shared" si="2"/>
        <v>-0.04118239025422022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857355.53</v>
      </c>
      <c r="D15" s="47">
        <f>IF('Town Data'!E11&gt;9,'Town Data'!D11,"*")</f>
        <v>942284.96</v>
      </c>
      <c r="E15" s="48">
        <f>IF('Town Data'!G11&gt;9,'Town Data'!F11,"*")</f>
        <v>248772.22</v>
      </c>
      <c r="F15" s="46">
        <f>IF('Town Data'!I11&gt;9,'Town Data'!H11,"*")</f>
        <v>787154.51</v>
      </c>
      <c r="G15" s="47">
        <f>IF('Town Data'!K11&gt;9,'Town Data'!J11,"*")</f>
        <v>850634.53</v>
      </c>
      <c r="H15" s="48">
        <f>IF('Town Data'!M11&gt;9,'Town Data'!L11,"*")</f>
        <v>215382.52</v>
      </c>
      <c r="I15" s="9">
        <f t="shared" si="0"/>
        <v>0.08918327864246121</v>
      </c>
      <c r="J15" s="9">
        <f t="shared" si="1"/>
        <v>0.10774360405990094</v>
      </c>
      <c r="K15" s="9">
        <f t="shared" si="2"/>
        <v>0.15502511531576477</v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294018.96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255397.02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0.15122314269759307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284577.33</v>
      </c>
      <c r="D17" s="44">
        <f>IF('Town Data'!E13&gt;9,'Town Data'!D13,"*")</f>
        <v>42892.29</v>
      </c>
      <c r="E17" s="45" t="str">
        <f>IF('Town Data'!G13&gt;9,'Town Data'!F13,"*")</f>
        <v>*</v>
      </c>
      <c r="F17" s="44">
        <f>IF('Town Data'!I13&gt;9,'Town Data'!H13,"*")</f>
        <v>297962.25</v>
      </c>
      <c r="G17" s="44">
        <f>IF('Town Data'!K13&gt;9,'Town Data'!J13,"*")</f>
        <v>95818.55</v>
      </c>
      <c r="H17" s="45" t="str">
        <f>IF('Town Data'!M13&gt;9,'Town Data'!L13,"*")</f>
        <v>*</v>
      </c>
      <c r="I17" s="22">
        <f t="shared" si="0"/>
        <v>-0.04492152948905435</v>
      </c>
      <c r="J17" s="22">
        <f t="shared" si="1"/>
        <v>-0.5523592248056353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2001554.17</v>
      </c>
      <c r="D18" s="47" t="str">
        <f>IF('Town Data'!E14&gt;9,'Town Data'!D14,"*")</f>
        <v>*</v>
      </c>
      <c r="E18" s="48">
        <f>IF('Town Data'!G14&gt;9,'Town Data'!F14,"*")</f>
        <v>260535.41</v>
      </c>
      <c r="F18" s="46">
        <f>IF('Town Data'!I14&gt;9,'Town Data'!H14,"*")</f>
        <v>2074092.62</v>
      </c>
      <c r="G18" s="47" t="str">
        <f>IF('Town Data'!K14&gt;9,'Town Data'!J14,"*")</f>
        <v>*</v>
      </c>
      <c r="H18" s="48">
        <f>IF('Town Data'!M14&gt;9,'Town Data'!L14,"*")</f>
        <v>268549.77</v>
      </c>
      <c r="I18" s="9">
        <f t="shared" si="0"/>
        <v>-0.03497358280943123</v>
      </c>
      <c r="J18" s="9">
        <f t="shared" si="1"/>
      </c>
      <c r="K18" s="9">
        <f t="shared" si="2"/>
        <v>-0.029843108783895123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660607.69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698714.12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-0.05453794178368694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324951.26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340775.17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-0.04643504396168294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913040.64</v>
      </c>
      <c r="D21" s="44">
        <f>IF('Town Data'!E17&gt;9,'Town Data'!D17,"*")</f>
        <v>635953.55</v>
      </c>
      <c r="E21" s="45">
        <f>IF('Town Data'!G17&gt;9,'Town Data'!F17,"*")</f>
        <v>312362.42</v>
      </c>
      <c r="F21" s="44">
        <f>IF('Town Data'!I17&gt;9,'Town Data'!H17,"*")</f>
        <v>1033487.34</v>
      </c>
      <c r="G21" s="44">
        <f>IF('Town Data'!K17&gt;9,'Town Data'!J17,"*")</f>
        <v>820007.99</v>
      </c>
      <c r="H21" s="45">
        <f>IF('Town Data'!M17&gt;9,'Town Data'!L17,"*")</f>
        <v>354117.32</v>
      </c>
      <c r="I21" s="22">
        <f t="shared" si="0"/>
        <v>-0.11654395302026628</v>
      </c>
      <c r="J21" s="22">
        <f t="shared" si="1"/>
        <v>-0.224454447084107</v>
      </c>
      <c r="K21" s="22">
        <f t="shared" si="2"/>
        <v>-0.1179126172083309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294454.16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290694.52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0.012933301941845879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2820409.11</v>
      </c>
      <c r="D23" s="44" t="str">
        <f>IF('Town Data'!E19&gt;9,'Town Data'!D19,"*")</f>
        <v>*</v>
      </c>
      <c r="E23" s="45">
        <f>IF('Town Data'!G19&gt;9,'Town Data'!F19,"*")</f>
        <v>298327.94</v>
      </c>
      <c r="F23" s="44">
        <f>IF('Town Data'!I19&gt;9,'Town Data'!H19,"*")</f>
        <v>2756985.25</v>
      </c>
      <c r="G23" s="44" t="str">
        <f>IF('Town Data'!K19&gt;9,'Town Data'!J19,"*")</f>
        <v>*</v>
      </c>
      <c r="H23" s="45">
        <f>IF('Town Data'!M19&gt;9,'Town Data'!L19,"*")</f>
        <v>296314.62</v>
      </c>
      <c r="I23" s="22">
        <f t="shared" si="0"/>
        <v>0.023004787566418744</v>
      </c>
      <c r="J23" s="22">
        <f t="shared" si="1"/>
      </c>
      <c r="K23" s="22">
        <f t="shared" si="2"/>
        <v>0.0067945348089811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383671.47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363161.29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0.056476779229416206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227849.03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242013.74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-0.0585285364376419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1567555.61</v>
      </c>
      <c r="D26" s="47">
        <f>IF('Town Data'!E22&gt;9,'Town Data'!D22,"*")</f>
        <v>688121.43</v>
      </c>
      <c r="E26" s="48">
        <f>IF('Town Data'!G22&gt;9,'Town Data'!F22,"*")</f>
        <v>285258.33</v>
      </c>
      <c r="F26" s="46">
        <f>IF('Town Data'!I22&gt;9,'Town Data'!H22,"*")</f>
        <v>1445122.92</v>
      </c>
      <c r="G26" s="47">
        <f>IF('Town Data'!K22&gt;9,'Town Data'!J22,"*")</f>
        <v>742650.7</v>
      </c>
      <c r="H26" s="48">
        <f>IF('Town Data'!M22&gt;9,'Town Data'!L22,"*")</f>
        <v>232002.19</v>
      </c>
      <c r="I26" s="9">
        <f t="shared" si="0"/>
        <v>0.08472129831004285</v>
      </c>
      <c r="J26" s="9">
        <f t="shared" si="1"/>
        <v>-0.07342519168163432</v>
      </c>
      <c r="K26" s="9">
        <f t="shared" si="2"/>
        <v>0.22955016071184506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341987.13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370911.02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-0.07798067040445444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JAY</v>
      </c>
      <c r="C28" s="51" t="str">
        <f>IF('Town Data'!C24&gt;9,'Town Data'!B24,"*")</f>
        <v>*</v>
      </c>
      <c r="D28" s="47">
        <f>IF('Town Data'!E24&gt;9,'Town Data'!D24,"*")</f>
        <v>545955.13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>
        <f>IF('Town Data'!K24&gt;9,'Town Data'!J24,"*")</f>
        <v>601095.94</v>
      </c>
      <c r="H28" s="48" t="str">
        <f>IF('Town Data'!M24&gt;9,'Town Data'!L24,"*")</f>
        <v>*</v>
      </c>
      <c r="I28" s="9">
        <f t="shared" si="0"/>
      </c>
      <c r="J28" s="9">
        <f t="shared" si="1"/>
        <v>-0.09173379211311916</v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>
        <f>IF('Town Data'!C25&gt;9,'Town Data'!B25,"*")</f>
        <v>176050.8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231398.9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-0.2391891231980792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2863587.66</v>
      </c>
      <c r="D30" s="47">
        <f>IF('Town Data'!E26&gt;9,'Town Data'!D26,"*")</f>
        <v>3673263.71</v>
      </c>
      <c r="E30" s="48">
        <f>IF('Town Data'!G26&gt;9,'Town Data'!F26,"*")</f>
        <v>1518038.51</v>
      </c>
      <c r="F30" s="46">
        <f>IF('Town Data'!I26&gt;9,'Town Data'!H26,"*")</f>
        <v>4220466.47</v>
      </c>
      <c r="G30" s="47">
        <f>IF('Town Data'!K26&gt;9,'Town Data'!J26,"*")</f>
        <v>5018485.8</v>
      </c>
      <c r="H30" s="48">
        <f>IF('Town Data'!M26&gt;9,'Town Data'!L26,"*")</f>
        <v>2019990.86</v>
      </c>
      <c r="I30" s="9">
        <f t="shared" si="0"/>
        <v>-0.32149972512398606</v>
      </c>
      <c r="J30" s="9">
        <f t="shared" si="1"/>
        <v>-0.26805338175909554</v>
      </c>
      <c r="K30" s="9">
        <f t="shared" si="2"/>
        <v>-0.24849238674277965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296985.72</v>
      </c>
      <c r="D31" s="44">
        <f>IF('Town Data'!E27&gt;9,'Town Data'!D27,"*")</f>
        <v>86646.71</v>
      </c>
      <c r="E31" s="45" t="str">
        <f>IF('Town Data'!G27&gt;9,'Town Data'!F27,"*")</f>
        <v>*</v>
      </c>
      <c r="F31" s="44">
        <f>IF('Town Data'!I27&gt;9,'Town Data'!H27,"*")</f>
        <v>286455.45</v>
      </c>
      <c r="G31" s="44">
        <f>IF('Town Data'!K27&gt;9,'Town Data'!J27,"*")</f>
        <v>84942.95</v>
      </c>
      <c r="H31" s="45" t="str">
        <f>IF('Town Data'!M27&gt;9,'Town Data'!L27,"*")</f>
        <v>*</v>
      </c>
      <c r="I31" s="22">
        <f t="shared" si="0"/>
        <v>0.03676058528472738</v>
      </c>
      <c r="J31" s="22">
        <f t="shared" si="1"/>
        <v>0.020057697548766663</v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2237934.01</v>
      </c>
      <c r="D32" s="47">
        <f>IF('Town Data'!E28&gt;9,'Town Data'!D28,"*")</f>
        <v>2863816.36</v>
      </c>
      <c r="E32" s="48">
        <f>IF('Town Data'!G28&gt;9,'Town Data'!F28,"*")</f>
        <v>695714.53</v>
      </c>
      <c r="F32" s="46">
        <f>IF('Town Data'!I28&gt;9,'Town Data'!H28,"*")</f>
        <v>2597183.14</v>
      </c>
      <c r="G32" s="47">
        <f>IF('Town Data'!K28&gt;9,'Town Data'!J28,"*")</f>
        <v>2978316.23</v>
      </c>
      <c r="H32" s="48">
        <f>IF('Town Data'!M28&gt;9,'Town Data'!L28,"*")</f>
        <v>809024.37</v>
      </c>
      <c r="I32" s="9">
        <f t="shared" si="0"/>
        <v>-0.13832260207880462</v>
      </c>
      <c r="J32" s="9">
        <f t="shared" si="1"/>
        <v>-0.03844449721176858</v>
      </c>
      <c r="K32" s="9">
        <f t="shared" si="2"/>
        <v>-0.1400573878880805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868427.41</v>
      </c>
      <c r="D33" s="44" t="str">
        <f>IF('Town Data'!E29&gt;9,'Town Data'!D29,"*")</f>
        <v>*</v>
      </c>
      <c r="E33" s="45">
        <f>IF('Town Data'!G29&gt;9,'Town Data'!F29,"*")</f>
        <v>75326.68</v>
      </c>
      <c r="F33" s="44">
        <f>IF('Town Data'!I29&gt;9,'Town Data'!H29,"*")</f>
        <v>863498.08</v>
      </c>
      <c r="G33" s="44" t="str">
        <f>IF('Town Data'!K29&gt;9,'Town Data'!J29,"*")</f>
        <v>*</v>
      </c>
      <c r="H33" s="45">
        <f>IF('Town Data'!M29&gt;9,'Town Data'!L29,"*")</f>
        <v>86698.82</v>
      </c>
      <c r="I33" s="22">
        <f t="shared" si="0"/>
        <v>0.005708559305655983</v>
      </c>
      <c r="J33" s="22">
        <f t="shared" si="1"/>
      </c>
      <c r="K33" s="22">
        <f t="shared" si="2"/>
        <v>-0.13116833654714116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1871897.88</v>
      </c>
      <c r="D34" s="47">
        <f>IF('Town Data'!E30&gt;9,'Town Data'!D30,"*")</f>
        <v>1197418.4</v>
      </c>
      <c r="E34" s="48">
        <f>IF('Town Data'!G30&gt;9,'Town Data'!F30,"*")</f>
        <v>415771.67</v>
      </c>
      <c r="F34" s="46">
        <f>IF('Town Data'!I30&gt;9,'Town Data'!H30,"*")</f>
        <v>1966857.18</v>
      </c>
      <c r="G34" s="47">
        <f>IF('Town Data'!K30&gt;9,'Town Data'!J30,"*")</f>
        <v>1491300.17</v>
      </c>
      <c r="H34" s="48">
        <f>IF('Town Data'!M30&gt;9,'Town Data'!L30,"*")</f>
        <v>427214.92</v>
      </c>
      <c r="I34" s="9">
        <f t="shared" si="0"/>
        <v>-0.04827971291743717</v>
      </c>
      <c r="J34" s="9">
        <f t="shared" si="1"/>
        <v>-0.19706412961784886</v>
      </c>
      <c r="K34" s="9">
        <f t="shared" si="2"/>
        <v>-0.02678569840210637</v>
      </c>
      <c r="L34" s="15"/>
    </row>
    <row r="35" spans="1:12" ht="15">
      <c r="A35" s="15"/>
      <c r="B35" s="27" t="str">
        <f>'Town Data'!A31</f>
        <v>MENDON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268531.69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1670149.02</v>
      </c>
      <c r="D36" s="47" t="str">
        <f>IF('Town Data'!E32&gt;9,'Town Data'!D32,"*")</f>
        <v>*</v>
      </c>
      <c r="E36" s="48">
        <f>IF('Town Data'!G32&gt;9,'Town Data'!F32,"*")</f>
        <v>277544.11</v>
      </c>
      <c r="F36" s="46">
        <f>IF('Town Data'!I32&gt;9,'Town Data'!H32,"*")</f>
        <v>1751206.31</v>
      </c>
      <c r="G36" s="47" t="str">
        <f>IF('Town Data'!K32&gt;9,'Town Data'!J32,"*")</f>
        <v>*</v>
      </c>
      <c r="H36" s="48">
        <f>IF('Town Data'!M32&gt;9,'Town Data'!L32,"*")</f>
        <v>262846.22</v>
      </c>
      <c r="I36" s="9">
        <f t="shared" si="0"/>
        <v>-0.046286545187242976</v>
      </c>
      <c r="J36" s="9">
        <f t="shared" si="1"/>
      </c>
      <c r="K36" s="9">
        <f t="shared" si="2"/>
        <v>0.05591820951429324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793679.36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780081.88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0.017430836875739226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MONTGOMERY</v>
      </c>
      <c r="C38" s="51" t="str">
        <f>IF('Town Data'!C34&gt;9,'Town Data'!B34,"*")</f>
        <v>*</v>
      </c>
      <c r="D38" s="47">
        <f>IF('Town Data'!E34&gt;9,'Town Data'!D34,"*")</f>
        <v>45011.38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76440.21</v>
      </c>
      <c r="H38" s="48" t="str">
        <f>IF('Town Data'!M34&gt;9,'Town Data'!L34,"*")</f>
        <v>*</v>
      </c>
      <c r="I38" s="9">
        <f t="shared" si="0"/>
      </c>
      <c r="J38" s="9">
        <f t="shared" si="1"/>
        <v>-0.41115572550101587</v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2014790.3</v>
      </c>
      <c r="D39" s="44" t="str">
        <f>IF('Town Data'!E35&gt;9,'Town Data'!D35,"*")</f>
        <v>*</v>
      </c>
      <c r="E39" s="45">
        <f>IF('Town Data'!G35&gt;9,'Town Data'!F35,"*")</f>
        <v>326916.13</v>
      </c>
      <c r="F39" s="44">
        <f>IF('Town Data'!I35&gt;9,'Town Data'!H35,"*")</f>
        <v>1970629.9</v>
      </c>
      <c r="G39" s="44" t="str">
        <f>IF('Town Data'!K35&gt;9,'Town Data'!J35,"*")</f>
        <v>*</v>
      </c>
      <c r="H39" s="45">
        <f>IF('Town Data'!M35&gt;9,'Town Data'!L35,"*")</f>
        <v>366251.03</v>
      </c>
      <c r="I39" s="22">
        <f t="shared" si="0"/>
        <v>0.022409281418088775</v>
      </c>
      <c r="J39" s="22">
        <f t="shared" si="1"/>
      </c>
      <c r="K39" s="22">
        <f t="shared" si="2"/>
        <v>-0.10739874233254722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1060597.21</v>
      </c>
      <c r="D40" s="47">
        <f>IF('Town Data'!E36&gt;9,'Town Data'!D36,"*")</f>
        <v>108845.52</v>
      </c>
      <c r="E40" s="48">
        <f>IF('Town Data'!G36&gt;9,'Town Data'!F36,"*")</f>
        <v>94236.64</v>
      </c>
      <c r="F40" s="46">
        <f>IF('Town Data'!I36&gt;9,'Town Data'!H36,"*")</f>
        <v>978423.82</v>
      </c>
      <c r="G40" s="47">
        <f>IF('Town Data'!K36&gt;9,'Town Data'!J36,"*")</f>
        <v>96124.11</v>
      </c>
      <c r="H40" s="48">
        <f>IF('Town Data'!M36&gt;9,'Town Data'!L36,"*")</f>
        <v>83102.77</v>
      </c>
      <c r="I40" s="9">
        <f t="shared" si="0"/>
        <v>0.08398547574199493</v>
      </c>
      <c r="J40" s="9">
        <f t="shared" si="1"/>
        <v>0.132343592049903</v>
      </c>
      <c r="K40" s="9">
        <f t="shared" si="2"/>
        <v>0.13397712254356858</v>
      </c>
      <c r="L40" s="15"/>
    </row>
    <row r="41" spans="1:12" ht="15">
      <c r="A41" s="15"/>
      <c r="B41" s="27" t="str">
        <f>'Town Data'!A37</f>
        <v>MOUNT HOLLY</v>
      </c>
      <c r="C41" s="52" t="str">
        <f>IF('Town Data'!C37&gt;9,'Town Data'!B37,"*")</f>
        <v>*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33147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NEWPORT</v>
      </c>
      <c r="C42" s="51">
        <f>IF('Town Data'!C38&gt;9,'Town Data'!B38,"*")</f>
        <v>691030.49</v>
      </c>
      <c r="D42" s="47" t="str">
        <f>IF('Town Data'!E38&gt;9,'Town Data'!D38,"*")</f>
        <v>*</v>
      </c>
      <c r="E42" s="48">
        <f>IF('Town Data'!G38&gt;9,'Town Data'!F38,"*")</f>
        <v>89253.82</v>
      </c>
      <c r="F42" s="46">
        <f>IF('Town Data'!I38&gt;9,'Town Data'!H38,"*")</f>
        <v>674724.41</v>
      </c>
      <c r="G42" s="47" t="str">
        <f>IF('Town Data'!K38&gt;9,'Town Data'!J38,"*")</f>
        <v>*</v>
      </c>
      <c r="H42" s="48">
        <f>IF('Town Data'!M38&gt;9,'Town Data'!L38,"*")</f>
        <v>91528.2</v>
      </c>
      <c r="I42" s="9">
        <f t="shared" si="0"/>
        <v>0.02416702250330614</v>
      </c>
      <c r="J42" s="9">
        <f t="shared" si="1"/>
      </c>
      <c r="K42" s="9">
        <f t="shared" si="2"/>
        <v>-0.024848953655813074</v>
      </c>
      <c r="L42" s="15"/>
    </row>
    <row r="43" spans="1:12" ht="15">
      <c r="A43" s="15"/>
      <c r="B43" s="27" t="str">
        <f>'Town Data'!A39</f>
        <v>NORTHFIELD</v>
      </c>
      <c r="C43" s="52">
        <f>IF('Town Data'!C39&gt;9,'Town Data'!B39,"*")</f>
        <v>277004.58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273819.47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0.011632153111683564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PITTSFIELD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43585.84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PLYMOUTH</v>
      </c>
      <c r="C45" s="52" t="str">
        <f>IF('Town Data'!C41&gt;9,'Town Data'!B41,"*")</f>
        <v>*</v>
      </c>
      <c r="D45" s="44">
        <f>IF('Town Data'!E41&gt;9,'Town Data'!D41,"*")</f>
        <v>52789.65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73463.21</v>
      </c>
      <c r="H45" s="45" t="str">
        <f>IF('Town Data'!M41&gt;9,'Town Data'!L41,"*")</f>
        <v>*</v>
      </c>
      <c r="I45" s="22">
        <f t="shared" si="0"/>
      </c>
      <c r="J45" s="22">
        <f t="shared" si="1"/>
        <v>-0.2814137852130339</v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169927.01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163574.34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0.03883659258536524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RANDOLPH</v>
      </c>
      <c r="C47" s="52">
        <f>IF('Town Data'!C43&gt;9,'Town Data'!B43,"*")</f>
        <v>472492.49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468016.95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0.009562773314086122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RICHMOND</v>
      </c>
      <c r="C48" s="51">
        <f>IF('Town Data'!C44&gt;9,'Town Data'!B44,"*")</f>
        <v>205915.07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222978.73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-0.07652595384322085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ROCKINGHAM</v>
      </c>
      <c r="C49" s="52">
        <f>IF('Town Data'!C45&gt;9,'Town Data'!B45,"*")</f>
        <v>389483.69</v>
      </c>
      <c r="D49" s="44" t="str">
        <f>IF('Town Data'!E45&gt;9,'Town Data'!D45,"*")</f>
        <v>*</v>
      </c>
      <c r="E49" s="45">
        <f>IF('Town Data'!G45&gt;9,'Town Data'!F45,"*")</f>
        <v>85930.92</v>
      </c>
      <c r="F49" s="44">
        <f>IF('Town Data'!I45&gt;9,'Town Data'!H45,"*")</f>
        <v>392547.49</v>
      </c>
      <c r="G49" s="44" t="str">
        <f>IF('Town Data'!K45&gt;9,'Town Data'!J45,"*")</f>
        <v>*</v>
      </c>
      <c r="H49" s="45">
        <f>IF('Town Data'!M45&gt;9,'Town Data'!L45,"*")</f>
        <v>82026.13</v>
      </c>
      <c r="I49" s="22">
        <f t="shared" si="0"/>
        <v>-0.0078049155275454404</v>
      </c>
      <c r="J49" s="22">
        <f t="shared" si="1"/>
      </c>
      <c r="K49" s="22">
        <f t="shared" si="2"/>
        <v>0.047604220752582055</v>
      </c>
      <c r="L49" s="15"/>
    </row>
    <row r="50" spans="1:12" ht="15">
      <c r="A50" s="15"/>
      <c r="B50" s="15" t="str">
        <f>'Town Data'!A46</f>
        <v>ROYALTON</v>
      </c>
      <c r="C50" s="51">
        <f>IF('Town Data'!C46&gt;9,'Town Data'!B46,"*")</f>
        <v>274494.94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282620.03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-0.028749165443086342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RUTLAND</v>
      </c>
      <c r="C51" s="52">
        <f>IF('Town Data'!C47&gt;9,'Town Data'!B47,"*")</f>
        <v>3316711.31</v>
      </c>
      <c r="D51" s="44">
        <f>IF('Town Data'!E47&gt;9,'Town Data'!D47,"*")</f>
        <v>233883.15</v>
      </c>
      <c r="E51" s="45">
        <f>IF('Town Data'!G47&gt;9,'Town Data'!F47,"*")</f>
        <v>423112.06</v>
      </c>
      <c r="F51" s="44">
        <f>IF('Town Data'!I47&gt;9,'Town Data'!H47,"*")</f>
        <v>3291840.44</v>
      </c>
      <c r="G51" s="44">
        <f>IF('Town Data'!K47&gt;9,'Town Data'!J47,"*")</f>
        <v>289555.08</v>
      </c>
      <c r="H51" s="45">
        <f>IF('Town Data'!M47&gt;9,'Town Data'!L47,"*")</f>
        <v>445534.34</v>
      </c>
      <c r="I51" s="22">
        <f t="shared" si="0"/>
        <v>0.007555308482691862</v>
      </c>
      <c r="J51" s="22">
        <f t="shared" si="1"/>
        <v>-0.1922671500013055</v>
      </c>
      <c r="K51" s="22">
        <f t="shared" si="2"/>
        <v>-0.05032671555687498</v>
      </c>
      <c r="L51" s="15"/>
    </row>
    <row r="52" spans="1:12" ht="15">
      <c r="A52" s="15"/>
      <c r="B52" s="15" t="str">
        <f>'Town Data'!A48</f>
        <v>RUTLAND TOWN</v>
      </c>
      <c r="C52" s="51">
        <f>IF('Town Data'!C48&gt;9,'Town Data'!B48,"*")</f>
        <v>1211872.97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1251132.37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-0.03137909380443904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SHELBURNE</v>
      </c>
      <c r="C53" s="52">
        <f>IF('Town Data'!C49&gt;9,'Town Data'!B49,"*")</f>
        <v>698151.01</v>
      </c>
      <c r="D53" s="44">
        <f>IF('Town Data'!E49&gt;9,'Town Data'!D49,"*")</f>
        <v>137607.39</v>
      </c>
      <c r="E53" s="45">
        <f>IF('Town Data'!G49&gt;9,'Town Data'!F49,"*")</f>
        <v>90004.48</v>
      </c>
      <c r="F53" s="44">
        <f>IF('Town Data'!I49&gt;9,'Town Data'!H49,"*")</f>
        <v>705383.44</v>
      </c>
      <c r="G53" s="44">
        <f>IF('Town Data'!K49&gt;9,'Town Data'!J49,"*")</f>
        <v>135508.13</v>
      </c>
      <c r="H53" s="45">
        <f>IF('Town Data'!M49&gt;9,'Town Data'!L49,"*")</f>
        <v>92881.23</v>
      </c>
      <c r="I53" s="22">
        <f t="shared" si="0"/>
        <v>-0.010253189385903269</v>
      </c>
      <c r="J53" s="22">
        <f t="shared" si="1"/>
        <v>0.015491764221084073</v>
      </c>
      <c r="K53" s="22">
        <f t="shared" si="2"/>
        <v>-0.03097235038769405</v>
      </c>
      <c r="L53" s="15"/>
    </row>
    <row r="54" spans="1:12" ht="15">
      <c r="A54" s="15"/>
      <c r="B54" s="15" t="str">
        <f>'Town Data'!A50</f>
        <v>SOUTH BURLINGTON</v>
      </c>
      <c r="C54" s="51">
        <f>IF('Town Data'!C50&gt;9,'Town Data'!B50,"*")</f>
        <v>6139699.05</v>
      </c>
      <c r="D54" s="47">
        <f>IF('Town Data'!E50&gt;9,'Town Data'!D50,"*")</f>
        <v>1753027.62</v>
      </c>
      <c r="E54" s="48">
        <f>IF('Town Data'!G50&gt;9,'Town Data'!F50,"*")</f>
        <v>748566.25</v>
      </c>
      <c r="F54" s="46">
        <f>IF('Town Data'!I50&gt;9,'Town Data'!H50,"*")</f>
        <v>6399758.37</v>
      </c>
      <c r="G54" s="47">
        <f>IF('Town Data'!K50&gt;9,'Town Data'!J50,"*")</f>
        <v>2075679.75</v>
      </c>
      <c r="H54" s="48">
        <f>IF('Town Data'!M50&gt;9,'Town Data'!L50,"*")</f>
        <v>687180.25</v>
      </c>
      <c r="I54" s="9">
        <f t="shared" si="0"/>
        <v>-0.04063580294204144</v>
      </c>
      <c r="J54" s="9">
        <f t="shared" si="1"/>
        <v>-0.15544408042714677</v>
      </c>
      <c r="K54" s="9">
        <f t="shared" si="2"/>
        <v>0.0893302739710578</v>
      </c>
      <c r="L54" s="15"/>
    </row>
    <row r="55" spans="1:12" ht="15">
      <c r="A55" s="15"/>
      <c r="B55" s="27" t="str">
        <f>'Town Data'!A51</f>
        <v>SPRINGFIELD</v>
      </c>
      <c r="C55" s="52">
        <f>IF('Town Data'!C51&gt;9,'Town Data'!B51,"*")</f>
        <v>799119.59</v>
      </c>
      <c r="D55" s="44" t="str">
        <f>IF('Town Data'!E51&gt;9,'Town Data'!D51,"*")</f>
        <v>*</v>
      </c>
      <c r="E55" s="45">
        <f>IF('Town Data'!G51&gt;9,'Town Data'!F51,"*")</f>
        <v>61035.18</v>
      </c>
      <c r="F55" s="44">
        <f>IF('Town Data'!I51&gt;9,'Town Data'!H51,"*")</f>
        <v>839659.78</v>
      </c>
      <c r="G55" s="44" t="str">
        <f>IF('Town Data'!K51&gt;9,'Town Data'!J51,"*")</f>
        <v>*</v>
      </c>
      <c r="H55" s="45">
        <f>IF('Town Data'!M51&gt;9,'Town Data'!L51,"*")</f>
        <v>62547.48</v>
      </c>
      <c r="I55" s="22">
        <f t="shared" si="0"/>
        <v>-0.04828168618484984</v>
      </c>
      <c r="J55" s="22">
        <f t="shared" si="1"/>
      </c>
      <c r="K55" s="22">
        <f t="shared" si="2"/>
        <v>-0.024178432128680528</v>
      </c>
      <c r="L55" s="15"/>
    </row>
    <row r="56" spans="1:12" ht="15">
      <c r="A56" s="15"/>
      <c r="B56" s="15" t="str">
        <f>'Town Data'!A52</f>
        <v>ST ALBANS</v>
      </c>
      <c r="C56" s="51">
        <f>IF('Town Data'!C52&gt;9,'Town Data'!B52,"*")</f>
        <v>1483685.1</v>
      </c>
      <c r="D56" s="47" t="str">
        <f>IF('Town Data'!E52&gt;9,'Town Data'!D52,"*")</f>
        <v>*</v>
      </c>
      <c r="E56" s="48">
        <f>IF('Town Data'!G52&gt;9,'Town Data'!F52,"*")</f>
        <v>171917.31</v>
      </c>
      <c r="F56" s="46">
        <f>IF('Town Data'!I52&gt;9,'Town Data'!H52,"*")</f>
        <v>1399249.48</v>
      </c>
      <c r="G56" s="47" t="str">
        <f>IF('Town Data'!K52&gt;9,'Town Data'!J52,"*")</f>
        <v>*</v>
      </c>
      <c r="H56" s="48">
        <f>IF('Town Data'!M52&gt;9,'Town Data'!L52,"*")</f>
        <v>159552.74</v>
      </c>
      <c r="I56" s="9">
        <f t="shared" si="0"/>
        <v>0.060343506434606724</v>
      </c>
      <c r="J56" s="9">
        <f t="shared" si="1"/>
      </c>
      <c r="K56" s="9">
        <f t="shared" si="2"/>
        <v>0.07749519061847517</v>
      </c>
      <c r="L56" s="15"/>
    </row>
    <row r="57" spans="1:12" ht="15">
      <c r="A57" s="15"/>
      <c r="B57" s="27" t="str">
        <f>'Town Data'!A53</f>
        <v>ST ALBANS TOWN</v>
      </c>
      <c r="C57" s="52">
        <f>IF('Town Data'!C53&gt;9,'Town Data'!B53,"*")</f>
        <v>561622.81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619528.59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-0.09346748630277081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ST JOHNSBURY</v>
      </c>
      <c r="C58" s="51">
        <f>IF('Town Data'!C54&gt;9,'Town Data'!B54,"*")</f>
        <v>1009770.21</v>
      </c>
      <c r="D58" s="47" t="str">
        <f>IF('Town Data'!E54&gt;9,'Town Data'!D54,"*")</f>
        <v>*</v>
      </c>
      <c r="E58" s="48">
        <f>IF('Town Data'!G54&gt;9,'Town Data'!F54,"*")</f>
        <v>102147.06</v>
      </c>
      <c r="F58" s="46">
        <f>IF('Town Data'!I54&gt;9,'Town Data'!H54,"*")</f>
        <v>927769.34</v>
      </c>
      <c r="G58" s="47" t="str">
        <f>IF('Town Data'!K54&gt;9,'Town Data'!J54,"*")</f>
        <v>*</v>
      </c>
      <c r="H58" s="48">
        <f>IF('Town Data'!M54&gt;9,'Town Data'!L54,"*")</f>
        <v>98441.19</v>
      </c>
      <c r="I58" s="9">
        <f t="shared" si="0"/>
        <v>0.08838497508443208</v>
      </c>
      <c r="J58" s="9">
        <f t="shared" si="1"/>
      </c>
      <c r="K58" s="9">
        <f t="shared" si="2"/>
        <v>0.037645522164045306</v>
      </c>
      <c r="L58" s="15"/>
    </row>
    <row r="59" spans="1:12" ht="15">
      <c r="A59" s="15"/>
      <c r="B59" s="27" t="str">
        <f>'Town Data'!A55</f>
        <v>STOWE</v>
      </c>
      <c r="C59" s="52">
        <f>IF('Town Data'!C55&gt;9,'Town Data'!B55,"*")</f>
        <v>4156718.26</v>
      </c>
      <c r="D59" s="44">
        <f>IF('Town Data'!E55&gt;9,'Town Data'!D55,"*")</f>
        <v>6891529.72</v>
      </c>
      <c r="E59" s="45">
        <f>IF('Town Data'!G55&gt;9,'Town Data'!F55,"*")</f>
        <v>1512043.82</v>
      </c>
      <c r="F59" s="44">
        <f>IF('Town Data'!I55&gt;9,'Town Data'!H55,"*")</f>
        <v>3306661.72</v>
      </c>
      <c r="G59" s="44">
        <f>IF('Town Data'!K55&gt;9,'Town Data'!J55,"*")</f>
        <v>6712645.73</v>
      </c>
      <c r="H59" s="45">
        <f>IF('Town Data'!M55&gt;9,'Town Data'!L55,"*")</f>
        <v>1323928.41</v>
      </c>
      <c r="I59" s="22">
        <f t="shared" si="0"/>
        <v>0.25707393497753966</v>
      </c>
      <c r="J59" s="22">
        <f t="shared" si="1"/>
        <v>0.02664880543308507</v>
      </c>
      <c r="K59" s="22">
        <f t="shared" si="2"/>
        <v>0.14208880826116585</v>
      </c>
      <c r="L59" s="15"/>
    </row>
    <row r="60" spans="1:12" ht="15">
      <c r="A60" s="15"/>
      <c r="B60" s="15" t="str">
        <f>'Town Data'!A56</f>
        <v>STRATTON</v>
      </c>
      <c r="C60" s="51" t="str">
        <f>IF('Town Data'!C56&gt;9,'Town Data'!B56,"*")</f>
        <v>*</v>
      </c>
      <c r="D60" s="47">
        <f>IF('Town Data'!E56&gt;9,'Town Data'!D56,"*")</f>
        <v>1824494.12</v>
      </c>
      <c r="E60" s="48" t="str">
        <f>IF('Town Data'!G56&gt;9,'Town Data'!F56,"*")</f>
        <v>*</v>
      </c>
      <c r="F60" s="46">
        <f>IF('Town Data'!I56&gt;9,'Town Data'!H56,"*")</f>
        <v>1578057.95</v>
      </c>
      <c r="G60" s="47">
        <f>IF('Town Data'!K56&gt;9,'Town Data'!J56,"*")</f>
        <v>2105383.83</v>
      </c>
      <c r="H60" s="48" t="str">
        <f>IF('Town Data'!M56&gt;9,'Town Data'!L56,"*")</f>
        <v>*</v>
      </c>
      <c r="I60" s="9">
        <f t="shared" si="0"/>
      </c>
      <c r="J60" s="9">
        <f t="shared" si="1"/>
        <v>-0.13341496500426717</v>
      </c>
      <c r="K60" s="9">
        <f t="shared" si="2"/>
      </c>
      <c r="L60" s="15"/>
    </row>
    <row r="61" spans="1:12" ht="15">
      <c r="A61" s="15"/>
      <c r="B61" s="27" t="str">
        <f>'Town Data'!A57</f>
        <v>SWANTON</v>
      </c>
      <c r="C61" s="52">
        <f>IF('Town Data'!C57&gt;9,'Town Data'!B57,"*")</f>
        <v>402575.86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400247.11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0.005818280611695111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VERGENNES</v>
      </c>
      <c r="C62" s="51">
        <f>IF('Town Data'!C58&gt;9,'Town Data'!B58,"*")</f>
        <v>286233.41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301696.15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-0.051252692485469396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WAITSFIELD</v>
      </c>
      <c r="C63" s="52">
        <f>IF('Town Data'!C59&gt;9,'Town Data'!B59,"*")</f>
        <v>843296.53</v>
      </c>
      <c r="D63" s="44">
        <f>IF('Town Data'!E59&gt;9,'Town Data'!D59,"*")</f>
        <v>288929.74</v>
      </c>
      <c r="E63" s="45">
        <f>IF('Town Data'!G59&gt;9,'Town Data'!F59,"*")</f>
        <v>243263.35</v>
      </c>
      <c r="F63" s="44">
        <f>IF('Town Data'!I59&gt;9,'Town Data'!H59,"*")</f>
        <v>788792.85</v>
      </c>
      <c r="G63" s="44">
        <f>IF('Town Data'!K59&gt;9,'Town Data'!J59,"*")</f>
        <v>285594.53</v>
      </c>
      <c r="H63" s="45">
        <f>IF('Town Data'!M59&gt;9,'Town Data'!L59,"*")</f>
        <v>251624</v>
      </c>
      <c r="I63" s="22">
        <f t="shared" si="0"/>
        <v>0.0690975837319013</v>
      </c>
      <c r="J63" s="22">
        <f t="shared" si="1"/>
        <v>0.01167812982972735</v>
      </c>
      <c r="K63" s="22">
        <f t="shared" si="2"/>
        <v>-0.03322675897370678</v>
      </c>
      <c r="L63" s="15"/>
    </row>
    <row r="64" spans="1:12" ht="15">
      <c r="A64" s="15"/>
      <c r="B64" s="15" t="str">
        <f>'Town Data'!A60</f>
        <v>WARREN</v>
      </c>
      <c r="C64" s="51">
        <f>IF('Town Data'!C60&gt;9,'Town Data'!B60,"*")</f>
        <v>841574.33</v>
      </c>
      <c r="D64" s="47">
        <f>IF('Town Data'!E60&gt;9,'Town Data'!D60,"*")</f>
        <v>787141.71</v>
      </c>
      <c r="E64" s="48">
        <f>IF('Town Data'!G60&gt;9,'Town Data'!F60,"*")</f>
        <v>338784.22</v>
      </c>
      <c r="F64" s="46">
        <f>IF('Town Data'!I60&gt;9,'Town Data'!H60,"*")</f>
        <v>849855.73</v>
      </c>
      <c r="G64" s="47">
        <f>IF('Town Data'!K60&gt;9,'Town Data'!J60,"*")</f>
        <v>910880.43</v>
      </c>
      <c r="H64" s="48">
        <f>IF('Town Data'!M60&gt;9,'Town Data'!L60,"*")</f>
        <v>371162.73</v>
      </c>
      <c r="I64" s="9">
        <f t="shared" si="0"/>
        <v>-0.009744477453837986</v>
      </c>
      <c r="J64" s="9">
        <f t="shared" si="1"/>
        <v>-0.1358451844222848</v>
      </c>
      <c r="K64" s="9">
        <f t="shared" si="2"/>
        <v>-0.08723534822583079</v>
      </c>
      <c r="L64" s="15"/>
    </row>
    <row r="65" spans="1:12" ht="15">
      <c r="A65" s="15"/>
      <c r="B65" s="27" t="str">
        <f>'Town Data'!A61</f>
        <v>WATERBURY</v>
      </c>
      <c r="C65" s="52">
        <f>IF('Town Data'!C61&gt;9,'Town Data'!B61,"*")</f>
        <v>1138574.22</v>
      </c>
      <c r="D65" s="44">
        <f>IF('Town Data'!E61&gt;9,'Town Data'!D61,"*")</f>
        <v>521980.86</v>
      </c>
      <c r="E65" s="45">
        <f>IF('Town Data'!G61&gt;9,'Town Data'!F61,"*")</f>
        <v>332091.07</v>
      </c>
      <c r="F65" s="44">
        <f>IF('Town Data'!I61&gt;9,'Town Data'!H61,"*")</f>
        <v>1178874.92</v>
      </c>
      <c r="G65" s="44">
        <f>IF('Town Data'!K61&gt;9,'Town Data'!J61,"*")</f>
        <v>451453.12</v>
      </c>
      <c r="H65" s="45">
        <f>IF('Town Data'!M61&gt;9,'Town Data'!L61,"*")</f>
        <v>353087.28</v>
      </c>
      <c r="I65" s="22">
        <f t="shared" si="0"/>
        <v>-0.034185730238454774</v>
      </c>
      <c r="J65" s="22">
        <f t="shared" si="1"/>
        <v>0.15622384003016745</v>
      </c>
      <c r="K65" s="22">
        <f t="shared" si="2"/>
        <v>-0.05946464568194022</v>
      </c>
      <c r="L65" s="15"/>
    </row>
    <row r="66" spans="1:12" ht="15">
      <c r="A66" s="15"/>
      <c r="B66" s="15" t="str">
        <f>'Town Data'!A62</f>
        <v>WILLISTON</v>
      </c>
      <c r="C66" s="51">
        <f>IF('Town Data'!C62&gt;9,'Town Data'!B62,"*")</f>
        <v>2655538.77</v>
      </c>
      <c r="D66" s="47" t="str">
        <f>IF('Town Data'!E62&gt;9,'Town Data'!D62,"*")</f>
        <v>*</v>
      </c>
      <c r="E66" s="48">
        <f>IF('Town Data'!G62&gt;9,'Town Data'!F62,"*")</f>
        <v>317497.39</v>
      </c>
      <c r="F66" s="46">
        <f>IF('Town Data'!I62&gt;9,'Town Data'!H62,"*")</f>
        <v>2887471.51</v>
      </c>
      <c r="G66" s="47" t="str">
        <f>IF('Town Data'!K62&gt;9,'Town Data'!J62,"*")</f>
        <v>*</v>
      </c>
      <c r="H66" s="48">
        <f>IF('Town Data'!M62&gt;9,'Town Data'!L62,"*")</f>
        <v>357384.84</v>
      </c>
      <c r="I66" s="9">
        <f t="shared" si="0"/>
        <v>-0.08032381936817787</v>
      </c>
      <c r="J66" s="9">
        <f t="shared" si="1"/>
      </c>
      <c r="K66" s="9">
        <f t="shared" si="2"/>
        <v>-0.11160923893693982</v>
      </c>
      <c r="L66" s="15"/>
    </row>
    <row r="67" spans="1:12" ht="15">
      <c r="A67" s="15"/>
      <c r="B67" s="27" t="str">
        <f>'Town Data'!A63</f>
        <v>WILMINGTON</v>
      </c>
      <c r="C67" s="52">
        <f>IF('Town Data'!C63&gt;9,'Town Data'!B63,"*")</f>
        <v>804495.51</v>
      </c>
      <c r="D67" s="44">
        <f>IF('Town Data'!E63&gt;9,'Town Data'!D63,"*")</f>
        <v>221788.97</v>
      </c>
      <c r="E67" s="45">
        <f>IF('Town Data'!G63&gt;9,'Town Data'!F63,"*")</f>
        <v>246114.67</v>
      </c>
      <c r="F67" s="44">
        <f>IF('Town Data'!I63&gt;9,'Town Data'!H63,"*")</f>
        <v>870891.36</v>
      </c>
      <c r="G67" s="44">
        <f>IF('Town Data'!K63&gt;9,'Town Data'!J63,"*")</f>
        <v>220116.62</v>
      </c>
      <c r="H67" s="45">
        <f>IF('Town Data'!M63&gt;9,'Town Data'!L63,"*")</f>
        <v>301201.72</v>
      </c>
      <c r="I67" s="22">
        <f t="shared" si="0"/>
        <v>-0.07623895820943725</v>
      </c>
      <c r="J67" s="22">
        <f t="shared" si="1"/>
        <v>0.00759756350974318</v>
      </c>
      <c r="K67" s="22">
        <f t="shared" si="2"/>
        <v>-0.18289088787407976</v>
      </c>
      <c r="L67" s="15"/>
    </row>
    <row r="68" spans="1:12" ht="15">
      <c r="A68" s="15"/>
      <c r="B68" s="15" t="str">
        <f>'Town Data'!A64</f>
        <v>WINDSOR</v>
      </c>
      <c r="C68" s="51">
        <f>IF('Town Data'!C64&gt;9,'Town Data'!B64,"*")</f>
        <v>259361.8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226238.81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0.14640719689075446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WINHALL</v>
      </c>
      <c r="C69" s="52" t="str">
        <f>IF('Town Data'!C65&gt;9,'Town Data'!B65,"*")</f>
        <v>*</v>
      </c>
      <c r="D69" s="44">
        <f>IF('Town Data'!E65&gt;9,'Town Data'!D65,"*")</f>
        <v>375151.17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467601.15</v>
      </c>
      <c r="H69" s="45" t="str">
        <f>IF('Town Data'!M65&gt;9,'Town Data'!L65,"*")</f>
        <v>*</v>
      </c>
      <c r="I69" s="22">
        <f t="shared" si="0"/>
      </c>
      <c r="J69" s="22">
        <f t="shared" si="1"/>
        <v>-0.19771119040233334</v>
      </c>
      <c r="K69" s="22">
        <f t="shared" si="2"/>
      </c>
      <c r="L69" s="15"/>
    </row>
    <row r="70" spans="1:12" ht="15">
      <c r="A70" s="15"/>
      <c r="B70" s="15" t="str">
        <f>'Town Data'!A66</f>
        <v>WINOOSKI</v>
      </c>
      <c r="C70" s="51">
        <f>IF('Town Data'!C66&gt;9,'Town Data'!B66,"*")</f>
        <v>841763.62</v>
      </c>
      <c r="D70" s="47" t="str">
        <f>IF('Town Data'!E66&gt;9,'Town Data'!D66,"*")</f>
        <v>*</v>
      </c>
      <c r="E70" s="48">
        <f>IF('Town Data'!G66&gt;9,'Town Data'!F66,"*")</f>
        <v>293816.27</v>
      </c>
      <c r="F70" s="46">
        <f>IF('Town Data'!I66&gt;9,'Town Data'!H66,"*")</f>
        <v>822262.9</v>
      </c>
      <c r="G70" s="47" t="str">
        <f>IF('Town Data'!K66&gt;9,'Town Data'!J66,"*")</f>
        <v>*</v>
      </c>
      <c r="H70" s="48">
        <f>IF('Town Data'!M66&gt;9,'Town Data'!L66,"*")</f>
        <v>295502.56</v>
      </c>
      <c r="I70" s="9">
        <f t="shared" si="0"/>
        <v>0.023715918594892183</v>
      </c>
      <c r="J70" s="9">
        <f t="shared" si="1"/>
      </c>
      <c r="K70" s="9">
        <f t="shared" si="2"/>
        <v>-0.005706515706665889</v>
      </c>
      <c r="L70" s="15"/>
    </row>
    <row r="71" spans="1:12" ht="15">
      <c r="A71" s="15"/>
      <c r="B71" s="27" t="str">
        <f>'Town Data'!A67</f>
        <v>WOODSTOCK</v>
      </c>
      <c r="C71" s="52">
        <f>IF('Town Data'!C67&gt;9,'Town Data'!B67,"*")</f>
        <v>955772.3</v>
      </c>
      <c r="D71" s="44">
        <f>IF('Town Data'!E67&gt;9,'Town Data'!D67,"*")</f>
        <v>966532.42</v>
      </c>
      <c r="E71" s="45">
        <f>IF('Town Data'!G67&gt;9,'Town Data'!F67,"*")</f>
        <v>296752.6</v>
      </c>
      <c r="F71" s="44">
        <f>IF('Town Data'!I67&gt;9,'Town Data'!H67,"*")</f>
        <v>965287.55</v>
      </c>
      <c r="G71" s="44">
        <f>IF('Town Data'!K67&gt;9,'Town Data'!J67,"*")</f>
        <v>1100028.18</v>
      </c>
      <c r="H71" s="45">
        <f>IF('Town Data'!M67&gt;9,'Town Data'!L67,"*")</f>
        <v>332407.95</v>
      </c>
      <c r="I71" s="22">
        <f aca="true" t="shared" si="3" ref="I71:I100">_xlfn.IFERROR((C71-F71)/F71,"")</f>
        <v>-0.009857425385834511</v>
      </c>
      <c r="J71" s="22">
        <f aca="true" t="shared" si="4" ref="J71:J100">_xlfn.IFERROR((D71-G71)/G71,"")</f>
        <v>-0.12135667288087101</v>
      </c>
      <c r="K71" s="22">
        <f aca="true" t="shared" si="5" ref="K71:K100">_xlfn.IFERROR((E71-H71)/H71,"")</f>
        <v>-0.10726383048299547</v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7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47</v>
      </c>
      <c r="B2" s="40">
        <v>2054562.1</v>
      </c>
      <c r="C2" s="40">
        <v>49</v>
      </c>
      <c r="D2" s="40">
        <v>0</v>
      </c>
      <c r="E2" s="40">
        <v>0</v>
      </c>
      <c r="F2" s="40">
        <v>263199.56</v>
      </c>
      <c r="G2" s="40">
        <v>25</v>
      </c>
      <c r="H2" s="40">
        <v>2097088.1</v>
      </c>
      <c r="I2" s="40">
        <v>49</v>
      </c>
      <c r="J2" s="40">
        <v>0</v>
      </c>
      <c r="K2" s="40">
        <v>0</v>
      </c>
      <c r="L2" s="40">
        <v>287068.46</v>
      </c>
      <c r="M2" s="40">
        <v>24</v>
      </c>
    </row>
    <row r="3" spans="1:13" ht="15">
      <c r="A3" s="39" t="s">
        <v>48</v>
      </c>
      <c r="B3" s="40">
        <v>112957.78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116323.77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2032574.59</v>
      </c>
      <c r="C4" s="40">
        <v>68</v>
      </c>
      <c r="D4" s="40">
        <v>337960.64</v>
      </c>
      <c r="E4" s="40">
        <v>21</v>
      </c>
      <c r="F4" s="40">
        <v>342300.82</v>
      </c>
      <c r="G4" s="40">
        <v>31</v>
      </c>
      <c r="H4" s="40">
        <v>2028655.78</v>
      </c>
      <c r="I4" s="40">
        <v>65</v>
      </c>
      <c r="J4" s="40">
        <v>354503.79</v>
      </c>
      <c r="K4" s="40">
        <v>22</v>
      </c>
      <c r="L4" s="40">
        <v>308223.02</v>
      </c>
      <c r="M4" s="40">
        <v>31</v>
      </c>
    </row>
    <row r="5" spans="1:13" ht="15">
      <c r="A5" s="39" t="s">
        <v>50</v>
      </c>
      <c r="B5" s="40">
        <v>324927.97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332888.97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263755.35</v>
      </c>
      <c r="C6" s="40">
        <v>17</v>
      </c>
      <c r="D6" s="40">
        <v>0</v>
      </c>
      <c r="E6" s="40">
        <v>0</v>
      </c>
      <c r="F6" s="40">
        <v>0</v>
      </c>
      <c r="G6" s="40">
        <v>0</v>
      </c>
      <c r="H6" s="40">
        <v>244373.14</v>
      </c>
      <c r="I6" s="40">
        <v>17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3013182.45</v>
      </c>
      <c r="C7" s="40">
        <v>85</v>
      </c>
      <c r="D7" s="40">
        <v>561649.86</v>
      </c>
      <c r="E7" s="40">
        <v>18</v>
      </c>
      <c r="F7" s="40">
        <v>417099.39</v>
      </c>
      <c r="G7" s="40">
        <v>37</v>
      </c>
      <c r="H7" s="40">
        <v>3016271.75</v>
      </c>
      <c r="I7" s="40">
        <v>90</v>
      </c>
      <c r="J7" s="40">
        <v>566782.6</v>
      </c>
      <c r="K7" s="40">
        <v>18</v>
      </c>
      <c r="L7" s="40">
        <v>384988.26</v>
      </c>
      <c r="M7" s="40">
        <v>35</v>
      </c>
    </row>
    <row r="8" spans="1:13" ht="15">
      <c r="A8" s="39" t="s">
        <v>53</v>
      </c>
      <c r="B8" s="40">
        <v>286685.98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316760.05</v>
      </c>
      <c r="I8" s="40">
        <v>14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354253.29</v>
      </c>
      <c r="E9" s="40">
        <v>10</v>
      </c>
      <c r="F9" s="40">
        <v>0</v>
      </c>
      <c r="G9" s="40">
        <v>0</v>
      </c>
      <c r="H9" s="40">
        <v>0</v>
      </c>
      <c r="I9" s="40">
        <v>0</v>
      </c>
      <c r="J9" s="40">
        <v>334752.06</v>
      </c>
      <c r="K9" s="40">
        <v>10</v>
      </c>
      <c r="L9" s="40">
        <v>0</v>
      </c>
      <c r="M9" s="40">
        <v>0</v>
      </c>
    </row>
    <row r="10" spans="1:13" ht="15">
      <c r="A10" s="39" t="s">
        <v>55</v>
      </c>
      <c r="B10" s="40">
        <v>7225523.34</v>
      </c>
      <c r="C10" s="40">
        <v>179</v>
      </c>
      <c r="D10" s="40">
        <v>2252361.83</v>
      </c>
      <c r="E10" s="40">
        <v>19</v>
      </c>
      <c r="F10" s="40">
        <v>2488083.44</v>
      </c>
      <c r="G10" s="40">
        <v>104</v>
      </c>
      <c r="H10" s="40">
        <v>7600395.69</v>
      </c>
      <c r="I10" s="40">
        <v>180</v>
      </c>
      <c r="J10" s="40">
        <v>1723380.33</v>
      </c>
      <c r="K10" s="40">
        <v>20</v>
      </c>
      <c r="L10" s="40">
        <v>2594949.67</v>
      </c>
      <c r="M10" s="40">
        <v>100</v>
      </c>
    </row>
    <row r="11" spans="1:13" ht="15">
      <c r="A11" s="39" t="s">
        <v>56</v>
      </c>
      <c r="B11" s="40">
        <v>857355.53</v>
      </c>
      <c r="C11" s="40">
        <v>16</v>
      </c>
      <c r="D11" s="40">
        <v>942284.96</v>
      </c>
      <c r="E11" s="40">
        <v>11</v>
      </c>
      <c r="F11" s="40">
        <v>248772.22</v>
      </c>
      <c r="G11" s="40">
        <v>10</v>
      </c>
      <c r="H11" s="40">
        <v>787154.51</v>
      </c>
      <c r="I11" s="40">
        <v>15</v>
      </c>
      <c r="J11" s="40">
        <v>850634.53</v>
      </c>
      <c r="K11" s="40">
        <v>13</v>
      </c>
      <c r="L11" s="40">
        <v>215382.52</v>
      </c>
      <c r="M11" s="40">
        <v>10</v>
      </c>
    </row>
    <row r="12" spans="1:13" ht="15">
      <c r="A12" s="39" t="s">
        <v>57</v>
      </c>
      <c r="B12" s="40">
        <v>294018.96</v>
      </c>
      <c r="C12" s="40">
        <v>15</v>
      </c>
      <c r="D12" s="40">
        <v>0</v>
      </c>
      <c r="E12" s="40">
        <v>0</v>
      </c>
      <c r="F12" s="40">
        <v>0</v>
      </c>
      <c r="G12" s="40">
        <v>0</v>
      </c>
      <c r="H12" s="40">
        <v>255397.02</v>
      </c>
      <c r="I12" s="40">
        <v>13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284577.33</v>
      </c>
      <c r="C13" s="40">
        <v>15</v>
      </c>
      <c r="D13" s="40">
        <v>42892.29</v>
      </c>
      <c r="E13" s="40">
        <v>11</v>
      </c>
      <c r="F13" s="40">
        <v>0</v>
      </c>
      <c r="G13" s="40">
        <v>0</v>
      </c>
      <c r="H13" s="40">
        <v>297962.25</v>
      </c>
      <c r="I13" s="40">
        <v>18</v>
      </c>
      <c r="J13" s="40">
        <v>95818.55</v>
      </c>
      <c r="K13" s="40">
        <v>13</v>
      </c>
      <c r="L13" s="40">
        <v>0</v>
      </c>
      <c r="M13" s="40">
        <v>0</v>
      </c>
    </row>
    <row r="14" spans="1:13" ht="15">
      <c r="A14" s="39" t="s">
        <v>59</v>
      </c>
      <c r="B14" s="40">
        <v>2001554.17</v>
      </c>
      <c r="C14" s="40">
        <v>45</v>
      </c>
      <c r="D14" s="40">
        <v>0</v>
      </c>
      <c r="E14" s="40">
        <v>0</v>
      </c>
      <c r="F14" s="40">
        <v>260535.41</v>
      </c>
      <c r="G14" s="40">
        <v>16</v>
      </c>
      <c r="H14" s="40">
        <v>2074092.62</v>
      </c>
      <c r="I14" s="40">
        <v>49</v>
      </c>
      <c r="J14" s="40">
        <v>0</v>
      </c>
      <c r="K14" s="40">
        <v>0</v>
      </c>
      <c r="L14" s="40">
        <v>268549.77</v>
      </c>
      <c r="M14" s="40">
        <v>16</v>
      </c>
    </row>
    <row r="15" spans="1:13" ht="15">
      <c r="A15" s="39" t="s">
        <v>60</v>
      </c>
      <c r="B15" s="40">
        <v>660607.69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698714.12</v>
      </c>
      <c r="I15" s="40">
        <v>21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40">
        <v>324951.26</v>
      </c>
      <c r="C16" s="40">
        <v>12</v>
      </c>
      <c r="D16" s="40">
        <v>0</v>
      </c>
      <c r="E16" s="40">
        <v>0</v>
      </c>
      <c r="F16" s="40">
        <v>0</v>
      </c>
      <c r="G16" s="40">
        <v>0</v>
      </c>
      <c r="H16" s="40">
        <v>340775.17</v>
      </c>
      <c r="I16" s="40">
        <v>11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913040.64</v>
      </c>
      <c r="C17" s="40">
        <v>23</v>
      </c>
      <c r="D17" s="40">
        <v>635953.55</v>
      </c>
      <c r="E17" s="40">
        <v>45</v>
      </c>
      <c r="F17" s="40">
        <v>312362.42</v>
      </c>
      <c r="G17" s="40">
        <v>12</v>
      </c>
      <c r="H17" s="40">
        <v>1033487.34</v>
      </c>
      <c r="I17" s="40">
        <v>23</v>
      </c>
      <c r="J17" s="40">
        <v>820007.99</v>
      </c>
      <c r="K17" s="40">
        <v>53</v>
      </c>
      <c r="L17" s="40">
        <v>354117.32</v>
      </c>
      <c r="M17" s="40">
        <v>15</v>
      </c>
    </row>
    <row r="18" spans="1:13" ht="15">
      <c r="A18" s="39" t="s">
        <v>63</v>
      </c>
      <c r="B18" s="40">
        <v>294454.16</v>
      </c>
      <c r="C18" s="40">
        <v>15</v>
      </c>
      <c r="D18" s="40">
        <v>0</v>
      </c>
      <c r="E18" s="40">
        <v>0</v>
      </c>
      <c r="F18" s="40">
        <v>0</v>
      </c>
      <c r="G18" s="40">
        <v>0</v>
      </c>
      <c r="H18" s="40">
        <v>290694.52</v>
      </c>
      <c r="I18" s="40">
        <v>14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2820409.11</v>
      </c>
      <c r="C19" s="40">
        <v>71</v>
      </c>
      <c r="D19" s="40">
        <v>0</v>
      </c>
      <c r="E19" s="40">
        <v>0</v>
      </c>
      <c r="F19" s="40">
        <v>298327.94</v>
      </c>
      <c r="G19" s="40">
        <v>23</v>
      </c>
      <c r="H19" s="40">
        <v>2756985.25</v>
      </c>
      <c r="I19" s="40">
        <v>68</v>
      </c>
      <c r="J19" s="40">
        <v>0</v>
      </c>
      <c r="K19" s="40">
        <v>0</v>
      </c>
      <c r="L19" s="40">
        <v>296314.62</v>
      </c>
      <c r="M19" s="40">
        <v>21</v>
      </c>
    </row>
    <row r="20" spans="1:13" ht="15">
      <c r="A20" s="39" t="s">
        <v>65</v>
      </c>
      <c r="B20" s="40">
        <v>383671.47</v>
      </c>
      <c r="C20" s="40">
        <v>16</v>
      </c>
      <c r="D20" s="40">
        <v>0</v>
      </c>
      <c r="E20" s="40">
        <v>0</v>
      </c>
      <c r="F20" s="40">
        <v>0</v>
      </c>
      <c r="G20" s="40">
        <v>0</v>
      </c>
      <c r="H20" s="40">
        <v>363161.29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227849.03</v>
      </c>
      <c r="C21" s="40">
        <v>15</v>
      </c>
      <c r="D21" s="40">
        <v>0</v>
      </c>
      <c r="E21" s="40">
        <v>0</v>
      </c>
      <c r="F21" s="40">
        <v>0</v>
      </c>
      <c r="G21" s="40">
        <v>0</v>
      </c>
      <c r="H21" s="40">
        <v>242013.74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1567555.61</v>
      </c>
      <c r="C22" s="40">
        <v>39</v>
      </c>
      <c r="D22" s="40">
        <v>688121.43</v>
      </c>
      <c r="E22" s="40">
        <v>18</v>
      </c>
      <c r="F22" s="40">
        <v>285258.33</v>
      </c>
      <c r="G22" s="40">
        <v>17</v>
      </c>
      <c r="H22" s="40">
        <v>1445122.92</v>
      </c>
      <c r="I22" s="40">
        <v>39</v>
      </c>
      <c r="J22" s="40">
        <v>742650.7</v>
      </c>
      <c r="K22" s="40">
        <v>19</v>
      </c>
      <c r="L22" s="40">
        <v>232002.19</v>
      </c>
      <c r="M22" s="40">
        <v>15</v>
      </c>
    </row>
    <row r="23" spans="1:13" ht="15">
      <c r="A23" s="39" t="s">
        <v>68</v>
      </c>
      <c r="B23" s="40">
        <v>341987.13</v>
      </c>
      <c r="C23" s="40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370911.02</v>
      </c>
      <c r="I23" s="40">
        <v>11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0</v>
      </c>
      <c r="C24" s="40">
        <v>0</v>
      </c>
      <c r="D24" s="40">
        <v>545955.13</v>
      </c>
      <c r="E24" s="40">
        <v>20</v>
      </c>
      <c r="F24" s="40">
        <v>0</v>
      </c>
      <c r="G24" s="40">
        <v>0</v>
      </c>
      <c r="H24" s="40">
        <v>0</v>
      </c>
      <c r="I24" s="40">
        <v>0</v>
      </c>
      <c r="J24" s="40">
        <v>601095.94</v>
      </c>
      <c r="K24" s="40">
        <v>21</v>
      </c>
      <c r="L24" s="40">
        <v>0</v>
      </c>
      <c r="M24" s="40">
        <v>0</v>
      </c>
    </row>
    <row r="25" spans="1:13" ht="15">
      <c r="A25" s="39" t="s">
        <v>70</v>
      </c>
      <c r="B25" s="40">
        <v>176050.8</v>
      </c>
      <c r="C25" s="40">
        <v>13</v>
      </c>
      <c r="D25" s="40">
        <v>0</v>
      </c>
      <c r="E25" s="40">
        <v>0</v>
      </c>
      <c r="F25" s="40">
        <v>0</v>
      </c>
      <c r="G25" s="40">
        <v>0</v>
      </c>
      <c r="H25" s="40">
        <v>231398.9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2863587.66</v>
      </c>
      <c r="C26" s="40">
        <v>36</v>
      </c>
      <c r="D26" s="40">
        <v>3673263.71</v>
      </c>
      <c r="E26" s="40">
        <v>84</v>
      </c>
      <c r="F26" s="40">
        <v>1518038.51</v>
      </c>
      <c r="G26" s="40">
        <v>29</v>
      </c>
      <c r="H26" s="40">
        <v>4220466.47</v>
      </c>
      <c r="I26" s="40">
        <v>38</v>
      </c>
      <c r="J26" s="40">
        <v>5018485.8</v>
      </c>
      <c r="K26" s="40">
        <v>87</v>
      </c>
      <c r="L26" s="40">
        <v>2019990.86</v>
      </c>
      <c r="M26" s="40">
        <v>31</v>
      </c>
    </row>
    <row r="27" spans="1:13" ht="15">
      <c r="A27" s="39" t="s">
        <v>72</v>
      </c>
      <c r="B27" s="40">
        <v>296985.72</v>
      </c>
      <c r="C27" s="40">
        <v>15</v>
      </c>
      <c r="D27" s="40">
        <v>86646.71</v>
      </c>
      <c r="E27" s="40">
        <v>11</v>
      </c>
      <c r="F27" s="40">
        <v>0</v>
      </c>
      <c r="G27" s="40">
        <v>0</v>
      </c>
      <c r="H27" s="40">
        <v>286455.45</v>
      </c>
      <c r="I27" s="40">
        <v>15</v>
      </c>
      <c r="J27" s="40">
        <v>84942.95</v>
      </c>
      <c r="K27" s="40">
        <v>14</v>
      </c>
      <c r="L27" s="40">
        <v>0</v>
      </c>
      <c r="M27" s="40">
        <v>0</v>
      </c>
    </row>
    <row r="28" spans="1:13" ht="15">
      <c r="A28" s="39" t="s">
        <v>73</v>
      </c>
      <c r="B28" s="40">
        <v>2237934.01</v>
      </c>
      <c r="C28" s="40">
        <v>37</v>
      </c>
      <c r="D28" s="40">
        <v>2863816.36</v>
      </c>
      <c r="E28" s="40">
        <v>63</v>
      </c>
      <c r="F28" s="40">
        <v>695714.53</v>
      </c>
      <c r="G28" s="40">
        <v>21</v>
      </c>
      <c r="H28" s="40">
        <v>2597183.14</v>
      </c>
      <c r="I28" s="40">
        <v>39</v>
      </c>
      <c r="J28" s="40">
        <v>2978316.23</v>
      </c>
      <c r="K28" s="40">
        <v>63</v>
      </c>
      <c r="L28" s="40">
        <v>809024.37</v>
      </c>
      <c r="M28" s="40">
        <v>21</v>
      </c>
    </row>
    <row r="29" spans="1:13" ht="15">
      <c r="A29" s="39" t="s">
        <v>74</v>
      </c>
      <c r="B29" s="40">
        <v>868427.41</v>
      </c>
      <c r="C29" s="40">
        <v>24</v>
      </c>
      <c r="D29" s="40">
        <v>0</v>
      </c>
      <c r="E29" s="40">
        <v>0</v>
      </c>
      <c r="F29" s="40">
        <v>75326.68</v>
      </c>
      <c r="G29" s="40">
        <v>12</v>
      </c>
      <c r="H29" s="40">
        <v>863498.08</v>
      </c>
      <c r="I29" s="40">
        <v>25</v>
      </c>
      <c r="J29" s="40">
        <v>0</v>
      </c>
      <c r="K29" s="40">
        <v>0</v>
      </c>
      <c r="L29" s="40">
        <v>86698.82</v>
      </c>
      <c r="M29" s="40">
        <v>12</v>
      </c>
    </row>
    <row r="30" spans="1:13" ht="15">
      <c r="A30" s="39" t="s">
        <v>75</v>
      </c>
      <c r="B30" s="40">
        <v>1871897.88</v>
      </c>
      <c r="C30" s="40">
        <v>51</v>
      </c>
      <c r="D30" s="40">
        <v>1197418.4</v>
      </c>
      <c r="E30" s="40">
        <v>31</v>
      </c>
      <c r="F30" s="40">
        <v>415771.67</v>
      </c>
      <c r="G30" s="40">
        <v>32</v>
      </c>
      <c r="H30" s="40">
        <v>1966857.18</v>
      </c>
      <c r="I30" s="40">
        <v>50</v>
      </c>
      <c r="J30" s="40">
        <v>1491300.17</v>
      </c>
      <c r="K30" s="40">
        <v>36</v>
      </c>
      <c r="L30" s="40">
        <v>427214.92</v>
      </c>
      <c r="M30" s="40">
        <v>30</v>
      </c>
    </row>
    <row r="31" spans="1:13" ht="15">
      <c r="A31" s="39" t="s">
        <v>76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268531.69</v>
      </c>
      <c r="K31" s="40">
        <v>10</v>
      </c>
      <c r="L31" s="40">
        <v>0</v>
      </c>
      <c r="M31" s="40">
        <v>0</v>
      </c>
    </row>
    <row r="32" spans="1:13" ht="15">
      <c r="A32" s="39" t="s">
        <v>77</v>
      </c>
      <c r="B32" s="40">
        <v>1670149.02</v>
      </c>
      <c r="C32" s="40">
        <v>48</v>
      </c>
      <c r="D32" s="40">
        <v>0</v>
      </c>
      <c r="E32" s="40">
        <v>0</v>
      </c>
      <c r="F32" s="40">
        <v>277544.11</v>
      </c>
      <c r="G32" s="40">
        <v>24</v>
      </c>
      <c r="H32" s="40">
        <v>1751206.31</v>
      </c>
      <c r="I32" s="40">
        <v>47</v>
      </c>
      <c r="J32" s="40">
        <v>0</v>
      </c>
      <c r="K32" s="40">
        <v>0</v>
      </c>
      <c r="L32" s="40">
        <v>262846.22</v>
      </c>
      <c r="M32" s="40">
        <v>25</v>
      </c>
    </row>
    <row r="33" spans="1:13" ht="15">
      <c r="A33" s="39" t="s">
        <v>78</v>
      </c>
      <c r="B33" s="40">
        <v>793679.36</v>
      </c>
      <c r="C33" s="40">
        <v>21</v>
      </c>
      <c r="D33" s="40">
        <v>0</v>
      </c>
      <c r="E33" s="40">
        <v>0</v>
      </c>
      <c r="F33" s="40">
        <v>0</v>
      </c>
      <c r="G33" s="40">
        <v>0</v>
      </c>
      <c r="H33" s="40">
        <v>780081.88</v>
      </c>
      <c r="I33" s="40">
        <v>19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0</v>
      </c>
      <c r="C34" s="40">
        <v>0</v>
      </c>
      <c r="D34" s="40">
        <v>45011.38</v>
      </c>
      <c r="E34" s="40">
        <v>10</v>
      </c>
      <c r="F34" s="40">
        <v>0</v>
      </c>
      <c r="G34" s="40">
        <v>0</v>
      </c>
      <c r="H34" s="40">
        <v>0</v>
      </c>
      <c r="I34" s="40">
        <v>0</v>
      </c>
      <c r="J34" s="40">
        <v>76440.21</v>
      </c>
      <c r="K34" s="40">
        <v>11</v>
      </c>
      <c r="L34" s="40">
        <v>0</v>
      </c>
      <c r="M34" s="40">
        <v>0</v>
      </c>
    </row>
    <row r="35" spans="1:13" ht="15">
      <c r="A35" s="39" t="s">
        <v>80</v>
      </c>
      <c r="B35" s="40">
        <v>2014790.3</v>
      </c>
      <c r="C35" s="40">
        <v>55</v>
      </c>
      <c r="D35" s="40">
        <v>0</v>
      </c>
      <c r="E35" s="40">
        <v>0</v>
      </c>
      <c r="F35" s="40">
        <v>326916.13</v>
      </c>
      <c r="G35" s="40">
        <v>26</v>
      </c>
      <c r="H35" s="40">
        <v>1970629.9</v>
      </c>
      <c r="I35" s="40">
        <v>51</v>
      </c>
      <c r="J35" s="40">
        <v>0</v>
      </c>
      <c r="K35" s="40">
        <v>0</v>
      </c>
      <c r="L35" s="40">
        <v>366251.03</v>
      </c>
      <c r="M35" s="40">
        <v>25</v>
      </c>
    </row>
    <row r="36" spans="1:13" ht="15">
      <c r="A36" s="39" t="s">
        <v>81</v>
      </c>
      <c r="B36" s="40">
        <v>1060597.21</v>
      </c>
      <c r="C36" s="40">
        <v>28</v>
      </c>
      <c r="D36" s="40">
        <v>108845.52</v>
      </c>
      <c r="E36" s="40">
        <v>12</v>
      </c>
      <c r="F36" s="40">
        <v>94236.64</v>
      </c>
      <c r="G36" s="40">
        <v>10</v>
      </c>
      <c r="H36" s="40">
        <v>978423.82</v>
      </c>
      <c r="I36" s="40">
        <v>27</v>
      </c>
      <c r="J36" s="40">
        <v>96124.11</v>
      </c>
      <c r="K36" s="40">
        <v>11</v>
      </c>
      <c r="L36" s="40">
        <v>83102.77</v>
      </c>
      <c r="M36" s="40">
        <v>11</v>
      </c>
    </row>
    <row r="37" spans="1:13" ht="15">
      <c r="A37" s="39" t="s">
        <v>82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33147</v>
      </c>
      <c r="K37" s="40">
        <v>11</v>
      </c>
      <c r="L37" s="40">
        <v>0</v>
      </c>
      <c r="M37" s="40">
        <v>0</v>
      </c>
    </row>
    <row r="38" spans="1:13" ht="15">
      <c r="A38" s="39" t="s">
        <v>83</v>
      </c>
      <c r="B38" s="40">
        <v>691030.49</v>
      </c>
      <c r="C38" s="40">
        <v>27</v>
      </c>
      <c r="D38" s="40">
        <v>0</v>
      </c>
      <c r="E38" s="40">
        <v>0</v>
      </c>
      <c r="F38" s="40">
        <v>89253.82</v>
      </c>
      <c r="G38" s="40">
        <v>13</v>
      </c>
      <c r="H38" s="40">
        <v>674724.41</v>
      </c>
      <c r="I38" s="40">
        <v>28</v>
      </c>
      <c r="J38" s="40">
        <v>0</v>
      </c>
      <c r="K38" s="40">
        <v>0</v>
      </c>
      <c r="L38" s="40">
        <v>91528.2</v>
      </c>
      <c r="M38" s="40">
        <v>13</v>
      </c>
    </row>
    <row r="39" spans="1:13" ht="15">
      <c r="A39" s="39" t="s">
        <v>84</v>
      </c>
      <c r="B39" s="40">
        <v>277004.58</v>
      </c>
      <c r="C39" s="40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273819.47</v>
      </c>
      <c r="I39" s="40">
        <v>18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43585.84</v>
      </c>
      <c r="K40" s="40">
        <v>11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40">
        <v>52789.65</v>
      </c>
      <c r="E41" s="40">
        <v>11</v>
      </c>
      <c r="F41" s="40">
        <v>0</v>
      </c>
      <c r="G41" s="40">
        <v>0</v>
      </c>
      <c r="H41" s="40">
        <v>0</v>
      </c>
      <c r="I41" s="40">
        <v>0</v>
      </c>
      <c r="J41" s="40">
        <v>73463.21</v>
      </c>
      <c r="K41" s="40">
        <v>11</v>
      </c>
      <c r="L41" s="40">
        <v>0</v>
      </c>
      <c r="M41" s="40">
        <v>0</v>
      </c>
    </row>
    <row r="42" spans="1:13" ht="15">
      <c r="A42" s="39" t="s">
        <v>87</v>
      </c>
      <c r="B42" s="40">
        <v>169927.01</v>
      </c>
      <c r="C42" s="40">
        <v>12</v>
      </c>
      <c r="D42" s="40">
        <v>0</v>
      </c>
      <c r="E42" s="40">
        <v>0</v>
      </c>
      <c r="F42" s="40">
        <v>0</v>
      </c>
      <c r="G42" s="40">
        <v>0</v>
      </c>
      <c r="H42" s="40">
        <v>163574.34</v>
      </c>
      <c r="I42" s="40">
        <v>13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40">
        <v>472492.49</v>
      </c>
      <c r="C43" s="40">
        <v>20</v>
      </c>
      <c r="D43" s="40">
        <v>0</v>
      </c>
      <c r="E43" s="40">
        <v>0</v>
      </c>
      <c r="F43" s="40">
        <v>0</v>
      </c>
      <c r="G43" s="40">
        <v>0</v>
      </c>
      <c r="H43" s="40">
        <v>468016.95</v>
      </c>
      <c r="I43" s="40">
        <v>21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205915.07</v>
      </c>
      <c r="C44" s="40">
        <v>10</v>
      </c>
      <c r="D44" s="40">
        <v>0</v>
      </c>
      <c r="E44" s="40">
        <v>0</v>
      </c>
      <c r="F44" s="40">
        <v>0</v>
      </c>
      <c r="G44" s="40">
        <v>0</v>
      </c>
      <c r="H44" s="40">
        <v>222978.73</v>
      </c>
      <c r="I44" s="40">
        <v>10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389483.69</v>
      </c>
      <c r="C45" s="40">
        <v>28</v>
      </c>
      <c r="D45" s="40">
        <v>0</v>
      </c>
      <c r="E45" s="40">
        <v>0</v>
      </c>
      <c r="F45" s="40">
        <v>85930.92</v>
      </c>
      <c r="G45" s="40">
        <v>11</v>
      </c>
      <c r="H45" s="40">
        <v>392547.49</v>
      </c>
      <c r="I45" s="40">
        <v>29</v>
      </c>
      <c r="J45" s="40">
        <v>0</v>
      </c>
      <c r="K45" s="40">
        <v>0</v>
      </c>
      <c r="L45" s="40">
        <v>82026.13</v>
      </c>
      <c r="M45" s="40">
        <v>12</v>
      </c>
    </row>
    <row r="46" spans="1:13" ht="15">
      <c r="A46" s="39" t="s">
        <v>91</v>
      </c>
      <c r="B46" s="40">
        <v>274494.94</v>
      </c>
      <c r="C46" s="40">
        <v>11</v>
      </c>
      <c r="D46" s="40">
        <v>0</v>
      </c>
      <c r="E46" s="40">
        <v>0</v>
      </c>
      <c r="F46" s="40">
        <v>0</v>
      </c>
      <c r="G46" s="40">
        <v>0</v>
      </c>
      <c r="H46" s="40">
        <v>282620.03</v>
      </c>
      <c r="I46" s="40">
        <v>10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3316711.31</v>
      </c>
      <c r="C47" s="40">
        <v>91</v>
      </c>
      <c r="D47" s="40">
        <v>233883.15</v>
      </c>
      <c r="E47" s="40">
        <v>11</v>
      </c>
      <c r="F47" s="40">
        <v>423112.06</v>
      </c>
      <c r="G47" s="40">
        <v>37</v>
      </c>
      <c r="H47" s="40">
        <v>3291840.44</v>
      </c>
      <c r="I47" s="40">
        <v>93</v>
      </c>
      <c r="J47" s="40">
        <v>289555.08</v>
      </c>
      <c r="K47" s="40">
        <v>12</v>
      </c>
      <c r="L47" s="40">
        <v>445534.34</v>
      </c>
      <c r="M47" s="40">
        <v>40</v>
      </c>
    </row>
    <row r="48" spans="1:13" ht="15">
      <c r="A48" s="39" t="s">
        <v>93</v>
      </c>
      <c r="B48" s="40">
        <v>1211872.97</v>
      </c>
      <c r="C48" s="40">
        <v>12</v>
      </c>
      <c r="D48" s="40">
        <v>0</v>
      </c>
      <c r="E48" s="40">
        <v>0</v>
      </c>
      <c r="F48" s="40">
        <v>0</v>
      </c>
      <c r="G48" s="40">
        <v>0</v>
      </c>
      <c r="H48" s="40">
        <v>1251132.37</v>
      </c>
      <c r="I48" s="40">
        <v>13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698151.01</v>
      </c>
      <c r="C49" s="40">
        <v>25</v>
      </c>
      <c r="D49" s="40">
        <v>137607.39</v>
      </c>
      <c r="E49" s="40">
        <v>11</v>
      </c>
      <c r="F49" s="40">
        <v>90004.48</v>
      </c>
      <c r="G49" s="40">
        <v>11</v>
      </c>
      <c r="H49" s="40">
        <v>705383.44</v>
      </c>
      <c r="I49" s="40">
        <v>26</v>
      </c>
      <c r="J49" s="40">
        <v>135508.13</v>
      </c>
      <c r="K49" s="40">
        <v>10</v>
      </c>
      <c r="L49" s="40">
        <v>92881.23</v>
      </c>
      <c r="M49" s="40">
        <v>13</v>
      </c>
    </row>
    <row r="50" spans="1:13" ht="15">
      <c r="A50" s="39" t="s">
        <v>95</v>
      </c>
      <c r="B50" s="40">
        <v>6139699.05</v>
      </c>
      <c r="C50" s="40">
        <v>94</v>
      </c>
      <c r="D50" s="40">
        <v>1753027.62</v>
      </c>
      <c r="E50" s="40">
        <v>21</v>
      </c>
      <c r="F50" s="40">
        <v>748566.25</v>
      </c>
      <c r="G50" s="40">
        <v>36</v>
      </c>
      <c r="H50" s="40">
        <v>6399758.37</v>
      </c>
      <c r="I50" s="40">
        <v>90</v>
      </c>
      <c r="J50" s="40">
        <v>2075679.75</v>
      </c>
      <c r="K50" s="40">
        <v>21</v>
      </c>
      <c r="L50" s="40">
        <v>687180.25</v>
      </c>
      <c r="M50" s="40">
        <v>36</v>
      </c>
    </row>
    <row r="51" spans="1:13" ht="15">
      <c r="A51" s="39" t="s">
        <v>96</v>
      </c>
      <c r="B51" s="40">
        <v>799119.59</v>
      </c>
      <c r="C51" s="40">
        <v>31</v>
      </c>
      <c r="D51" s="40">
        <v>0</v>
      </c>
      <c r="E51" s="40">
        <v>0</v>
      </c>
      <c r="F51" s="40">
        <v>61035.18</v>
      </c>
      <c r="G51" s="40">
        <v>13</v>
      </c>
      <c r="H51" s="40">
        <v>839659.78</v>
      </c>
      <c r="I51" s="40">
        <v>31</v>
      </c>
      <c r="J51" s="40">
        <v>0</v>
      </c>
      <c r="K51" s="40">
        <v>0</v>
      </c>
      <c r="L51" s="40">
        <v>62547.48</v>
      </c>
      <c r="M51" s="40">
        <v>13</v>
      </c>
    </row>
    <row r="52" spans="1:13" ht="15">
      <c r="A52" s="39" t="s">
        <v>97</v>
      </c>
      <c r="B52" s="40">
        <v>1483685.1</v>
      </c>
      <c r="C52" s="40">
        <v>43</v>
      </c>
      <c r="D52" s="40">
        <v>0</v>
      </c>
      <c r="E52" s="40">
        <v>0</v>
      </c>
      <c r="F52" s="40">
        <v>171917.31</v>
      </c>
      <c r="G52" s="40">
        <v>21</v>
      </c>
      <c r="H52" s="40">
        <v>1399249.48</v>
      </c>
      <c r="I52" s="40">
        <v>42</v>
      </c>
      <c r="J52" s="40">
        <v>0</v>
      </c>
      <c r="K52" s="40">
        <v>0</v>
      </c>
      <c r="L52" s="40">
        <v>159552.74</v>
      </c>
      <c r="M52" s="40">
        <v>16</v>
      </c>
    </row>
    <row r="53" spans="1:13" ht="15">
      <c r="A53" s="39" t="s">
        <v>98</v>
      </c>
      <c r="B53" s="40">
        <v>561622.81</v>
      </c>
      <c r="C53" s="40">
        <v>10</v>
      </c>
      <c r="D53" s="40">
        <v>0</v>
      </c>
      <c r="E53" s="40">
        <v>0</v>
      </c>
      <c r="F53" s="40">
        <v>0</v>
      </c>
      <c r="G53" s="40">
        <v>0</v>
      </c>
      <c r="H53" s="40">
        <v>619528.59</v>
      </c>
      <c r="I53" s="40">
        <v>12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40">
        <v>1009770.21</v>
      </c>
      <c r="C54" s="40">
        <v>39</v>
      </c>
      <c r="D54" s="40">
        <v>0</v>
      </c>
      <c r="E54" s="40">
        <v>0</v>
      </c>
      <c r="F54" s="40">
        <v>102147.06</v>
      </c>
      <c r="G54" s="40">
        <v>19</v>
      </c>
      <c r="H54" s="40">
        <v>927769.34</v>
      </c>
      <c r="I54" s="40">
        <v>41</v>
      </c>
      <c r="J54" s="40">
        <v>0</v>
      </c>
      <c r="K54" s="40">
        <v>0</v>
      </c>
      <c r="L54" s="40">
        <v>98441.19</v>
      </c>
      <c r="M54" s="40">
        <v>19</v>
      </c>
    </row>
    <row r="55" spans="1:13" ht="15">
      <c r="A55" s="39" t="s">
        <v>100</v>
      </c>
      <c r="B55" s="40">
        <v>4156718.26</v>
      </c>
      <c r="C55" s="40">
        <v>68</v>
      </c>
      <c r="D55" s="40">
        <v>6891529.72</v>
      </c>
      <c r="E55" s="40">
        <v>83</v>
      </c>
      <c r="F55" s="40">
        <v>1512043.82</v>
      </c>
      <c r="G55" s="40">
        <v>47</v>
      </c>
      <c r="H55" s="40">
        <v>3306661.72</v>
      </c>
      <c r="I55" s="40">
        <v>62</v>
      </c>
      <c r="J55" s="40">
        <v>6712645.73</v>
      </c>
      <c r="K55" s="40">
        <v>77</v>
      </c>
      <c r="L55" s="40">
        <v>1323928.41</v>
      </c>
      <c r="M55" s="40">
        <v>43</v>
      </c>
    </row>
    <row r="56" spans="1:13" ht="15">
      <c r="A56" s="39" t="s">
        <v>101</v>
      </c>
      <c r="B56" s="40">
        <v>0</v>
      </c>
      <c r="C56" s="40">
        <v>0</v>
      </c>
      <c r="D56" s="40">
        <v>1824494.12</v>
      </c>
      <c r="E56" s="40">
        <v>13</v>
      </c>
      <c r="F56" s="40">
        <v>0</v>
      </c>
      <c r="G56" s="40">
        <v>0</v>
      </c>
      <c r="H56" s="40">
        <v>1578057.95</v>
      </c>
      <c r="I56" s="40">
        <v>10</v>
      </c>
      <c r="J56" s="40">
        <v>2105383.83</v>
      </c>
      <c r="K56" s="40">
        <v>13</v>
      </c>
      <c r="L56" s="40">
        <v>0</v>
      </c>
      <c r="M56" s="40">
        <v>0</v>
      </c>
    </row>
    <row r="57" spans="1:13" ht="15">
      <c r="A57" s="39" t="s">
        <v>102</v>
      </c>
      <c r="B57" s="40">
        <v>402575.86</v>
      </c>
      <c r="C57" s="40">
        <v>15</v>
      </c>
      <c r="D57" s="40">
        <v>0</v>
      </c>
      <c r="E57" s="40">
        <v>0</v>
      </c>
      <c r="F57" s="40">
        <v>0</v>
      </c>
      <c r="G57" s="40">
        <v>0</v>
      </c>
      <c r="H57" s="40">
        <v>400247.11</v>
      </c>
      <c r="I57" s="40">
        <v>15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40">
        <v>286233.41</v>
      </c>
      <c r="C58" s="40">
        <v>14</v>
      </c>
      <c r="D58" s="40">
        <v>0</v>
      </c>
      <c r="E58" s="40">
        <v>0</v>
      </c>
      <c r="F58" s="40">
        <v>0</v>
      </c>
      <c r="G58" s="40">
        <v>0</v>
      </c>
      <c r="H58" s="40">
        <v>301696.15</v>
      </c>
      <c r="I58" s="40">
        <v>15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843296.53</v>
      </c>
      <c r="C59" s="40">
        <v>29</v>
      </c>
      <c r="D59" s="40">
        <v>288929.74</v>
      </c>
      <c r="E59" s="40">
        <v>18</v>
      </c>
      <c r="F59" s="40">
        <v>243263.35</v>
      </c>
      <c r="G59" s="40">
        <v>19</v>
      </c>
      <c r="H59" s="40">
        <v>788792.85</v>
      </c>
      <c r="I59" s="40">
        <v>29</v>
      </c>
      <c r="J59" s="40">
        <v>285594.53</v>
      </c>
      <c r="K59" s="40">
        <v>22</v>
      </c>
      <c r="L59" s="40">
        <v>251624</v>
      </c>
      <c r="M59" s="40">
        <v>19</v>
      </c>
    </row>
    <row r="60" spans="1:13" ht="15">
      <c r="A60" s="39" t="s">
        <v>105</v>
      </c>
      <c r="B60" s="40">
        <v>841574.33</v>
      </c>
      <c r="C60" s="40">
        <v>16</v>
      </c>
      <c r="D60" s="40">
        <v>787141.71</v>
      </c>
      <c r="E60" s="40">
        <v>23</v>
      </c>
      <c r="F60" s="40">
        <v>338784.22</v>
      </c>
      <c r="G60" s="40">
        <v>12</v>
      </c>
      <c r="H60" s="40">
        <v>849855.73</v>
      </c>
      <c r="I60" s="40">
        <v>17</v>
      </c>
      <c r="J60" s="40">
        <v>910880.43</v>
      </c>
      <c r="K60" s="40">
        <v>25</v>
      </c>
      <c r="L60" s="40">
        <v>371162.73</v>
      </c>
      <c r="M60" s="40">
        <v>14</v>
      </c>
    </row>
    <row r="61" spans="1:13" ht="15">
      <c r="A61" s="39" t="s">
        <v>106</v>
      </c>
      <c r="B61" s="40">
        <v>1138574.22</v>
      </c>
      <c r="C61" s="40">
        <v>40</v>
      </c>
      <c r="D61" s="40">
        <v>521980.86</v>
      </c>
      <c r="E61" s="40">
        <v>10</v>
      </c>
      <c r="F61" s="40">
        <v>332091.07</v>
      </c>
      <c r="G61" s="40">
        <v>17</v>
      </c>
      <c r="H61" s="40">
        <v>1178874.92</v>
      </c>
      <c r="I61" s="40">
        <v>42</v>
      </c>
      <c r="J61" s="40">
        <v>451453.12</v>
      </c>
      <c r="K61" s="40">
        <v>10</v>
      </c>
      <c r="L61" s="40">
        <v>353087.28</v>
      </c>
      <c r="M61" s="40">
        <v>17</v>
      </c>
    </row>
    <row r="62" spans="1:13" ht="15">
      <c r="A62" s="39" t="s">
        <v>107</v>
      </c>
      <c r="B62" s="40">
        <v>2655538.77</v>
      </c>
      <c r="C62" s="40">
        <v>43</v>
      </c>
      <c r="D62" s="40">
        <v>0</v>
      </c>
      <c r="E62" s="40">
        <v>0</v>
      </c>
      <c r="F62" s="40">
        <v>317497.39</v>
      </c>
      <c r="G62" s="40">
        <v>18</v>
      </c>
      <c r="H62" s="40">
        <v>2887471.51</v>
      </c>
      <c r="I62" s="40">
        <v>44</v>
      </c>
      <c r="J62" s="40">
        <v>0</v>
      </c>
      <c r="K62" s="40">
        <v>0</v>
      </c>
      <c r="L62" s="40">
        <v>357384.84</v>
      </c>
      <c r="M62" s="40">
        <v>18</v>
      </c>
    </row>
    <row r="63" spans="1:13" ht="15">
      <c r="A63" s="39" t="s">
        <v>108</v>
      </c>
      <c r="B63" s="40">
        <v>804495.51</v>
      </c>
      <c r="C63" s="40">
        <v>21</v>
      </c>
      <c r="D63" s="40">
        <v>221788.97</v>
      </c>
      <c r="E63" s="40">
        <v>23</v>
      </c>
      <c r="F63" s="40">
        <v>246114.67</v>
      </c>
      <c r="G63" s="40">
        <v>15</v>
      </c>
      <c r="H63" s="40">
        <v>870891.36</v>
      </c>
      <c r="I63" s="40">
        <v>20</v>
      </c>
      <c r="J63" s="40">
        <v>220116.62</v>
      </c>
      <c r="K63" s="40">
        <v>21</v>
      </c>
      <c r="L63" s="40">
        <v>301201.72</v>
      </c>
      <c r="M63" s="40">
        <v>14</v>
      </c>
    </row>
    <row r="64" spans="1:13" ht="15">
      <c r="A64" s="39" t="s">
        <v>109</v>
      </c>
      <c r="B64" s="40">
        <v>259361.8</v>
      </c>
      <c r="C64" s="40">
        <v>12</v>
      </c>
      <c r="D64" s="40">
        <v>0</v>
      </c>
      <c r="E64" s="40">
        <v>0</v>
      </c>
      <c r="F64" s="40">
        <v>0</v>
      </c>
      <c r="G64" s="40">
        <v>0</v>
      </c>
      <c r="H64" s="40">
        <v>226238.81</v>
      </c>
      <c r="I64" s="40">
        <v>11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0</v>
      </c>
      <c r="C65" s="40">
        <v>0</v>
      </c>
      <c r="D65" s="40">
        <v>375151.17</v>
      </c>
      <c r="E65" s="40">
        <v>22</v>
      </c>
      <c r="F65" s="40">
        <v>0</v>
      </c>
      <c r="G65" s="40">
        <v>0</v>
      </c>
      <c r="H65" s="40">
        <v>0</v>
      </c>
      <c r="I65" s="40">
        <v>0</v>
      </c>
      <c r="J65" s="40">
        <v>467601.15</v>
      </c>
      <c r="K65" s="40">
        <v>27</v>
      </c>
      <c r="L65" s="40">
        <v>0</v>
      </c>
      <c r="M65" s="40">
        <v>0</v>
      </c>
    </row>
    <row r="66" spans="1:13" ht="15">
      <c r="A66" s="39" t="s">
        <v>111</v>
      </c>
      <c r="B66" s="40">
        <v>841763.62</v>
      </c>
      <c r="C66" s="40">
        <v>29</v>
      </c>
      <c r="D66" s="40">
        <v>0</v>
      </c>
      <c r="E66" s="40">
        <v>0</v>
      </c>
      <c r="F66" s="40">
        <v>293816.27</v>
      </c>
      <c r="G66" s="40">
        <v>12</v>
      </c>
      <c r="H66" s="40">
        <v>822262.9</v>
      </c>
      <c r="I66" s="40">
        <v>29</v>
      </c>
      <c r="J66" s="40">
        <v>0</v>
      </c>
      <c r="K66" s="40">
        <v>0</v>
      </c>
      <c r="L66" s="40">
        <v>295502.56</v>
      </c>
      <c r="M66" s="40">
        <v>12</v>
      </c>
    </row>
    <row r="67" spans="1:13" ht="15">
      <c r="A67" s="39" t="s">
        <v>112</v>
      </c>
      <c r="B67" s="40">
        <v>955772.3</v>
      </c>
      <c r="C67" s="40">
        <v>21</v>
      </c>
      <c r="D67" s="40">
        <v>966532.42</v>
      </c>
      <c r="E67" s="40">
        <v>20</v>
      </c>
      <c r="F67" s="40">
        <v>296752.6</v>
      </c>
      <c r="G67" s="40">
        <v>14</v>
      </c>
      <c r="H67" s="40">
        <v>965287.55</v>
      </c>
      <c r="I67" s="40">
        <v>23</v>
      </c>
      <c r="J67" s="40">
        <v>1100028.18</v>
      </c>
      <c r="K67" s="40">
        <v>20</v>
      </c>
      <c r="L67" s="40">
        <v>332407.95</v>
      </c>
      <c r="M67" s="40">
        <v>15</v>
      </c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113</v>
      </c>
      <c r="B2" s="36">
        <v>2767737.47</v>
      </c>
      <c r="C2" s="37">
        <v>115</v>
      </c>
      <c r="D2" s="36">
        <v>461827.62</v>
      </c>
      <c r="E2" s="37">
        <v>37</v>
      </c>
      <c r="F2" s="36">
        <v>461198.26</v>
      </c>
      <c r="G2" s="37">
        <v>53</v>
      </c>
      <c r="H2" s="36">
        <v>2862903.13</v>
      </c>
      <c r="I2" s="37">
        <v>115</v>
      </c>
      <c r="J2" s="36">
        <v>521108.8</v>
      </c>
      <c r="K2" s="37">
        <v>41</v>
      </c>
      <c r="L2" s="36">
        <v>472837.04</v>
      </c>
      <c r="M2" s="38">
        <v>53</v>
      </c>
      <c r="N2" s="36"/>
      <c r="O2" s="36"/>
      <c r="P2" s="36"/>
      <c r="Q2" s="36"/>
      <c r="R2" s="36"/>
    </row>
    <row r="3" spans="1:18" ht="15">
      <c r="A3" s="36" t="s">
        <v>114</v>
      </c>
      <c r="B3" s="36">
        <v>4847033.83</v>
      </c>
      <c r="C3" s="37">
        <v>160</v>
      </c>
      <c r="D3" s="36">
        <v>2355402.54</v>
      </c>
      <c r="E3" s="37">
        <v>102</v>
      </c>
      <c r="F3" s="36">
        <v>1008026.35</v>
      </c>
      <c r="G3" s="37">
        <v>85</v>
      </c>
      <c r="H3" s="36">
        <v>4932228.95</v>
      </c>
      <c r="I3" s="37">
        <v>158</v>
      </c>
      <c r="J3" s="36">
        <v>2674628.94</v>
      </c>
      <c r="K3" s="37">
        <v>111</v>
      </c>
      <c r="L3" s="36">
        <v>972259.65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115</v>
      </c>
      <c r="B4" s="36">
        <v>2612258.12</v>
      </c>
      <c r="C4" s="37">
        <v>103</v>
      </c>
      <c r="D4" s="36">
        <v>657394.94</v>
      </c>
      <c r="E4" s="37">
        <v>26</v>
      </c>
      <c r="F4" s="36">
        <v>393425.2</v>
      </c>
      <c r="G4" s="37">
        <v>45</v>
      </c>
      <c r="H4" s="36">
        <v>2580895.89</v>
      </c>
      <c r="I4" s="37">
        <v>101</v>
      </c>
      <c r="J4" s="36">
        <v>646692.95</v>
      </c>
      <c r="K4" s="37">
        <v>29</v>
      </c>
      <c r="L4" s="36">
        <v>378615.87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116</v>
      </c>
      <c r="B5" s="36">
        <v>24197089.61</v>
      </c>
      <c r="C5" s="37">
        <v>547</v>
      </c>
      <c r="D5" s="36">
        <v>5900331.67</v>
      </c>
      <c r="E5" s="37">
        <v>84</v>
      </c>
      <c r="F5" s="36">
        <v>4739569.5</v>
      </c>
      <c r="G5" s="37">
        <v>240</v>
      </c>
      <c r="H5" s="36">
        <v>25099330.92</v>
      </c>
      <c r="I5" s="37">
        <v>544</v>
      </c>
      <c r="J5" s="36">
        <v>5500841.82</v>
      </c>
      <c r="K5" s="37">
        <v>82</v>
      </c>
      <c r="L5" s="36">
        <v>4853337</v>
      </c>
      <c r="M5" s="38">
        <v>234</v>
      </c>
      <c r="N5" s="36"/>
      <c r="O5" s="36"/>
      <c r="P5" s="36"/>
      <c r="Q5" s="36"/>
      <c r="R5" s="36"/>
    </row>
    <row r="6" spans="1:18" ht="15">
      <c r="A6" s="36" t="s">
        <v>117</v>
      </c>
      <c r="B6" s="36">
        <v>138991.46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113742.93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118</v>
      </c>
      <c r="B7" s="36">
        <v>3304534.91</v>
      </c>
      <c r="C7" s="37">
        <v>121</v>
      </c>
      <c r="D7" s="36">
        <v>349790.43</v>
      </c>
      <c r="E7" s="37">
        <v>22</v>
      </c>
      <c r="F7" s="36">
        <v>326222.07</v>
      </c>
      <c r="G7" s="37">
        <v>44</v>
      </c>
      <c r="H7" s="36">
        <v>3304532.82</v>
      </c>
      <c r="I7" s="37">
        <v>124</v>
      </c>
      <c r="J7" s="36">
        <v>216495.96</v>
      </c>
      <c r="K7" s="37">
        <v>25</v>
      </c>
      <c r="L7" s="36">
        <v>292487.71</v>
      </c>
      <c r="M7" s="38">
        <v>42</v>
      </c>
      <c r="N7" s="36"/>
      <c r="O7" s="36"/>
      <c r="P7" s="36"/>
      <c r="Q7" s="36"/>
      <c r="R7" s="36"/>
    </row>
    <row r="8" spans="1:18" ht="15">
      <c r="A8" s="36" t="s">
        <v>119</v>
      </c>
      <c r="B8" s="36">
        <v>204124.45</v>
      </c>
      <c r="C8" s="37">
        <v>19</v>
      </c>
      <c r="D8" s="36">
        <v>0</v>
      </c>
      <c r="E8" s="37">
        <v>0</v>
      </c>
      <c r="F8" s="36">
        <v>0</v>
      </c>
      <c r="G8" s="37">
        <v>0</v>
      </c>
      <c r="H8" s="36">
        <v>219516.88</v>
      </c>
      <c r="I8" s="37">
        <v>19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120</v>
      </c>
      <c r="B9" s="36">
        <v>6320670.07</v>
      </c>
      <c r="C9" s="37">
        <v>137</v>
      </c>
      <c r="D9" s="36">
        <v>7967681.59</v>
      </c>
      <c r="E9" s="37">
        <v>115</v>
      </c>
      <c r="F9" s="36">
        <v>1897533.04</v>
      </c>
      <c r="G9" s="37">
        <v>75</v>
      </c>
      <c r="H9" s="36">
        <v>5377597.33</v>
      </c>
      <c r="I9" s="37">
        <v>127</v>
      </c>
      <c r="J9" s="36">
        <v>7679481.74</v>
      </c>
      <c r="K9" s="37">
        <v>112</v>
      </c>
      <c r="L9" s="36">
        <v>1672218.79</v>
      </c>
      <c r="M9" s="38">
        <v>71</v>
      </c>
      <c r="N9" s="36"/>
      <c r="O9" s="36"/>
      <c r="P9" s="36"/>
      <c r="Q9" s="36"/>
      <c r="R9" s="36"/>
    </row>
    <row r="10" spans="1:18" ht="15">
      <c r="A10" s="36" t="s">
        <v>121</v>
      </c>
      <c r="B10" s="36">
        <v>1320360.39</v>
      </c>
      <c r="C10" s="37">
        <v>61</v>
      </c>
      <c r="D10" s="36">
        <v>196652.89</v>
      </c>
      <c r="E10" s="37">
        <v>11</v>
      </c>
      <c r="F10" s="36">
        <v>136105.99</v>
      </c>
      <c r="G10" s="37">
        <v>19</v>
      </c>
      <c r="H10" s="36">
        <v>1310328.19</v>
      </c>
      <c r="I10" s="37">
        <v>69</v>
      </c>
      <c r="J10" s="36">
        <v>167548.51</v>
      </c>
      <c r="K10" s="37">
        <v>15</v>
      </c>
      <c r="L10" s="36">
        <v>134695.85</v>
      </c>
      <c r="M10" s="38">
        <v>22</v>
      </c>
      <c r="N10" s="36"/>
      <c r="O10" s="36"/>
      <c r="P10" s="36"/>
      <c r="Q10" s="36"/>
      <c r="R10" s="36"/>
    </row>
    <row r="11" spans="1:18" ht="15">
      <c r="A11" s="36" t="s">
        <v>122</v>
      </c>
      <c r="B11" s="36">
        <v>2141824.56</v>
      </c>
      <c r="C11" s="37">
        <v>97</v>
      </c>
      <c r="D11" s="36">
        <v>738731.3</v>
      </c>
      <c r="E11" s="37">
        <v>53</v>
      </c>
      <c r="F11" s="36">
        <v>300869.47</v>
      </c>
      <c r="G11" s="37">
        <v>36</v>
      </c>
      <c r="H11" s="36">
        <v>2105761.85</v>
      </c>
      <c r="I11" s="37">
        <v>102</v>
      </c>
      <c r="J11" s="36">
        <v>823821.42</v>
      </c>
      <c r="K11" s="37">
        <v>56</v>
      </c>
      <c r="L11" s="36">
        <v>296974.26</v>
      </c>
      <c r="M11" s="38">
        <v>36</v>
      </c>
      <c r="N11" s="36"/>
      <c r="O11" s="36"/>
      <c r="P11" s="36"/>
      <c r="Q11" s="36"/>
      <c r="R11" s="36"/>
    </row>
    <row r="12" spans="1:18" ht="15">
      <c r="A12" s="36" t="s">
        <v>123</v>
      </c>
      <c r="B12" s="36">
        <v>2757396.2</v>
      </c>
      <c r="C12" s="37">
        <v>28</v>
      </c>
      <c r="D12" s="36">
        <v>13008577.83</v>
      </c>
      <c r="E12" s="37">
        <v>39</v>
      </c>
      <c r="F12" s="36">
        <v>952185.23</v>
      </c>
      <c r="G12" s="37">
        <v>11</v>
      </c>
      <c r="H12" s="36">
        <v>3605488.49</v>
      </c>
      <c r="I12" s="37">
        <v>23</v>
      </c>
      <c r="J12" s="36">
        <v>11087117.96</v>
      </c>
      <c r="K12" s="37">
        <v>40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124</v>
      </c>
      <c r="B13" s="36">
        <v>9452069.51</v>
      </c>
      <c r="C13" s="37">
        <v>257</v>
      </c>
      <c r="D13" s="36">
        <v>5306236.63</v>
      </c>
      <c r="E13" s="37">
        <v>146</v>
      </c>
      <c r="F13" s="36">
        <v>2389827.32</v>
      </c>
      <c r="G13" s="37">
        <v>114</v>
      </c>
      <c r="H13" s="36">
        <v>10760993.11</v>
      </c>
      <c r="I13" s="37">
        <v>263</v>
      </c>
      <c r="J13" s="36">
        <v>6765324.65</v>
      </c>
      <c r="K13" s="37">
        <v>160</v>
      </c>
      <c r="L13" s="36">
        <v>2899272.75</v>
      </c>
      <c r="M13" s="38">
        <v>118</v>
      </c>
      <c r="N13" s="36"/>
      <c r="O13" s="36"/>
      <c r="P13" s="36"/>
      <c r="Q13" s="36"/>
      <c r="R13" s="36"/>
    </row>
    <row r="14" spans="1:18" ht="15">
      <c r="A14" s="36" t="s">
        <v>125</v>
      </c>
      <c r="B14" s="36">
        <v>8348105.87</v>
      </c>
      <c r="C14" s="37">
        <v>250</v>
      </c>
      <c r="D14" s="36">
        <v>2153562.95</v>
      </c>
      <c r="E14" s="37">
        <v>88</v>
      </c>
      <c r="F14" s="36">
        <v>1709748.89</v>
      </c>
      <c r="G14" s="37">
        <v>115</v>
      </c>
      <c r="H14" s="36">
        <v>8409774.45</v>
      </c>
      <c r="I14" s="37">
        <v>251</v>
      </c>
      <c r="J14" s="36">
        <v>2235280.27</v>
      </c>
      <c r="K14" s="37">
        <v>99</v>
      </c>
      <c r="L14" s="36">
        <v>1828919.05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126</v>
      </c>
      <c r="B15" s="36">
        <v>7370682.04</v>
      </c>
      <c r="C15" s="37">
        <v>223</v>
      </c>
      <c r="D15" s="36">
        <v>3599884.69</v>
      </c>
      <c r="E15" s="37">
        <v>146</v>
      </c>
      <c r="F15" s="36">
        <v>1934308.72</v>
      </c>
      <c r="G15" s="37">
        <v>107</v>
      </c>
      <c r="H15" s="36">
        <v>7805424.59</v>
      </c>
      <c r="I15" s="37">
        <v>229</v>
      </c>
      <c r="J15" s="36">
        <v>4132550.23</v>
      </c>
      <c r="K15" s="37">
        <v>158</v>
      </c>
      <c r="L15" s="36">
        <v>2142242.74</v>
      </c>
      <c r="M15" s="38">
        <v>108</v>
      </c>
      <c r="N15" s="36"/>
      <c r="O15" s="36"/>
      <c r="P15" s="36"/>
      <c r="Q15" s="36"/>
      <c r="R15" s="36"/>
    </row>
    <row r="16" spans="1:18" ht="15">
      <c r="A16" s="36" t="s">
        <v>127</v>
      </c>
      <c r="B16" s="36">
        <v>7631096.58</v>
      </c>
      <c r="C16" s="37">
        <v>227</v>
      </c>
      <c r="D16" s="36">
        <v>5959542.94</v>
      </c>
      <c r="E16" s="37">
        <v>169</v>
      </c>
      <c r="F16" s="36">
        <v>1865209.63</v>
      </c>
      <c r="G16" s="37">
        <v>112</v>
      </c>
      <c r="H16" s="36">
        <v>7936155.73</v>
      </c>
      <c r="I16" s="37">
        <v>241</v>
      </c>
      <c r="J16" s="36">
        <v>6383990.01</v>
      </c>
      <c r="K16" s="37">
        <v>182</v>
      </c>
      <c r="L16" s="36">
        <v>1945612.3</v>
      </c>
      <c r="M16" s="38">
        <v>111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2018-08-08T16:44:38Z</dcterms:modified>
  <cp:category/>
  <cp:version/>
  <cp:contentType/>
  <cp:contentStatus/>
</cp:coreProperties>
</file>