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<sst xmlns="http://schemas.openxmlformats.org/spreadsheetml/2006/main" count="162" uniqueCount="126">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</sst>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43160</v>
      </c>
      <c r="F7" s="3" t="s">
        <v>3</v>
      </c>
      <c r="G7" s="5">
        <v>43190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03/01/2018 - 03/31/2018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03/01/2017 - 03/31/2017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93311834.15</v>
      </c>
      <c r="D6" s="42">
        <f t="shared" si="0"/>
        <v>45424289.580000006</v>
      </c>
      <c r="E6" s="43">
        <f t="shared" si="0"/>
        <v>19230062.64</v>
      </c>
      <c r="F6" s="41">
        <f t="shared" si="0"/>
        <v>84290012.16000001</v>
      </c>
      <c r="G6" s="42">
        <f t="shared" si="0"/>
        <v>38299017.97</v>
      </c>
      <c r="H6" s="43">
        <f t="shared" si="0"/>
        <v>17013271.34</v>
      </c>
      <c r="I6" s="20">
        <f>_xlfn.IFERROR((C6-F6)/F6,"")</f>
        <v>0.1070331081798244</v>
      </c>
      <c r="J6" s="20">
        <f>_xlfn.IFERROR((D6-G6)/G6,"")</f>
        <v>0.18604319347251416</v>
      </c>
      <c r="K6" s="20">
        <f>_xlfn.IFERROR((E6-H6)/H6,"")</f>
        <v>0.1302977690591515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3004616.06</v>
      </c>
      <c r="D7" s="44">
        <f>IF('County Data'!E2&gt;9,'County Data'!D2,"*")</f>
        <v>540073.35</v>
      </c>
      <c r="E7" s="45">
        <f>IF('County Data'!G2&gt;9,'County Data'!F2,"*")</f>
        <v>506810.95</v>
      </c>
      <c r="F7" s="44">
        <f>IF('County Data'!I2&gt;9,'County Data'!H2,"*")</f>
        <v>2891060.81</v>
      </c>
      <c r="G7" s="44">
        <f>IF('County Data'!K2&gt;9,'County Data'!J2,"*")</f>
        <v>534999.58</v>
      </c>
      <c r="H7" s="45">
        <f>IF('County Data'!M2&gt;9,'County Data'!L2,"*")</f>
        <v>451011.68</v>
      </c>
      <c r="I7" s="22">
        <f aca="true" t="shared" si="1" ref="I7:I50">_xlfn.IFERROR((C7-F7)/F7,"")</f>
        <v>0.03927805655530296</v>
      </c>
      <c r="J7" s="22">
        <f aca="true" t="shared" si="2" ref="J7:J50">_xlfn.IFERROR((D7-G7)/G7,"")</f>
        <v>0.009483689688130258</v>
      </c>
      <c r="K7" s="22">
        <f aca="true" t="shared" si="3" ref="K7:K50">_xlfn.IFERROR((E7-H7)/H7,"")</f>
        <v>0.12372023269996027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5147024.22</v>
      </c>
      <c r="D8" s="44">
        <f>IF('County Data'!E3&gt;9,'County Data'!D3,"*")</f>
        <v>2114735.56</v>
      </c>
      <c r="E8" s="45">
        <f>IF('County Data'!G3&gt;9,'County Data'!F3,"*")</f>
        <v>908522.1</v>
      </c>
      <c r="F8" s="44">
        <f>IF('County Data'!I3&gt;9,'County Data'!H3,"*")</f>
        <v>4698163.82</v>
      </c>
      <c r="G8" s="44">
        <f>IF('County Data'!K3&gt;9,'County Data'!J3,"*")</f>
        <v>1622156.84</v>
      </c>
      <c r="H8" s="45">
        <f>IF('County Data'!M3&gt;9,'County Data'!L3,"*")</f>
        <v>864821.33</v>
      </c>
      <c r="I8" s="22">
        <f t="shared" si="1"/>
        <v>0.09553953782735473</v>
      </c>
      <c r="J8" s="22">
        <f t="shared" si="2"/>
        <v>0.3036566550494587</v>
      </c>
      <c r="K8" s="22">
        <f t="shared" si="3"/>
        <v>0.0505315589290565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2870428.05</v>
      </c>
      <c r="D9" s="47">
        <f>IF('County Data'!E4&gt;9,'County Data'!D4,"*")</f>
        <v>633126.74</v>
      </c>
      <c r="E9" s="48">
        <f>IF('County Data'!G4&gt;9,'County Data'!F4,"*")</f>
        <v>427713.35</v>
      </c>
      <c r="F9" s="46">
        <f>IF('County Data'!I4&gt;9,'County Data'!H4,"*")</f>
        <v>2612233.1</v>
      </c>
      <c r="G9" s="47">
        <f>IF('County Data'!K4&gt;9,'County Data'!J4,"*")</f>
        <v>549470.88</v>
      </c>
      <c r="H9" s="48">
        <f>IF('County Data'!M4&gt;9,'County Data'!L4,"*")</f>
        <v>390441.74</v>
      </c>
      <c r="I9" s="9">
        <f t="shared" si="1"/>
        <v>0.0988407007016333</v>
      </c>
      <c r="J9" s="9">
        <f t="shared" si="2"/>
        <v>0.1522480317792273</v>
      </c>
      <c r="K9" s="9">
        <f t="shared" si="3"/>
        <v>0.09546010628884091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27765302.71</v>
      </c>
      <c r="D10" s="44">
        <f>IF('County Data'!E5&gt;9,'County Data'!D5,"*")</f>
        <v>6829587.41</v>
      </c>
      <c r="E10" s="45">
        <f>IF('County Data'!G5&gt;9,'County Data'!F5,"*")</f>
        <v>5509146.6</v>
      </c>
      <c r="F10" s="44">
        <f>IF('County Data'!I5&gt;9,'County Data'!H5,"*")</f>
        <v>26317602.78</v>
      </c>
      <c r="G10" s="44">
        <f>IF('County Data'!K5&gt;9,'County Data'!J5,"*")</f>
        <v>6385656.2</v>
      </c>
      <c r="H10" s="45">
        <f>IF('County Data'!M5&gt;9,'County Data'!L5,"*")</f>
        <v>5252941.14</v>
      </c>
      <c r="I10" s="22">
        <f t="shared" si="1"/>
        <v>0.055008806922953325</v>
      </c>
      <c r="J10" s="22">
        <f t="shared" si="2"/>
        <v>0.0695200612272236</v>
      </c>
      <c r="K10" s="22">
        <f t="shared" si="3"/>
        <v>0.04877371612810418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135844.01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99745.99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1"/>
        <v>0.36189946082043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3892080.61</v>
      </c>
      <c r="D12" s="44">
        <f>IF('County Data'!E7&gt;9,'County Data'!D7,"*")</f>
        <v>339853.81</v>
      </c>
      <c r="E12" s="45">
        <f>IF('County Data'!G7&gt;9,'County Data'!F7,"*")</f>
        <v>412034.67</v>
      </c>
      <c r="F12" s="44">
        <f>IF('County Data'!I7&gt;9,'County Data'!H7,"*")</f>
        <v>3537128.76</v>
      </c>
      <c r="G12" s="44">
        <f>IF('County Data'!K7&gt;9,'County Data'!J7,"*")</f>
        <v>207563.85</v>
      </c>
      <c r="H12" s="45">
        <f>IF('County Data'!M7&gt;9,'County Data'!L7,"*")</f>
        <v>352665.11</v>
      </c>
      <c r="I12" s="22">
        <f t="shared" si="1"/>
        <v>0.1003502767595037</v>
      </c>
      <c r="J12" s="22">
        <f t="shared" si="2"/>
        <v>0.6373458576722295</v>
      </c>
      <c r="K12" s="22">
        <f t="shared" si="3"/>
        <v>0.168345431165561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236444.16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217697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0.08611583990592431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7144010.34</v>
      </c>
      <c r="D14" s="44">
        <f>IF('County Data'!E9&gt;9,'County Data'!D9,"*")</f>
        <v>7569280.3</v>
      </c>
      <c r="E14" s="45">
        <f>IF('County Data'!G9&gt;9,'County Data'!F9,"*")</f>
        <v>2217568.52</v>
      </c>
      <c r="F14" s="44">
        <f>IF('County Data'!I9&gt;9,'County Data'!H9,"*")</f>
        <v>5349605.03</v>
      </c>
      <c r="G14" s="44">
        <f>IF('County Data'!K9&gt;9,'County Data'!J9,"*")</f>
        <v>6268654.33</v>
      </c>
      <c r="H14" s="45">
        <f>IF('County Data'!M9&gt;9,'County Data'!L9,"*")</f>
        <v>1665532.99</v>
      </c>
      <c r="I14" s="22">
        <f t="shared" si="1"/>
        <v>0.3354276250185146</v>
      </c>
      <c r="J14" s="22">
        <f t="shared" si="2"/>
        <v>0.2074808884859982</v>
      </c>
      <c r="K14" s="22">
        <f t="shared" si="3"/>
        <v>0.3314467700816902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1390577.32</v>
      </c>
      <c r="D15" s="49">
        <f>IF('County Data'!E10&gt;9,'County Data'!D10,"*")</f>
        <v>184527.35</v>
      </c>
      <c r="E15" s="50">
        <f>IF('County Data'!G10&gt;9,'County Data'!F10,"*")</f>
        <v>122499.9</v>
      </c>
      <c r="F15" s="49">
        <f>IF('County Data'!I10&gt;9,'County Data'!H10,"*")</f>
        <v>1330336.99</v>
      </c>
      <c r="G15" s="49">
        <f>IF('County Data'!K10&gt;9,'County Data'!J10,"*")</f>
        <v>214337.85</v>
      </c>
      <c r="H15" s="50">
        <f>IF('County Data'!M10&gt;9,'County Data'!L10,"*")</f>
        <v>134406.89</v>
      </c>
      <c r="I15" s="23">
        <f t="shared" si="1"/>
        <v>0.04528200783171494</v>
      </c>
      <c r="J15" s="23">
        <f t="shared" si="2"/>
        <v>-0.13908182805790018</v>
      </c>
      <c r="K15" s="23">
        <f t="shared" si="3"/>
        <v>-0.08858913408382575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2456851.36</v>
      </c>
      <c r="D16" s="44">
        <f>IF('County Data'!E11&gt;9,'County Data'!D11,"*")</f>
        <v>967948.34</v>
      </c>
      <c r="E16" s="45">
        <f>IF('County Data'!G11&gt;9,'County Data'!F11,"*")</f>
        <v>350581.2</v>
      </c>
      <c r="F16" s="44">
        <f>IF('County Data'!I11&gt;9,'County Data'!H11,"*")</f>
        <v>2148009.01</v>
      </c>
      <c r="G16" s="44">
        <f>IF('County Data'!K11&gt;9,'County Data'!J11,"*")</f>
        <v>859779.73</v>
      </c>
      <c r="H16" s="45">
        <f>IF('County Data'!M11&gt;9,'County Data'!L11,"*")</f>
        <v>330397.81</v>
      </c>
      <c r="I16" s="22">
        <f t="shared" si="1"/>
        <v>0.1437807516459161</v>
      </c>
      <c r="J16" s="22">
        <f t="shared" si="2"/>
        <v>0.12580967685758304</v>
      </c>
      <c r="K16" s="22">
        <f t="shared" si="3"/>
        <v>0.061088147043105445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3644014.29</v>
      </c>
      <c r="D17" s="47">
        <f>IF('County Data'!E12&gt;9,'County Data'!D12,"*")</f>
        <v>10380721.81</v>
      </c>
      <c r="E17" s="48" t="str">
        <f>IF('County Data'!G12&gt;9,'County Data'!F12,"*")</f>
        <v>*</v>
      </c>
      <c r="F17" s="46">
        <f>IF('County Data'!I12&gt;9,'County Data'!H12,"*")</f>
        <v>3544684.5</v>
      </c>
      <c r="G17" s="47">
        <f>IF('County Data'!K12&gt;9,'County Data'!J12,"*")</f>
        <v>8093625.46</v>
      </c>
      <c r="H17" s="48" t="str">
        <f>IF('County Data'!M12&gt;9,'County Data'!L12,"*")</f>
        <v>*</v>
      </c>
      <c r="I17" s="9">
        <f t="shared" si="1"/>
        <v>0.02802218081750295</v>
      </c>
      <c r="J17" s="9">
        <f t="shared" si="2"/>
        <v>0.2825799589199178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10657478.09</v>
      </c>
      <c r="D18" s="44">
        <f>IF('County Data'!E13&gt;9,'County Data'!D13,"*")</f>
        <v>5104266.08</v>
      </c>
      <c r="E18" s="45">
        <f>IF('County Data'!G13&gt;9,'County Data'!F13,"*")</f>
        <v>2779420.21</v>
      </c>
      <c r="F18" s="44">
        <f>IF('County Data'!I13&gt;9,'County Data'!H13,"*")</f>
        <v>8987834.59</v>
      </c>
      <c r="G18" s="44">
        <f>IF('County Data'!K13&gt;9,'County Data'!J13,"*")</f>
        <v>4169877.69</v>
      </c>
      <c r="H18" s="45">
        <f>IF('County Data'!M13&gt;9,'County Data'!L13,"*")</f>
        <v>2177740.61</v>
      </c>
      <c r="I18" s="22">
        <f t="shared" si="1"/>
        <v>0.18576704803375782</v>
      </c>
      <c r="J18" s="22">
        <f t="shared" si="2"/>
        <v>0.2240805269278774</v>
      </c>
      <c r="K18" s="22">
        <f t="shared" si="3"/>
        <v>0.2762861643104502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9376045.7</v>
      </c>
      <c r="D19" s="47">
        <f>IF('County Data'!E14&gt;9,'County Data'!D14,"*")</f>
        <v>2392805.74</v>
      </c>
      <c r="E19" s="48">
        <f>IF('County Data'!G14&gt;9,'County Data'!F14,"*")</f>
        <v>2123578.71</v>
      </c>
      <c r="F19" s="46">
        <f>IF('County Data'!I14&gt;9,'County Data'!H14,"*")</f>
        <v>8639578.88</v>
      </c>
      <c r="G19" s="47">
        <f>IF('County Data'!K14&gt;9,'County Data'!J14,"*")</f>
        <v>2225521.19</v>
      </c>
      <c r="H19" s="48">
        <f>IF('County Data'!M14&gt;9,'County Data'!L14,"*")</f>
        <v>1911867.72</v>
      </c>
      <c r="I19" s="9">
        <f t="shared" si="1"/>
        <v>0.08524337010277963</v>
      </c>
      <c r="J19" s="9">
        <f t="shared" si="2"/>
        <v>0.07516646022139213</v>
      </c>
      <c r="K19" s="9">
        <f t="shared" si="3"/>
        <v>0.11073516634299364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7467068.84</v>
      </c>
      <c r="D20" s="44">
        <f>IF('County Data'!E15&gt;9,'County Data'!D15,"*")</f>
        <v>3146745.63</v>
      </c>
      <c r="E20" s="45">
        <f>IF('County Data'!G15&gt;9,'County Data'!F15,"*")</f>
        <v>1849068.54</v>
      </c>
      <c r="F20" s="44">
        <f>IF('County Data'!I15&gt;9,'County Data'!H15,"*")</f>
        <v>6805928.48</v>
      </c>
      <c r="G20" s="44">
        <f>IF('County Data'!K15&gt;9,'County Data'!J15,"*")</f>
        <v>2705588.36</v>
      </c>
      <c r="H20" s="45">
        <f>IF('County Data'!M15&gt;9,'County Data'!L15,"*")</f>
        <v>1727850.66</v>
      </c>
      <c r="I20" s="22">
        <f t="shared" si="1"/>
        <v>0.09714183185186798</v>
      </c>
      <c r="J20" s="22">
        <f t="shared" si="2"/>
        <v>0.16305409814817506</v>
      </c>
      <c r="K20" s="22">
        <f t="shared" si="3"/>
        <v>0.07015529918540536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8124048.39</v>
      </c>
      <c r="D21" s="47">
        <f>IF('County Data'!E16&gt;9,'County Data'!D16,"*")</f>
        <v>5220617.46</v>
      </c>
      <c r="E21" s="48">
        <f>IF('County Data'!G16&gt;9,'County Data'!F16,"*")</f>
        <v>2023117.89</v>
      </c>
      <c r="F21" s="46">
        <f>IF('County Data'!I16&gt;9,'County Data'!H16,"*")</f>
        <v>7110402.42</v>
      </c>
      <c r="G21" s="47">
        <f>IF('County Data'!K16&gt;9,'County Data'!J16,"*")</f>
        <v>4461786.01</v>
      </c>
      <c r="H21" s="48">
        <f>IF('County Data'!M16&gt;9,'County Data'!L16,"*")</f>
        <v>1753593.66</v>
      </c>
      <c r="I21" s="9">
        <f t="shared" si="1"/>
        <v>0.14255817183410552</v>
      </c>
      <c r="J21" s="9">
        <f t="shared" si="2"/>
        <v>0.17007347468015396</v>
      </c>
      <c r="K21" s="9">
        <f t="shared" si="3"/>
        <v>0.15369822333869523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03/01/2018 - 03/31/2018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03/01/2017 - 03/31/2017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BARRE</v>
      </c>
      <c r="C6" s="41">
        <f>IF('Town Data'!C2&gt;9,'Town Data'!B2,"*")</f>
        <v>2226861.38</v>
      </c>
      <c r="D6" s="42" t="str">
        <f>IF('Town Data'!E2&gt;9,'Town Data'!D2,"*")</f>
        <v>*</v>
      </c>
      <c r="E6" s="43">
        <f>IF('Town Data'!G2&gt;9,'Town Data'!F2,"*")</f>
        <v>283437.85</v>
      </c>
      <c r="F6" s="42">
        <f>IF('Town Data'!I2&gt;9,'Town Data'!H2,"*")</f>
        <v>2253091.41</v>
      </c>
      <c r="G6" s="42" t="str">
        <f>IF('Town Data'!K2&gt;9,'Town Data'!J2,"*")</f>
        <v>*</v>
      </c>
      <c r="H6" s="43">
        <f>IF('Town Data'!M2&gt;9,'Town Data'!L2,"*")</f>
        <v>280143.21</v>
      </c>
      <c r="I6" s="20">
        <f>_xlfn.IFERROR((C6-F6)/F6,"")</f>
        <v>-0.011641795749423348</v>
      </c>
      <c r="J6" s="20">
        <f>_xlfn.IFERROR((D6-G6)/G6,"")</f>
      </c>
      <c r="K6" s="20">
        <f>_xlfn.IFERROR((E6-H6)/H6,"")</f>
        <v>0.011760556324031396</v>
      </c>
    </row>
    <row r="7" spans="1:12" ht="15">
      <c r="A7" s="15"/>
      <c r="B7" t="str">
        <f>'Town Data'!A3</f>
        <v>BARTON</v>
      </c>
      <c r="C7" s="51">
        <f>IF('Town Data'!C3&gt;9,'Town Data'!B3,"*")</f>
        <v>137969.49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127553.96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0.08165587332608085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2456611.65</v>
      </c>
      <c r="D8" s="44">
        <f>IF('Town Data'!E4&gt;9,'Town Data'!D4,"*")</f>
        <v>426032.53</v>
      </c>
      <c r="E8" s="45">
        <f>IF('Town Data'!G4&gt;9,'Town Data'!F4,"*")</f>
        <v>344701.15</v>
      </c>
      <c r="F8" s="44">
        <f>IF('Town Data'!I4&gt;9,'Town Data'!H4,"*")</f>
        <v>2240139.59</v>
      </c>
      <c r="G8" s="44">
        <f>IF('Town Data'!K4&gt;9,'Town Data'!J4,"*")</f>
        <v>334819.07</v>
      </c>
      <c r="H8" s="45">
        <f>IF('Town Data'!M4&gt;9,'Town Data'!L4,"*")</f>
        <v>316836.05</v>
      </c>
      <c r="I8" s="22">
        <f t="shared" si="0"/>
        <v>0.09663329060668048</v>
      </c>
      <c r="J8" s="22">
        <f t="shared" si="1"/>
        <v>0.27242611957556667</v>
      </c>
      <c r="K8" s="22">
        <f t="shared" si="2"/>
        <v>0.08794800970407261</v>
      </c>
      <c r="L8" s="15"/>
    </row>
    <row r="9" spans="1:12" ht="15">
      <c r="A9" s="15"/>
      <c r="B9" s="15" t="str">
        <f>'Town Data'!A5</f>
        <v>BERLIN</v>
      </c>
      <c r="C9" s="51">
        <f>IF('Town Data'!C5&gt;9,'Town Data'!B5,"*")</f>
        <v>815312.43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379577.96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349011.67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0.08757956431657439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308284.54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319470.01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-0.03501258224520051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3303766.18</v>
      </c>
      <c r="D12" s="44">
        <f>IF('Town Data'!E8&gt;9,'Town Data'!D8,"*")</f>
        <v>634913.22</v>
      </c>
      <c r="E12" s="45">
        <f>IF('Town Data'!G8&gt;9,'Town Data'!F8,"*")</f>
        <v>496665.36</v>
      </c>
      <c r="F12" s="44">
        <f>IF('Town Data'!I8&gt;9,'Town Data'!H8,"*")</f>
        <v>3121262.28</v>
      </c>
      <c r="G12" s="44">
        <f>IF('Town Data'!K8&gt;9,'Town Data'!J8,"*")</f>
        <v>519360.37</v>
      </c>
      <c r="H12" s="45">
        <f>IF('Town Data'!M8&gt;9,'Town Data'!L8,"*")</f>
        <v>454826.7</v>
      </c>
      <c r="I12" s="22">
        <f t="shared" si="0"/>
        <v>0.05847118365201927</v>
      </c>
      <c r="J12" s="22">
        <f t="shared" si="1"/>
        <v>0.22249069562238638</v>
      </c>
      <c r="K12" s="22">
        <f t="shared" si="2"/>
        <v>0.09198813526118843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324781.38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312639.36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0.03883714449773701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 t="str">
        <f>IF('Town Data'!C10&gt;9,'Town Data'!B10,"*")</f>
        <v>*</v>
      </c>
      <c r="D14" s="44">
        <f>IF('Town Data'!E10&gt;9,'Town Data'!D10,"*")</f>
        <v>311585.06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231170.23</v>
      </c>
      <c r="H14" s="45" t="str">
        <f>IF('Town Data'!M10&gt;9,'Town Data'!L10,"*")</f>
        <v>*</v>
      </c>
      <c r="I14" s="22">
        <f t="shared" si="0"/>
      </c>
      <c r="J14" s="22">
        <f t="shared" si="1"/>
        <v>0.3478598001135353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8429898.3</v>
      </c>
      <c r="D15" s="47">
        <f>IF('Town Data'!E11&gt;9,'Town Data'!D11,"*")</f>
        <v>2863524.01</v>
      </c>
      <c r="E15" s="48">
        <f>IF('Town Data'!G11&gt;9,'Town Data'!F11,"*")</f>
        <v>2898291.03</v>
      </c>
      <c r="F15" s="46">
        <f>IF('Town Data'!I11&gt;9,'Town Data'!H11,"*")</f>
        <v>7751063.44</v>
      </c>
      <c r="G15" s="47">
        <f>IF('Town Data'!K11&gt;9,'Town Data'!J11,"*")</f>
        <v>2129139.11</v>
      </c>
      <c r="H15" s="48">
        <f>IF('Town Data'!M11&gt;9,'Town Data'!L11,"*")</f>
        <v>2881948.67</v>
      </c>
      <c r="I15" s="9">
        <f t="shared" si="0"/>
        <v>0.08757957733861617</v>
      </c>
      <c r="J15" s="9">
        <f t="shared" si="1"/>
        <v>0.3449210512130417</v>
      </c>
      <c r="K15" s="9">
        <f t="shared" si="2"/>
        <v>0.005670593709776194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950573.65</v>
      </c>
      <c r="D16" s="54">
        <f>IF('Town Data'!E12&gt;9,'Town Data'!D12,"*")</f>
        <v>973354.72</v>
      </c>
      <c r="E16" s="55">
        <f>IF('Town Data'!G12&gt;9,'Town Data'!F12,"*")</f>
        <v>284688.1</v>
      </c>
      <c r="F16" s="54">
        <f>IF('Town Data'!I12&gt;9,'Town Data'!H12,"*")</f>
        <v>786640.42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0.2083966521832173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360608.49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301877.2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0.19455358006500648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294694.33</v>
      </c>
      <c r="D18" s="47">
        <f>IF('Town Data'!E14&gt;9,'Town Data'!D14,"*")</f>
        <v>54680.55</v>
      </c>
      <c r="E18" s="48" t="str">
        <f>IF('Town Data'!G14&gt;9,'Town Data'!F14,"*")</f>
        <v>*</v>
      </c>
      <c r="F18" s="46">
        <f>IF('Town Data'!I14&gt;9,'Town Data'!H14,"*")</f>
        <v>254877.53</v>
      </c>
      <c r="G18" s="47">
        <f>IF('Town Data'!K14&gt;9,'Town Data'!J14,"*")</f>
        <v>59285.03</v>
      </c>
      <c r="H18" s="48" t="str">
        <f>IF('Town Data'!M14&gt;9,'Town Data'!L14,"*")</f>
        <v>*</v>
      </c>
      <c r="I18" s="9">
        <f t="shared" si="0"/>
        <v>0.15621934189333997</v>
      </c>
      <c r="J18" s="9">
        <f t="shared" si="1"/>
        <v>-0.07766682415442812</v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2186908.41</v>
      </c>
      <c r="D19" s="44" t="str">
        <f>IF('Town Data'!E15&gt;9,'Town Data'!D15,"*")</f>
        <v>*</v>
      </c>
      <c r="E19" s="45">
        <f>IF('Town Data'!G15&gt;9,'Town Data'!F15,"*")</f>
        <v>299421.68</v>
      </c>
      <c r="F19" s="44">
        <f>IF('Town Data'!I15&gt;9,'Town Data'!H15,"*")</f>
        <v>1987926</v>
      </c>
      <c r="G19" s="44" t="str">
        <f>IF('Town Data'!K15&gt;9,'Town Data'!J15,"*")</f>
        <v>*</v>
      </c>
      <c r="H19" s="45">
        <f>IF('Town Data'!M15&gt;9,'Town Data'!L15,"*")</f>
        <v>272071.58</v>
      </c>
      <c r="I19" s="22">
        <f t="shared" si="0"/>
        <v>0.10009548142134071</v>
      </c>
      <c r="J19" s="22">
        <f t="shared" si="1"/>
      </c>
      <c r="K19" s="22">
        <f t="shared" si="2"/>
        <v>0.10052538379789604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776204.49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746247.23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0.040143881003082596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DORSET</v>
      </c>
      <c r="C21" s="52">
        <f>IF('Town Data'!C17&gt;9,'Town Data'!B17,"*")</f>
        <v>264651.67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281165.17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-0.05873238139702724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DOVER</v>
      </c>
      <c r="C22" s="51">
        <f>IF('Town Data'!C18&gt;9,'Town Data'!B18,"*")</f>
        <v>899290.49</v>
      </c>
      <c r="D22" s="47">
        <f>IF('Town Data'!E18&gt;9,'Town Data'!D18,"*")</f>
        <v>442250.44</v>
      </c>
      <c r="E22" s="48">
        <f>IF('Town Data'!G18&gt;9,'Town Data'!F18,"*")</f>
        <v>299587.35</v>
      </c>
      <c r="F22" s="46">
        <f>IF('Town Data'!I18&gt;9,'Town Data'!H18,"*")</f>
        <v>749213.58</v>
      </c>
      <c r="G22" s="47">
        <f>IF('Town Data'!K18&gt;9,'Town Data'!J18,"*")</f>
        <v>541696.8</v>
      </c>
      <c r="H22" s="48">
        <f>IF('Town Data'!M18&gt;9,'Town Data'!L18,"*")</f>
        <v>276521.95</v>
      </c>
      <c r="I22" s="9">
        <f t="shared" si="0"/>
        <v>0.20031258643229616</v>
      </c>
      <c r="J22" s="9">
        <f t="shared" si="1"/>
        <v>-0.18358306713275774</v>
      </c>
      <c r="K22" s="9">
        <f t="shared" si="2"/>
        <v>0.0834125464542687</v>
      </c>
      <c r="L22" s="15"/>
    </row>
    <row r="23" spans="1:12" ht="15">
      <c r="A23" s="15"/>
      <c r="B23" s="27" t="str">
        <f>'Town Data'!A19</f>
        <v>ENOSBURG</v>
      </c>
      <c r="C23" s="52">
        <f>IF('Town Data'!C19&gt;9,'Town Data'!B19,"*")</f>
        <v>386117.24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325057.04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0.18784457029449358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ESSEX</v>
      </c>
      <c r="C24" s="51">
        <f>IF('Town Data'!C20&gt;9,'Town Data'!B20,"*")</f>
        <v>3281070</v>
      </c>
      <c r="D24" s="47" t="str">
        <f>IF('Town Data'!E20&gt;9,'Town Data'!D20,"*")</f>
        <v>*</v>
      </c>
      <c r="E24" s="48">
        <f>IF('Town Data'!G20&gt;9,'Town Data'!F20,"*")</f>
        <v>343627.28</v>
      </c>
      <c r="F24" s="46">
        <f>IF('Town Data'!I20&gt;9,'Town Data'!H20,"*")</f>
        <v>2920214.15</v>
      </c>
      <c r="G24" s="47" t="str">
        <f>IF('Town Data'!K20&gt;9,'Town Data'!J20,"*")</f>
        <v>*</v>
      </c>
      <c r="H24" s="48">
        <f>IF('Town Data'!M20&gt;9,'Town Data'!L20,"*")</f>
        <v>296348.59</v>
      </c>
      <c r="I24" s="9">
        <f t="shared" si="0"/>
        <v>0.12357170791738</v>
      </c>
      <c r="J24" s="9">
        <f t="shared" si="1"/>
      </c>
      <c r="K24" s="9">
        <f t="shared" si="2"/>
        <v>0.15953742179100633</v>
      </c>
      <c r="L24" s="15"/>
    </row>
    <row r="25" spans="1:12" ht="15">
      <c r="A25" s="15"/>
      <c r="B25" s="27" t="str">
        <f>'Town Data'!A21</f>
        <v>FAIR HAVEN</v>
      </c>
      <c r="C25" s="52">
        <f>IF('Town Data'!C21&gt;9,'Town Data'!B21,"*")</f>
        <v>448416.18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455383.39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-0.015299657723572264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237804.15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236103.07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0.007204819488370004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1898289.75</v>
      </c>
      <c r="D27" s="44">
        <f>IF('Town Data'!E23&gt;9,'Town Data'!D23,"*")</f>
        <v>781130.84</v>
      </c>
      <c r="E27" s="45">
        <f>IF('Town Data'!G23&gt;9,'Town Data'!F23,"*")</f>
        <v>304311.66</v>
      </c>
      <c r="F27" s="44">
        <f>IF('Town Data'!I23&gt;9,'Town Data'!H23,"*")</f>
        <v>1645515.79</v>
      </c>
      <c r="G27" s="44">
        <f>IF('Town Data'!K23&gt;9,'Town Data'!J23,"*")</f>
        <v>798604.19</v>
      </c>
      <c r="H27" s="45">
        <f>IF('Town Data'!M23&gt;9,'Town Data'!L23,"*")</f>
        <v>216104.3</v>
      </c>
      <c r="I27" s="22">
        <f t="shared" si="0"/>
        <v>0.15361381612752556</v>
      </c>
      <c r="J27" s="22">
        <f t="shared" si="1"/>
        <v>-0.02187986266388106</v>
      </c>
      <c r="K27" s="22">
        <f t="shared" si="2"/>
        <v>0.40817031405668464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387662.37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387171.24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0.0012685084770242868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JAY</v>
      </c>
      <c r="C29" s="52" t="str">
        <f>IF('Town Data'!C25&gt;9,'Town Data'!B25,"*")</f>
        <v>*</v>
      </c>
      <c r="D29" s="44">
        <f>IF('Town Data'!E25&gt;9,'Town Data'!D25,"*")</f>
        <v>763923.94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686142.37</v>
      </c>
      <c r="H29" s="45" t="str">
        <f>IF('Town Data'!M25&gt;9,'Town Data'!L25,"*")</f>
        <v>*</v>
      </c>
      <c r="I29" s="22">
        <f t="shared" si="0"/>
      </c>
      <c r="J29" s="22">
        <f t="shared" si="1"/>
        <v>0.11336068635434939</v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170975.2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228212.58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-0.2508072955487378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3260029.23</v>
      </c>
      <c r="D31" s="44">
        <f>IF('Town Data'!E27&gt;9,'Town Data'!D27,"*")</f>
        <v>3369229.65</v>
      </c>
      <c r="E31" s="45">
        <f>IF('Town Data'!G27&gt;9,'Town Data'!F27,"*")</f>
        <v>1744580.79</v>
      </c>
      <c r="F31" s="44">
        <f>IF('Town Data'!I27&gt;9,'Town Data'!H27,"*")</f>
        <v>2223196.24</v>
      </c>
      <c r="G31" s="44">
        <f>IF('Town Data'!K27&gt;9,'Town Data'!J27,"*")</f>
        <v>2563961.57</v>
      </c>
      <c r="H31" s="45">
        <f>IF('Town Data'!M27&gt;9,'Town Data'!L27,"*")</f>
        <v>1244559.31</v>
      </c>
      <c r="I31" s="22">
        <f t="shared" si="0"/>
        <v>0.4663704316088622</v>
      </c>
      <c r="J31" s="22">
        <f t="shared" si="1"/>
        <v>0.31407182128708744</v>
      </c>
      <c r="K31" s="22">
        <f t="shared" si="2"/>
        <v>0.4017658909321083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293049.49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241225.17</v>
      </c>
      <c r="G32" s="47">
        <f>IF('Town Data'!K28&gt;9,'Town Data'!J28,"*")</f>
        <v>55524.2</v>
      </c>
      <c r="H32" s="48" t="str">
        <f>IF('Town Data'!M28&gt;9,'Town Data'!L28,"*")</f>
        <v>*</v>
      </c>
      <c r="I32" s="9">
        <f t="shared" si="0"/>
        <v>0.21483794580805965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2428398.44</v>
      </c>
      <c r="D33" s="44">
        <f>IF('Town Data'!E29&gt;9,'Town Data'!D29,"*")</f>
        <v>2357197.63</v>
      </c>
      <c r="E33" s="45">
        <f>IF('Town Data'!G29&gt;9,'Town Data'!F29,"*")</f>
        <v>837472.47</v>
      </c>
      <c r="F33" s="44">
        <f>IF('Town Data'!I29&gt;9,'Town Data'!H29,"*")</f>
        <v>2001446.18</v>
      </c>
      <c r="G33" s="44">
        <f>IF('Town Data'!K29&gt;9,'Town Data'!J29,"*")</f>
        <v>1819172.67</v>
      </c>
      <c r="H33" s="45">
        <f>IF('Town Data'!M29&gt;9,'Town Data'!L29,"*")</f>
        <v>729180.38</v>
      </c>
      <c r="I33" s="22">
        <f t="shared" si="0"/>
        <v>0.21332187908245429</v>
      </c>
      <c r="J33" s="22">
        <f t="shared" si="1"/>
        <v>0.29575255217526986</v>
      </c>
      <c r="K33" s="22">
        <f t="shared" si="2"/>
        <v>0.14851207324036883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997935.16</v>
      </c>
      <c r="D34" s="47" t="str">
        <f>IF('Town Data'!E30&gt;9,'Town Data'!D30,"*")</f>
        <v>*</v>
      </c>
      <c r="E34" s="48">
        <f>IF('Town Data'!G30&gt;9,'Town Data'!F30,"*")</f>
        <v>93427.12</v>
      </c>
      <c r="F34" s="46">
        <f>IF('Town Data'!I30&gt;9,'Town Data'!H30,"*")</f>
        <v>926811.49</v>
      </c>
      <c r="G34" s="47" t="str">
        <f>IF('Town Data'!K30&gt;9,'Town Data'!J30,"*")</f>
        <v>*</v>
      </c>
      <c r="H34" s="48">
        <f>IF('Town Data'!M30&gt;9,'Town Data'!L30,"*")</f>
        <v>93326.56</v>
      </c>
      <c r="I34" s="9">
        <f t="shared" si="0"/>
        <v>0.07674016859674457</v>
      </c>
      <c r="J34" s="9">
        <f t="shared" si="1"/>
      </c>
      <c r="K34" s="9">
        <f t="shared" si="2"/>
        <v>0.0010775067676339692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1923173.41</v>
      </c>
      <c r="D35" s="44">
        <f>IF('Town Data'!E31&gt;9,'Town Data'!D31,"*")</f>
        <v>1386326.62</v>
      </c>
      <c r="E35" s="45">
        <f>IF('Town Data'!G31&gt;9,'Town Data'!F31,"*")</f>
        <v>381495.07</v>
      </c>
      <c r="F35" s="44">
        <f>IF('Town Data'!I31&gt;9,'Town Data'!H31,"*")</f>
        <v>1706797.77</v>
      </c>
      <c r="G35" s="44">
        <f>IF('Town Data'!K31&gt;9,'Town Data'!J31,"*")</f>
        <v>1015126.46</v>
      </c>
      <c r="H35" s="45">
        <f>IF('Town Data'!M31&gt;9,'Town Data'!L31,"*")</f>
        <v>360792.94</v>
      </c>
      <c r="I35" s="22">
        <f t="shared" si="0"/>
        <v>0.12677286307914493</v>
      </c>
      <c r="J35" s="22">
        <f t="shared" si="1"/>
        <v>0.3656688842491606</v>
      </c>
      <c r="K35" s="22">
        <f t="shared" si="2"/>
        <v>0.05737953187221458</v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1796222.1</v>
      </c>
      <c r="D36" s="47" t="str">
        <f>IF('Town Data'!E32&gt;9,'Town Data'!D32,"*")</f>
        <v>*</v>
      </c>
      <c r="E36" s="48">
        <f>IF('Town Data'!G32&gt;9,'Town Data'!F32,"*")</f>
        <v>292031.7</v>
      </c>
      <c r="F36" s="46">
        <f>IF('Town Data'!I32&gt;9,'Town Data'!H32,"*")</f>
        <v>1717552.32</v>
      </c>
      <c r="G36" s="47" t="str">
        <f>IF('Town Data'!K32&gt;9,'Town Data'!J32,"*")</f>
        <v>*</v>
      </c>
      <c r="H36" s="48">
        <f>IF('Town Data'!M32&gt;9,'Town Data'!L32,"*")</f>
        <v>250801.32</v>
      </c>
      <c r="I36" s="9">
        <f t="shared" si="0"/>
        <v>0.04580342565634334</v>
      </c>
      <c r="J36" s="9">
        <f t="shared" si="1"/>
      </c>
      <c r="K36" s="9">
        <f t="shared" si="2"/>
        <v>0.16439458931077397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960917.36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807583.95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0.1898668367542471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MONTGOMERY</v>
      </c>
      <c r="C38" s="51">
        <f>IF('Town Data'!C34&gt;9,'Town Data'!B34,"*")</f>
        <v>180957.35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57850.54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2020091.53</v>
      </c>
      <c r="D39" s="44" t="str">
        <f>IF('Town Data'!E35&gt;9,'Town Data'!D35,"*")</f>
        <v>*</v>
      </c>
      <c r="E39" s="45">
        <f>IF('Town Data'!G35&gt;9,'Town Data'!F35,"*")</f>
        <v>371207.93</v>
      </c>
      <c r="F39" s="44">
        <f>IF('Town Data'!I35&gt;9,'Town Data'!H35,"*")</f>
        <v>1909571.04</v>
      </c>
      <c r="G39" s="44" t="str">
        <f>IF('Town Data'!K35&gt;9,'Town Data'!J35,"*")</f>
        <v>*</v>
      </c>
      <c r="H39" s="45">
        <f>IF('Town Data'!M35&gt;9,'Town Data'!L35,"*")</f>
        <v>356734.74</v>
      </c>
      <c r="I39" s="22">
        <f t="shared" si="0"/>
        <v>0.05787712930543814</v>
      </c>
      <c r="J39" s="22">
        <f t="shared" si="1"/>
      </c>
      <c r="K39" s="22">
        <f t="shared" si="2"/>
        <v>0.040571293953597015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1221534.85</v>
      </c>
      <c r="D40" s="47">
        <f>IF('Town Data'!E36&gt;9,'Town Data'!D36,"*")</f>
        <v>83488.01</v>
      </c>
      <c r="E40" s="48">
        <f>IF('Town Data'!G36&gt;9,'Town Data'!F36,"*")</f>
        <v>126760.45</v>
      </c>
      <c r="F40" s="46">
        <f>IF('Town Data'!I36&gt;9,'Town Data'!H36,"*")</f>
        <v>1080852.98</v>
      </c>
      <c r="G40" s="47">
        <f>IF('Town Data'!K36&gt;9,'Town Data'!J36,"*")</f>
        <v>71811.49</v>
      </c>
      <c r="H40" s="48">
        <f>IF('Town Data'!M36&gt;9,'Town Data'!L36,"*")</f>
        <v>104570.98</v>
      </c>
      <c r="I40" s="9">
        <f t="shared" si="0"/>
        <v>0.13015819228254347</v>
      </c>
      <c r="J40" s="9">
        <f t="shared" si="1"/>
        <v>0.16259960627470602</v>
      </c>
      <c r="K40" s="9">
        <f t="shared" si="2"/>
        <v>0.21219529548255167</v>
      </c>
      <c r="L40" s="15"/>
    </row>
    <row r="41" spans="1:12" ht="15">
      <c r="A41" s="15"/>
      <c r="B41" s="27" t="str">
        <f>'Town Data'!A37</f>
        <v>NEWPORT</v>
      </c>
      <c r="C41" s="52">
        <f>IF('Town Data'!C37&gt;9,'Town Data'!B37,"*")</f>
        <v>827929</v>
      </c>
      <c r="D41" s="44" t="str">
        <f>IF('Town Data'!E37&gt;9,'Town Data'!D37,"*")</f>
        <v>*</v>
      </c>
      <c r="E41" s="45">
        <f>IF('Town Data'!G37&gt;9,'Town Data'!F37,"*")</f>
        <v>100815.36</v>
      </c>
      <c r="F41" s="44">
        <f>IF('Town Data'!I37&gt;9,'Town Data'!H37,"*")</f>
        <v>768203.99</v>
      </c>
      <c r="G41" s="44" t="str">
        <f>IF('Town Data'!K37&gt;9,'Town Data'!J37,"*")</f>
        <v>*</v>
      </c>
      <c r="H41" s="45">
        <f>IF('Town Data'!M37&gt;9,'Town Data'!L37,"*")</f>
        <v>105955.85</v>
      </c>
      <c r="I41" s="22">
        <f t="shared" si="0"/>
        <v>0.07774628975827112</v>
      </c>
      <c r="J41" s="22">
        <f t="shared" si="1"/>
      </c>
      <c r="K41" s="22">
        <f t="shared" si="2"/>
        <v>-0.048515395799288145</v>
      </c>
      <c r="L41" s="15"/>
    </row>
    <row r="42" spans="1:12" ht="15">
      <c r="A42" s="15"/>
      <c r="B42" s="15" t="str">
        <f>'Town Data'!A38</f>
        <v>NORTHFIELD</v>
      </c>
      <c r="C42" s="51">
        <f>IF('Town Data'!C38&gt;9,'Town Data'!B38,"*")</f>
        <v>311883.31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290355.57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0.07414267961176013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PLYMOUTH</v>
      </c>
      <c r="C43" s="52" t="str">
        <f>IF('Town Data'!C39&gt;9,'Town Data'!B39,"*")</f>
        <v>*</v>
      </c>
      <c r="D43" s="44">
        <f>IF('Town Data'!E39&gt;9,'Town Data'!D39,"*")</f>
        <v>32734.14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POULTNEY</v>
      </c>
      <c r="C44" s="51">
        <f>IF('Town Data'!C40&gt;9,'Town Data'!B40,"*")</f>
        <v>185128.03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173828.98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0.06500095668742915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RANDOLPH</v>
      </c>
      <c r="C45" s="52">
        <f>IF('Town Data'!C41&gt;9,'Town Data'!B41,"*")</f>
        <v>534848.79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500340.49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0.06896963305927939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RICHMOND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221217.54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ROCKINGHAM</v>
      </c>
      <c r="C47" s="52">
        <f>IF('Town Data'!C43&gt;9,'Town Data'!B43,"*")</f>
        <v>377325.28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403824.03</v>
      </c>
      <c r="G47" s="44" t="str">
        <f>IF('Town Data'!K43&gt;9,'Town Data'!J43,"*")</f>
        <v>*</v>
      </c>
      <c r="H47" s="45">
        <f>IF('Town Data'!M43&gt;9,'Town Data'!L43,"*")</f>
        <v>90982.97</v>
      </c>
      <c r="I47" s="22">
        <f t="shared" si="0"/>
        <v>-0.06561954720723281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ROYALTON</v>
      </c>
      <c r="C48" s="51">
        <f>IF('Town Data'!C44&gt;9,'Town Data'!B44,"*")</f>
        <v>307985.42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300630.3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0.024465664305959832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RUTLAND</v>
      </c>
      <c r="C49" s="52">
        <f>IF('Town Data'!C45&gt;9,'Town Data'!B45,"*")</f>
        <v>3740424.83</v>
      </c>
      <c r="D49" s="44">
        <f>IF('Town Data'!E45&gt;9,'Town Data'!D45,"*")</f>
        <v>300217.9</v>
      </c>
      <c r="E49" s="45">
        <f>IF('Town Data'!G45&gt;9,'Town Data'!F45,"*")</f>
        <v>502996.25</v>
      </c>
      <c r="F49" s="44">
        <f>IF('Town Data'!I45&gt;9,'Town Data'!H45,"*")</f>
        <v>3464513.1</v>
      </c>
      <c r="G49" s="44">
        <f>IF('Town Data'!K45&gt;9,'Town Data'!J45,"*")</f>
        <v>274647.79</v>
      </c>
      <c r="H49" s="45">
        <f>IF('Town Data'!M45&gt;9,'Town Data'!L45,"*")</f>
        <v>485120.55</v>
      </c>
      <c r="I49" s="22">
        <f t="shared" si="0"/>
        <v>0.07963939579273058</v>
      </c>
      <c r="J49" s="22">
        <f t="shared" si="1"/>
        <v>0.09310145914518389</v>
      </c>
      <c r="K49" s="22">
        <f t="shared" si="2"/>
        <v>0.03684795459602776</v>
      </c>
      <c r="L49" s="15"/>
    </row>
    <row r="50" spans="1:12" ht="15">
      <c r="A50" s="15"/>
      <c r="B50" s="15" t="str">
        <f>'Town Data'!A46</f>
        <v>RUTLAND TOWN</v>
      </c>
      <c r="C50" s="51">
        <f>IF('Town Data'!C46&gt;9,'Town Data'!B46,"*")</f>
        <v>1344719.35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1109877.26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0.2115928476631732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SHELBURNE</v>
      </c>
      <c r="C51" s="52">
        <f>IF('Town Data'!C47&gt;9,'Town Data'!B47,"*")</f>
        <v>816685.44</v>
      </c>
      <c r="D51" s="44">
        <f>IF('Town Data'!E47&gt;9,'Town Data'!D47,"*")</f>
        <v>147323.2</v>
      </c>
      <c r="E51" s="45">
        <f>IF('Town Data'!G47&gt;9,'Town Data'!F47,"*")</f>
        <v>107488.03</v>
      </c>
      <c r="F51" s="44">
        <f>IF('Town Data'!I47&gt;9,'Town Data'!H47,"*")</f>
        <v>756885.01</v>
      </c>
      <c r="G51" s="44">
        <f>IF('Town Data'!K47&gt;9,'Town Data'!J47,"*")</f>
        <v>154489.16</v>
      </c>
      <c r="H51" s="45">
        <f>IF('Town Data'!M47&gt;9,'Town Data'!L47,"*")</f>
        <v>102702.33</v>
      </c>
      <c r="I51" s="22">
        <f t="shared" si="0"/>
        <v>0.07900860660458837</v>
      </c>
      <c r="J51" s="22">
        <f t="shared" si="1"/>
        <v>-0.04638487256969998</v>
      </c>
      <c r="K51" s="22">
        <f t="shared" si="2"/>
        <v>0.04659777436402852</v>
      </c>
      <c r="L51" s="15"/>
    </row>
    <row r="52" spans="1:12" ht="15">
      <c r="A52" s="15"/>
      <c r="B52" s="15" t="str">
        <f>'Town Data'!A48</f>
        <v>SOUTH BURLINGTON</v>
      </c>
      <c r="C52" s="51">
        <f>IF('Town Data'!C48&gt;9,'Town Data'!B48,"*")</f>
        <v>6745735.56</v>
      </c>
      <c r="D52" s="47">
        <f>IF('Town Data'!E48&gt;9,'Town Data'!D48,"*")</f>
        <v>2104685.34</v>
      </c>
      <c r="E52" s="48">
        <f>IF('Town Data'!G48&gt;9,'Town Data'!F48,"*")</f>
        <v>809072.06</v>
      </c>
      <c r="F52" s="46">
        <f>IF('Town Data'!I48&gt;9,'Town Data'!H48,"*")</f>
        <v>6876474.36</v>
      </c>
      <c r="G52" s="47">
        <f>IF('Town Data'!K48&gt;9,'Town Data'!J48,"*")</f>
        <v>2368192.45</v>
      </c>
      <c r="H52" s="48">
        <f>IF('Town Data'!M48&gt;9,'Town Data'!L48,"*")</f>
        <v>699437.09</v>
      </c>
      <c r="I52" s="9">
        <f t="shared" si="0"/>
        <v>-0.01901247545697251</v>
      </c>
      <c r="J52" s="9">
        <f t="shared" si="1"/>
        <v>-0.11126929739177249</v>
      </c>
      <c r="K52" s="9">
        <f t="shared" si="2"/>
        <v>0.156747435283994</v>
      </c>
      <c r="L52" s="15"/>
    </row>
    <row r="53" spans="1:12" ht="15">
      <c r="A53" s="15"/>
      <c r="B53" s="27" t="str">
        <f>'Town Data'!A49</f>
        <v>SPRINGFIELD</v>
      </c>
      <c r="C53" s="52">
        <f>IF('Town Data'!C49&gt;9,'Town Data'!B49,"*")</f>
        <v>921536.09</v>
      </c>
      <c r="D53" s="44" t="str">
        <f>IF('Town Data'!E49&gt;9,'Town Data'!D49,"*")</f>
        <v>*</v>
      </c>
      <c r="E53" s="45">
        <f>IF('Town Data'!G49&gt;9,'Town Data'!F49,"*")</f>
        <v>81319.14</v>
      </c>
      <c r="F53" s="44">
        <f>IF('Town Data'!I49&gt;9,'Town Data'!H49,"*")</f>
        <v>864496.7</v>
      </c>
      <c r="G53" s="44" t="str">
        <f>IF('Town Data'!K49&gt;9,'Town Data'!J49,"*")</f>
        <v>*</v>
      </c>
      <c r="H53" s="45">
        <f>IF('Town Data'!M49&gt;9,'Town Data'!L49,"*")</f>
        <v>79172.92</v>
      </c>
      <c r="I53" s="22">
        <f t="shared" si="0"/>
        <v>0.06597988170458027</v>
      </c>
      <c r="J53" s="22">
        <f t="shared" si="1"/>
      </c>
      <c r="K53" s="22">
        <f t="shared" si="2"/>
        <v>0.02710800612128492</v>
      </c>
      <c r="L53" s="15"/>
    </row>
    <row r="54" spans="1:12" ht="15">
      <c r="A54" s="15"/>
      <c r="B54" s="15" t="str">
        <f>'Town Data'!A50</f>
        <v>ST ALBANS</v>
      </c>
      <c r="C54" s="51">
        <f>IF('Town Data'!C50&gt;9,'Town Data'!B50,"*")</f>
        <v>1679425.34</v>
      </c>
      <c r="D54" s="47" t="str">
        <f>IF('Town Data'!E50&gt;9,'Town Data'!D50,"*")</f>
        <v>*</v>
      </c>
      <c r="E54" s="48">
        <f>IF('Town Data'!G50&gt;9,'Town Data'!F50,"*")</f>
        <v>228775.92</v>
      </c>
      <c r="F54" s="46">
        <f>IF('Town Data'!I50&gt;9,'Town Data'!H50,"*")</f>
        <v>1464694.22</v>
      </c>
      <c r="G54" s="47" t="str">
        <f>IF('Town Data'!K50&gt;9,'Town Data'!J50,"*")</f>
        <v>*</v>
      </c>
      <c r="H54" s="48">
        <f>IF('Town Data'!M50&gt;9,'Town Data'!L50,"*")</f>
        <v>195130.66</v>
      </c>
      <c r="I54" s="9">
        <f t="shared" si="0"/>
        <v>0.14660474320708394</v>
      </c>
      <c r="J54" s="9">
        <f t="shared" si="1"/>
      </c>
      <c r="K54" s="9">
        <f t="shared" si="2"/>
        <v>0.17242426177413642</v>
      </c>
      <c r="L54" s="15"/>
    </row>
    <row r="55" spans="1:12" ht="15">
      <c r="A55" s="15"/>
      <c r="B55" s="27" t="str">
        <f>'Town Data'!A51</f>
        <v>ST ALBANS TOWN</v>
      </c>
      <c r="C55" s="52">
        <f>IF('Town Data'!C51&gt;9,'Town Data'!B51,"*")</f>
        <v>687643.24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694017.27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-0.009184252720397041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ST JOHNSBURY</v>
      </c>
      <c r="C56" s="51">
        <f>IF('Town Data'!C52&gt;9,'Town Data'!B52,"*")</f>
        <v>1122235.06</v>
      </c>
      <c r="D56" s="47" t="str">
        <f>IF('Town Data'!E52&gt;9,'Town Data'!D52,"*")</f>
        <v>*</v>
      </c>
      <c r="E56" s="48">
        <f>IF('Town Data'!G52&gt;9,'Town Data'!F52,"*")</f>
        <v>116829.58</v>
      </c>
      <c r="F56" s="46">
        <f>IF('Town Data'!I52&gt;9,'Town Data'!H52,"*")</f>
        <v>1013237.53</v>
      </c>
      <c r="G56" s="47" t="str">
        <f>IF('Town Data'!K52&gt;9,'Town Data'!J52,"*")</f>
        <v>*</v>
      </c>
      <c r="H56" s="48">
        <f>IF('Town Data'!M52&gt;9,'Town Data'!L52,"*")</f>
        <v>106862.85</v>
      </c>
      <c r="I56" s="9">
        <f t="shared" si="0"/>
        <v>0.10757352227172243</v>
      </c>
      <c r="J56" s="9">
        <f t="shared" si="1"/>
      </c>
      <c r="K56" s="9">
        <f t="shared" si="2"/>
        <v>0.09326655615117878</v>
      </c>
      <c r="L56" s="15"/>
    </row>
    <row r="57" spans="1:12" ht="15">
      <c r="A57" s="15"/>
      <c r="B57" s="27" t="str">
        <f>'Town Data'!A53</f>
        <v>STOWE</v>
      </c>
      <c r="C57" s="52">
        <f>IF('Town Data'!C53&gt;9,'Town Data'!B53,"*")</f>
        <v>4708687.26</v>
      </c>
      <c r="D57" s="44">
        <f>IF('Town Data'!E53&gt;9,'Town Data'!D53,"*")</f>
        <v>6497082.65</v>
      </c>
      <c r="E57" s="45">
        <f>IF('Town Data'!G53&gt;9,'Town Data'!F53,"*")</f>
        <v>1766600.93</v>
      </c>
      <c r="F57" s="44">
        <f>IF('Town Data'!I53&gt;9,'Town Data'!H53,"*")</f>
        <v>3174286.74</v>
      </c>
      <c r="G57" s="44">
        <f>IF('Town Data'!K53&gt;9,'Town Data'!J53,"*")</f>
        <v>5476811.55</v>
      </c>
      <c r="H57" s="45">
        <f>IF('Town Data'!M53&gt;9,'Town Data'!L53,"*")</f>
        <v>1285301.78</v>
      </c>
      <c r="I57" s="22">
        <f t="shared" si="0"/>
        <v>0.4833843460531229</v>
      </c>
      <c r="J57" s="22">
        <f t="shared" si="1"/>
        <v>0.18628924707113587</v>
      </c>
      <c r="K57" s="22">
        <f t="shared" si="2"/>
        <v>0.3744639255070509</v>
      </c>
      <c r="L57" s="15"/>
    </row>
    <row r="58" spans="1:12" ht="15">
      <c r="A58" s="15"/>
      <c r="B58" s="15" t="str">
        <f>'Town Data'!A54</f>
        <v>STRATTON</v>
      </c>
      <c r="C58" s="51" t="str">
        <f>IF('Town Data'!C54&gt;9,'Town Data'!B54,"*")</f>
        <v>*</v>
      </c>
      <c r="D58" s="47">
        <f>IF('Town Data'!E54&gt;9,'Town Data'!D54,"*")</f>
        <v>1628828.35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>
        <f>IF('Town Data'!K54&gt;9,'Town Data'!J54,"*")</f>
        <v>1258189.86</v>
      </c>
      <c r="H58" s="48" t="str">
        <f>IF('Town Data'!M54&gt;9,'Town Data'!L54,"*")</f>
        <v>*</v>
      </c>
      <c r="I58" s="9">
        <f t="shared" si="0"/>
      </c>
      <c r="J58" s="9">
        <f t="shared" si="1"/>
        <v>0.29458073203673724</v>
      </c>
      <c r="K58" s="9">
        <f t="shared" si="2"/>
      </c>
      <c r="L58" s="15"/>
    </row>
    <row r="59" spans="1:12" ht="15">
      <c r="A59" s="15"/>
      <c r="B59" s="27" t="str">
        <f>'Town Data'!A55</f>
        <v>SWANTON</v>
      </c>
      <c r="C59" s="52">
        <f>IF('Town Data'!C55&gt;9,'Town Data'!B55,"*")</f>
        <v>478003.54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432180.81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0.10602675764340388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VERGENNES</v>
      </c>
      <c r="C60" s="51">
        <f>IF('Town Data'!C56&gt;9,'Town Data'!B56,"*")</f>
        <v>328288.38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315720.92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0.0398055979312363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WAITSFIELD</v>
      </c>
      <c r="C61" s="52">
        <f>IF('Town Data'!C57&gt;9,'Town Data'!B57,"*")</f>
        <v>939906.81</v>
      </c>
      <c r="D61" s="44">
        <f>IF('Town Data'!E57&gt;9,'Town Data'!D57,"*")</f>
        <v>286745.75</v>
      </c>
      <c r="E61" s="45">
        <f>IF('Town Data'!G57&gt;9,'Town Data'!F57,"*")</f>
        <v>307167.83</v>
      </c>
      <c r="F61" s="44">
        <f>IF('Town Data'!I57&gt;9,'Town Data'!H57,"*")</f>
        <v>738765.07</v>
      </c>
      <c r="G61" s="44">
        <f>IF('Town Data'!K57&gt;9,'Town Data'!J57,"*")</f>
        <v>247308.89</v>
      </c>
      <c r="H61" s="45">
        <f>IF('Town Data'!M57&gt;9,'Town Data'!L57,"*")</f>
        <v>259485.24</v>
      </c>
      <c r="I61" s="22">
        <f t="shared" si="0"/>
        <v>0.2722675288370092</v>
      </c>
      <c r="J61" s="22">
        <f t="shared" si="1"/>
        <v>0.15946398044971202</v>
      </c>
      <c r="K61" s="22">
        <f t="shared" si="2"/>
        <v>0.1837583902652807</v>
      </c>
      <c r="L61" s="15"/>
    </row>
    <row r="62" spans="1:12" ht="15">
      <c r="A62" s="15"/>
      <c r="B62" s="15" t="str">
        <f>'Town Data'!A58</f>
        <v>WARREN</v>
      </c>
      <c r="C62" s="51">
        <f>IF('Town Data'!C58&gt;9,'Town Data'!B58,"*")</f>
        <v>1059021.84</v>
      </c>
      <c r="D62" s="47">
        <f>IF('Town Data'!E58&gt;9,'Town Data'!D58,"*")</f>
        <v>902944.16</v>
      </c>
      <c r="E62" s="48">
        <f>IF('Town Data'!G58&gt;9,'Town Data'!F58,"*")</f>
        <v>471902.77</v>
      </c>
      <c r="F62" s="46">
        <f>IF('Town Data'!I58&gt;9,'Town Data'!H58,"*")</f>
        <v>862004.67</v>
      </c>
      <c r="G62" s="47">
        <f>IF('Town Data'!K58&gt;9,'Town Data'!J58,"*")</f>
        <v>848536.19</v>
      </c>
      <c r="H62" s="48">
        <f>IF('Town Data'!M58&gt;9,'Town Data'!L58,"*")</f>
        <v>398220.21</v>
      </c>
      <c r="I62" s="9">
        <f t="shared" si="0"/>
        <v>0.22855696361830619</v>
      </c>
      <c r="J62" s="9">
        <f t="shared" si="1"/>
        <v>0.06411979906243019</v>
      </c>
      <c r="K62" s="9">
        <f t="shared" si="2"/>
        <v>0.18502968495747615</v>
      </c>
      <c r="L62" s="15"/>
    </row>
    <row r="63" spans="1:12" ht="15">
      <c r="A63" s="15"/>
      <c r="B63" s="27" t="str">
        <f>'Town Data'!A59</f>
        <v>WATERBURY</v>
      </c>
      <c r="C63" s="52">
        <f>IF('Town Data'!C59&gt;9,'Town Data'!B59,"*")</f>
        <v>1293802.09</v>
      </c>
      <c r="D63" s="44">
        <f>IF('Town Data'!E59&gt;9,'Town Data'!D59,"*")</f>
        <v>558013.85</v>
      </c>
      <c r="E63" s="45">
        <f>IF('Town Data'!G59&gt;9,'Town Data'!F59,"*")</f>
        <v>360156.63</v>
      </c>
      <c r="F63" s="44">
        <f>IF('Town Data'!I59&gt;9,'Town Data'!H59,"*")</f>
        <v>1205476.81</v>
      </c>
      <c r="G63" s="44" t="str">
        <f>IF('Town Data'!K59&gt;9,'Town Data'!J59,"*")</f>
        <v>*</v>
      </c>
      <c r="H63" s="45">
        <f>IF('Town Data'!M59&gt;9,'Town Data'!L59,"*")</f>
        <v>371223.19</v>
      </c>
      <c r="I63" s="22">
        <f t="shared" si="0"/>
        <v>0.07326999513163594</v>
      </c>
      <c r="J63" s="22">
        <f t="shared" si="1"/>
      </c>
      <c r="K63" s="22">
        <f t="shared" si="2"/>
        <v>-0.0298110686457923</v>
      </c>
      <c r="L63" s="15"/>
    </row>
    <row r="64" spans="1:12" ht="15">
      <c r="A64" s="15"/>
      <c r="B64" s="15" t="str">
        <f>'Town Data'!A60</f>
        <v>WILLISTON</v>
      </c>
      <c r="C64" s="51">
        <f>IF('Town Data'!C60&gt;9,'Town Data'!B60,"*")</f>
        <v>3214472.31</v>
      </c>
      <c r="D64" s="47" t="str">
        <f>IF('Town Data'!E60&gt;9,'Town Data'!D60,"*")</f>
        <v>*</v>
      </c>
      <c r="E64" s="48">
        <f>IF('Town Data'!G60&gt;9,'Town Data'!F60,"*")</f>
        <v>391017.55</v>
      </c>
      <c r="F64" s="46">
        <f>IF('Town Data'!I60&gt;9,'Town Data'!H60,"*")</f>
        <v>3239065.25</v>
      </c>
      <c r="G64" s="47" t="str">
        <f>IF('Town Data'!K60&gt;9,'Town Data'!J60,"*")</f>
        <v>*</v>
      </c>
      <c r="H64" s="48">
        <f>IF('Town Data'!M60&gt;9,'Town Data'!L60,"*")</f>
        <v>400843.53</v>
      </c>
      <c r="I64" s="9">
        <f t="shared" si="0"/>
        <v>-0.007592604069955042</v>
      </c>
      <c r="J64" s="9">
        <f t="shared" si="1"/>
      </c>
      <c r="K64" s="9">
        <f t="shared" si="2"/>
        <v>-0.024513255833267508</v>
      </c>
      <c r="L64" s="15"/>
    </row>
    <row r="65" spans="1:12" ht="15">
      <c r="A65" s="15"/>
      <c r="B65" s="27" t="str">
        <f>'Town Data'!A61</f>
        <v>WILMINGTON</v>
      </c>
      <c r="C65" s="52">
        <f>IF('Town Data'!C61&gt;9,'Town Data'!B61,"*")</f>
        <v>660300.45</v>
      </c>
      <c r="D65" s="44">
        <f>IF('Town Data'!E61&gt;9,'Town Data'!D61,"*")</f>
        <v>139357.63</v>
      </c>
      <c r="E65" s="45">
        <f>IF('Town Data'!G61&gt;9,'Town Data'!F61,"*")</f>
        <v>146166.91</v>
      </c>
      <c r="F65" s="44">
        <f>IF('Town Data'!I61&gt;9,'Town Data'!H61,"*")</f>
        <v>659637.46</v>
      </c>
      <c r="G65" s="44">
        <f>IF('Town Data'!K61&gt;9,'Town Data'!J61,"*")</f>
        <v>128062.25</v>
      </c>
      <c r="H65" s="45">
        <f>IF('Town Data'!M61&gt;9,'Town Data'!L61,"*")</f>
        <v>212804.31</v>
      </c>
      <c r="I65" s="22">
        <f t="shared" si="0"/>
        <v>0.0010050823978371252</v>
      </c>
      <c r="J65" s="22">
        <f t="shared" si="1"/>
        <v>0.08820226100978239</v>
      </c>
      <c r="K65" s="22">
        <f t="shared" si="2"/>
        <v>-0.3131393344429913</v>
      </c>
      <c r="L65" s="15"/>
    </row>
    <row r="66" spans="1:12" ht="15">
      <c r="A66" s="15"/>
      <c r="B66" s="15" t="str">
        <f>'Town Data'!A62</f>
        <v>WINDSOR</v>
      </c>
      <c r="C66" s="51">
        <f>IF('Town Data'!C62&gt;9,'Town Data'!B62,"*")</f>
        <v>305965.06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247322.73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0.23710853426209547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WINHALL</v>
      </c>
      <c r="C67" s="52" t="str">
        <f>IF('Town Data'!C63&gt;9,'Town Data'!B63,"*")</f>
        <v>*</v>
      </c>
      <c r="D67" s="44">
        <f>IF('Town Data'!E63&gt;9,'Town Data'!D63,"*")</f>
        <v>111149.94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>
        <f>IF('Town Data'!K63&gt;9,'Town Data'!J63,"*")</f>
        <v>90494.12</v>
      </c>
      <c r="H67" s="45" t="str">
        <f>IF('Town Data'!M63&gt;9,'Town Data'!L63,"*")</f>
        <v>*</v>
      </c>
      <c r="I67" s="22">
        <f t="shared" si="0"/>
      </c>
      <c r="J67" s="22">
        <f t="shared" si="1"/>
        <v>0.2282559353027579</v>
      </c>
      <c r="K67" s="22">
        <f t="shared" si="2"/>
      </c>
      <c r="L67" s="15"/>
    </row>
    <row r="68" spans="1:12" ht="15">
      <c r="A68" s="15"/>
      <c r="B68" s="15" t="str">
        <f>'Town Data'!A64</f>
        <v>WINOOSKI</v>
      </c>
      <c r="C68" s="51">
        <f>IF('Town Data'!C64&gt;9,'Town Data'!B64,"*")</f>
        <v>952562.51</v>
      </c>
      <c r="D68" s="47" t="str">
        <f>IF('Town Data'!E64&gt;9,'Town Data'!D64,"*")</f>
        <v>*</v>
      </c>
      <c r="E68" s="48">
        <f>IF('Town Data'!G64&gt;9,'Town Data'!F64,"*")</f>
        <v>366131.33</v>
      </c>
      <c r="F68" s="46">
        <f>IF('Town Data'!I64&gt;9,'Town Data'!H64,"*")</f>
        <v>902404.59</v>
      </c>
      <c r="G68" s="47" t="str">
        <f>IF('Town Data'!K64&gt;9,'Town Data'!J64,"*")</f>
        <v>*</v>
      </c>
      <c r="H68" s="48">
        <f>IF('Town Data'!M64&gt;9,'Town Data'!L64,"*")</f>
        <v>343117.62</v>
      </c>
      <c r="I68" s="9">
        <f t="shared" si="0"/>
        <v>0.05558251870150621</v>
      </c>
      <c r="J68" s="9">
        <f t="shared" si="1"/>
      </c>
      <c r="K68" s="9">
        <f t="shared" si="2"/>
        <v>0.06707236428137972</v>
      </c>
      <c r="L68" s="15"/>
    </row>
    <row r="69" spans="1:12" ht="15">
      <c r="A69" s="15"/>
      <c r="B69" s="27" t="str">
        <f>'Town Data'!A65</f>
        <v>WOODSTOCK</v>
      </c>
      <c r="C69" s="52">
        <f>IF('Town Data'!C65&gt;9,'Town Data'!B65,"*")</f>
        <v>916945.61</v>
      </c>
      <c r="D69" s="44">
        <f>IF('Town Data'!E65&gt;9,'Town Data'!D65,"*")</f>
        <v>870220.56</v>
      </c>
      <c r="E69" s="45">
        <f>IF('Town Data'!G65&gt;9,'Town Data'!F65,"*")</f>
        <v>279378.45</v>
      </c>
      <c r="F69" s="44">
        <f>IF('Town Data'!I65&gt;9,'Town Data'!H65,"*")</f>
        <v>792256.07</v>
      </c>
      <c r="G69" s="44">
        <f>IF('Town Data'!K65&gt;9,'Town Data'!J65,"*")</f>
        <v>769008.35</v>
      </c>
      <c r="H69" s="45">
        <f>IF('Town Data'!M65&gt;9,'Town Data'!L65,"*")</f>
        <v>273835.64</v>
      </c>
      <c r="I69" s="22">
        <f t="shared" si="0"/>
        <v>0.15738540191935677</v>
      </c>
      <c r="J69" s="22">
        <f t="shared" si="1"/>
        <v>0.13161392850935894</v>
      </c>
      <c r="K69" s="22">
        <f t="shared" si="2"/>
        <v>0.020241375446965186</v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5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47</v>
      </c>
      <c r="B2" s="40">
        <v>2226861.38</v>
      </c>
      <c r="C2" s="40">
        <v>46</v>
      </c>
      <c r="D2" s="40">
        <v>0</v>
      </c>
      <c r="E2" s="40">
        <v>0</v>
      </c>
      <c r="F2" s="40">
        <v>283437.85</v>
      </c>
      <c r="G2" s="40">
        <v>21</v>
      </c>
      <c r="H2" s="40">
        <v>2253091.41</v>
      </c>
      <c r="I2" s="40">
        <v>49</v>
      </c>
      <c r="J2" s="40">
        <v>0</v>
      </c>
      <c r="K2" s="40">
        <v>0</v>
      </c>
      <c r="L2" s="40">
        <v>280143.21</v>
      </c>
      <c r="M2" s="40">
        <v>25</v>
      </c>
    </row>
    <row r="3" spans="1:13" ht="15">
      <c r="A3" s="39" t="s">
        <v>48</v>
      </c>
      <c r="B3" s="40">
        <v>137969.49</v>
      </c>
      <c r="C3" s="40">
        <v>12</v>
      </c>
      <c r="D3" s="40">
        <v>0</v>
      </c>
      <c r="E3" s="40">
        <v>0</v>
      </c>
      <c r="F3" s="40">
        <v>0</v>
      </c>
      <c r="G3" s="40">
        <v>0</v>
      </c>
      <c r="H3" s="40">
        <v>127553.96</v>
      </c>
      <c r="I3" s="40">
        <v>12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2456611.65</v>
      </c>
      <c r="C4" s="40">
        <v>68</v>
      </c>
      <c r="D4" s="40">
        <v>426032.53</v>
      </c>
      <c r="E4" s="40">
        <v>20</v>
      </c>
      <c r="F4" s="40">
        <v>344701.15</v>
      </c>
      <c r="G4" s="40">
        <v>30</v>
      </c>
      <c r="H4" s="40">
        <v>2240139.59</v>
      </c>
      <c r="I4" s="40">
        <v>66</v>
      </c>
      <c r="J4" s="40">
        <v>334819.07</v>
      </c>
      <c r="K4" s="40">
        <v>22</v>
      </c>
      <c r="L4" s="40">
        <v>316836.05</v>
      </c>
      <c r="M4" s="40">
        <v>30</v>
      </c>
    </row>
    <row r="5" spans="1:13" ht="15">
      <c r="A5" s="39" t="s">
        <v>50</v>
      </c>
      <c r="B5" s="40">
        <v>815312.43</v>
      </c>
      <c r="C5" s="40">
        <v>10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379577.96</v>
      </c>
      <c r="C6" s="40">
        <v>10</v>
      </c>
      <c r="D6" s="40">
        <v>0</v>
      </c>
      <c r="E6" s="40">
        <v>0</v>
      </c>
      <c r="F6" s="40">
        <v>0</v>
      </c>
      <c r="G6" s="40">
        <v>0</v>
      </c>
      <c r="H6" s="40">
        <v>349011.67</v>
      </c>
      <c r="I6" s="40">
        <v>11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308284.54</v>
      </c>
      <c r="C7" s="40">
        <v>17</v>
      </c>
      <c r="D7" s="40">
        <v>0</v>
      </c>
      <c r="E7" s="40">
        <v>0</v>
      </c>
      <c r="F7" s="40">
        <v>0</v>
      </c>
      <c r="G7" s="40">
        <v>0</v>
      </c>
      <c r="H7" s="40">
        <v>319470.01</v>
      </c>
      <c r="I7" s="40">
        <v>18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3303766.18</v>
      </c>
      <c r="C8" s="40">
        <v>79</v>
      </c>
      <c r="D8" s="40">
        <v>634913.22</v>
      </c>
      <c r="E8" s="40">
        <v>17</v>
      </c>
      <c r="F8" s="40">
        <v>496665.36</v>
      </c>
      <c r="G8" s="40">
        <v>33</v>
      </c>
      <c r="H8" s="40">
        <v>3121262.28</v>
      </c>
      <c r="I8" s="40">
        <v>86</v>
      </c>
      <c r="J8" s="40">
        <v>519360.37</v>
      </c>
      <c r="K8" s="40">
        <v>18</v>
      </c>
      <c r="L8" s="40">
        <v>454826.7</v>
      </c>
      <c r="M8" s="40">
        <v>37</v>
      </c>
    </row>
    <row r="9" spans="1:13" ht="15">
      <c r="A9" s="39" t="s">
        <v>54</v>
      </c>
      <c r="B9" s="40">
        <v>324781.38</v>
      </c>
      <c r="C9" s="40">
        <v>12</v>
      </c>
      <c r="D9" s="40">
        <v>0</v>
      </c>
      <c r="E9" s="40">
        <v>0</v>
      </c>
      <c r="F9" s="40">
        <v>0</v>
      </c>
      <c r="G9" s="40">
        <v>0</v>
      </c>
      <c r="H9" s="40">
        <v>312639.36</v>
      </c>
      <c r="I9" s="40">
        <v>14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0</v>
      </c>
      <c r="C10" s="40">
        <v>0</v>
      </c>
      <c r="D10" s="40">
        <v>311585.06</v>
      </c>
      <c r="E10" s="40">
        <v>13</v>
      </c>
      <c r="F10" s="40">
        <v>0</v>
      </c>
      <c r="G10" s="40">
        <v>0</v>
      </c>
      <c r="H10" s="40">
        <v>0</v>
      </c>
      <c r="I10" s="40">
        <v>0</v>
      </c>
      <c r="J10" s="40">
        <v>231170.23</v>
      </c>
      <c r="K10" s="40">
        <v>12</v>
      </c>
      <c r="L10" s="40">
        <v>0</v>
      </c>
      <c r="M10" s="40">
        <v>0</v>
      </c>
    </row>
    <row r="11" spans="1:13" ht="15">
      <c r="A11" s="39" t="s">
        <v>56</v>
      </c>
      <c r="B11" s="40">
        <v>8429898.3</v>
      </c>
      <c r="C11" s="40">
        <v>174</v>
      </c>
      <c r="D11" s="40">
        <v>2863524.01</v>
      </c>
      <c r="E11" s="40">
        <v>19</v>
      </c>
      <c r="F11" s="40">
        <v>2898291.03</v>
      </c>
      <c r="G11" s="40">
        <v>106</v>
      </c>
      <c r="H11" s="40">
        <v>7751063.44</v>
      </c>
      <c r="I11" s="40">
        <v>180</v>
      </c>
      <c r="J11" s="40">
        <v>2129139.11</v>
      </c>
      <c r="K11" s="40">
        <v>20</v>
      </c>
      <c r="L11" s="40">
        <v>2881948.67</v>
      </c>
      <c r="M11" s="40">
        <v>104</v>
      </c>
    </row>
    <row r="12" spans="1:13" ht="15">
      <c r="A12" s="39" t="s">
        <v>57</v>
      </c>
      <c r="B12" s="40">
        <v>950573.65</v>
      </c>
      <c r="C12" s="40">
        <v>14</v>
      </c>
      <c r="D12" s="40">
        <v>973354.72</v>
      </c>
      <c r="E12" s="40">
        <v>12</v>
      </c>
      <c r="F12" s="40">
        <v>284688.1</v>
      </c>
      <c r="G12" s="40">
        <v>10</v>
      </c>
      <c r="H12" s="40">
        <v>786640.42</v>
      </c>
      <c r="I12" s="40">
        <v>14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360608.49</v>
      </c>
      <c r="C13" s="40">
        <v>14</v>
      </c>
      <c r="D13" s="40">
        <v>0</v>
      </c>
      <c r="E13" s="40">
        <v>0</v>
      </c>
      <c r="F13" s="40">
        <v>0</v>
      </c>
      <c r="G13" s="40">
        <v>0</v>
      </c>
      <c r="H13" s="40">
        <v>301877.2</v>
      </c>
      <c r="I13" s="40">
        <v>14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294694.33</v>
      </c>
      <c r="C14" s="40">
        <v>15</v>
      </c>
      <c r="D14" s="40">
        <v>54680.55</v>
      </c>
      <c r="E14" s="40">
        <v>10</v>
      </c>
      <c r="F14" s="40">
        <v>0</v>
      </c>
      <c r="G14" s="40">
        <v>0</v>
      </c>
      <c r="H14" s="40">
        <v>254877.53</v>
      </c>
      <c r="I14" s="40">
        <v>17</v>
      </c>
      <c r="J14" s="40">
        <v>59285.03</v>
      </c>
      <c r="K14" s="40">
        <v>11</v>
      </c>
      <c r="L14" s="40">
        <v>0</v>
      </c>
      <c r="M14" s="40">
        <v>0</v>
      </c>
    </row>
    <row r="15" spans="1:13" ht="15">
      <c r="A15" s="39" t="s">
        <v>60</v>
      </c>
      <c r="B15" s="40">
        <v>2186908.41</v>
      </c>
      <c r="C15" s="40">
        <v>47</v>
      </c>
      <c r="D15" s="40">
        <v>0</v>
      </c>
      <c r="E15" s="40">
        <v>0</v>
      </c>
      <c r="F15" s="40">
        <v>299421.68</v>
      </c>
      <c r="G15" s="40">
        <v>17</v>
      </c>
      <c r="H15" s="40">
        <v>1987926</v>
      </c>
      <c r="I15" s="40">
        <v>48</v>
      </c>
      <c r="J15" s="40">
        <v>0</v>
      </c>
      <c r="K15" s="40">
        <v>0</v>
      </c>
      <c r="L15" s="40">
        <v>272071.58</v>
      </c>
      <c r="M15" s="40">
        <v>18</v>
      </c>
    </row>
    <row r="16" spans="1:13" ht="15">
      <c r="A16" s="39" t="s">
        <v>61</v>
      </c>
      <c r="B16" s="40">
        <v>776204.49</v>
      </c>
      <c r="C16" s="40">
        <v>20</v>
      </c>
      <c r="D16" s="40">
        <v>0</v>
      </c>
      <c r="E16" s="40">
        <v>0</v>
      </c>
      <c r="F16" s="40">
        <v>0</v>
      </c>
      <c r="G16" s="40">
        <v>0</v>
      </c>
      <c r="H16" s="40">
        <v>746247.23</v>
      </c>
      <c r="I16" s="40">
        <v>21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264651.67</v>
      </c>
      <c r="C17" s="40">
        <v>11</v>
      </c>
      <c r="D17" s="40">
        <v>0</v>
      </c>
      <c r="E17" s="40">
        <v>0</v>
      </c>
      <c r="F17" s="40">
        <v>0</v>
      </c>
      <c r="G17" s="40">
        <v>0</v>
      </c>
      <c r="H17" s="40">
        <v>281165.17</v>
      </c>
      <c r="I17" s="40">
        <v>10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899290.49</v>
      </c>
      <c r="C18" s="40">
        <v>21</v>
      </c>
      <c r="D18" s="40">
        <v>442250.44</v>
      </c>
      <c r="E18" s="40">
        <v>42</v>
      </c>
      <c r="F18" s="40">
        <v>299587.35</v>
      </c>
      <c r="G18" s="40">
        <v>11</v>
      </c>
      <c r="H18" s="40">
        <v>749213.58</v>
      </c>
      <c r="I18" s="40">
        <v>24</v>
      </c>
      <c r="J18" s="40">
        <v>541696.8</v>
      </c>
      <c r="K18" s="40">
        <v>43</v>
      </c>
      <c r="L18" s="40">
        <v>276521.95</v>
      </c>
      <c r="M18" s="40">
        <v>14</v>
      </c>
    </row>
    <row r="19" spans="1:13" ht="15">
      <c r="A19" s="39" t="s">
        <v>64</v>
      </c>
      <c r="B19" s="40">
        <v>386117.24</v>
      </c>
      <c r="C19" s="40">
        <v>16</v>
      </c>
      <c r="D19" s="40">
        <v>0</v>
      </c>
      <c r="E19" s="40">
        <v>0</v>
      </c>
      <c r="F19" s="40">
        <v>0</v>
      </c>
      <c r="G19" s="40">
        <v>0</v>
      </c>
      <c r="H19" s="40">
        <v>325057.04</v>
      </c>
      <c r="I19" s="40">
        <v>14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3281070</v>
      </c>
      <c r="C20" s="40">
        <v>70</v>
      </c>
      <c r="D20" s="40">
        <v>0</v>
      </c>
      <c r="E20" s="40">
        <v>0</v>
      </c>
      <c r="F20" s="40">
        <v>343627.28</v>
      </c>
      <c r="G20" s="40">
        <v>22</v>
      </c>
      <c r="H20" s="40">
        <v>2920214.15</v>
      </c>
      <c r="I20" s="40">
        <v>71</v>
      </c>
      <c r="J20" s="40">
        <v>0</v>
      </c>
      <c r="K20" s="40">
        <v>0</v>
      </c>
      <c r="L20" s="40">
        <v>296348.59</v>
      </c>
      <c r="M20" s="40">
        <v>21</v>
      </c>
    </row>
    <row r="21" spans="1:13" ht="15">
      <c r="A21" s="39" t="s">
        <v>66</v>
      </c>
      <c r="B21" s="40">
        <v>448416.18</v>
      </c>
      <c r="C21" s="40">
        <v>14</v>
      </c>
      <c r="D21" s="40">
        <v>0</v>
      </c>
      <c r="E21" s="40">
        <v>0</v>
      </c>
      <c r="F21" s="40">
        <v>0</v>
      </c>
      <c r="G21" s="40">
        <v>0</v>
      </c>
      <c r="H21" s="40">
        <v>455383.39</v>
      </c>
      <c r="I21" s="40">
        <v>14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237804.15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236103.07</v>
      </c>
      <c r="I22" s="40">
        <v>16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1898289.75</v>
      </c>
      <c r="C23" s="40">
        <v>42</v>
      </c>
      <c r="D23" s="40">
        <v>781130.84</v>
      </c>
      <c r="E23" s="40">
        <v>14</v>
      </c>
      <c r="F23" s="40">
        <v>304311.66</v>
      </c>
      <c r="G23" s="40">
        <v>18</v>
      </c>
      <c r="H23" s="40">
        <v>1645515.79</v>
      </c>
      <c r="I23" s="40">
        <v>42</v>
      </c>
      <c r="J23" s="40">
        <v>798604.19</v>
      </c>
      <c r="K23" s="40">
        <v>17</v>
      </c>
      <c r="L23" s="40">
        <v>216104.3</v>
      </c>
      <c r="M23" s="40">
        <v>16</v>
      </c>
    </row>
    <row r="24" spans="1:13" ht="15">
      <c r="A24" s="39" t="s">
        <v>69</v>
      </c>
      <c r="B24" s="40">
        <v>387662.37</v>
      </c>
      <c r="C24" s="40">
        <v>10</v>
      </c>
      <c r="D24" s="40">
        <v>0</v>
      </c>
      <c r="E24" s="40">
        <v>0</v>
      </c>
      <c r="F24" s="40">
        <v>0</v>
      </c>
      <c r="G24" s="40">
        <v>0</v>
      </c>
      <c r="H24" s="40">
        <v>387171.24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0</v>
      </c>
      <c r="C25" s="40">
        <v>0</v>
      </c>
      <c r="D25" s="40">
        <v>763923.94</v>
      </c>
      <c r="E25" s="40">
        <v>18</v>
      </c>
      <c r="F25" s="40">
        <v>0</v>
      </c>
      <c r="G25" s="40">
        <v>0</v>
      </c>
      <c r="H25" s="40">
        <v>0</v>
      </c>
      <c r="I25" s="40">
        <v>0</v>
      </c>
      <c r="J25" s="40">
        <v>686142.37</v>
      </c>
      <c r="K25" s="40">
        <v>19</v>
      </c>
      <c r="L25" s="40">
        <v>0</v>
      </c>
      <c r="M25" s="40">
        <v>0</v>
      </c>
    </row>
    <row r="26" spans="1:13" ht="15">
      <c r="A26" s="39" t="s">
        <v>71</v>
      </c>
      <c r="B26" s="40">
        <v>170975.2</v>
      </c>
      <c r="C26" s="40">
        <v>10</v>
      </c>
      <c r="D26" s="40">
        <v>0</v>
      </c>
      <c r="E26" s="40">
        <v>0</v>
      </c>
      <c r="F26" s="40">
        <v>0</v>
      </c>
      <c r="G26" s="40">
        <v>0</v>
      </c>
      <c r="H26" s="40">
        <v>228212.58</v>
      </c>
      <c r="I26" s="40">
        <v>12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3260029.23</v>
      </c>
      <c r="C27" s="40">
        <v>33</v>
      </c>
      <c r="D27" s="40">
        <v>3369229.65</v>
      </c>
      <c r="E27" s="40">
        <v>72</v>
      </c>
      <c r="F27" s="40">
        <v>1744580.79</v>
      </c>
      <c r="G27" s="40">
        <v>28</v>
      </c>
      <c r="H27" s="40">
        <v>2223196.24</v>
      </c>
      <c r="I27" s="40">
        <v>39</v>
      </c>
      <c r="J27" s="40">
        <v>2563961.57</v>
      </c>
      <c r="K27" s="40">
        <v>69</v>
      </c>
      <c r="L27" s="40">
        <v>1244559.31</v>
      </c>
      <c r="M27" s="40">
        <v>31</v>
      </c>
    </row>
    <row r="28" spans="1:13" ht="15">
      <c r="A28" s="39" t="s">
        <v>73</v>
      </c>
      <c r="B28" s="40">
        <v>293049.49</v>
      </c>
      <c r="C28" s="40">
        <v>14</v>
      </c>
      <c r="D28" s="40">
        <v>0</v>
      </c>
      <c r="E28" s="40">
        <v>0</v>
      </c>
      <c r="F28" s="40">
        <v>0</v>
      </c>
      <c r="G28" s="40">
        <v>0</v>
      </c>
      <c r="H28" s="40">
        <v>241225.17</v>
      </c>
      <c r="I28" s="40">
        <v>15</v>
      </c>
      <c r="J28" s="40">
        <v>55524.2</v>
      </c>
      <c r="K28" s="40">
        <v>11</v>
      </c>
      <c r="L28" s="40">
        <v>0</v>
      </c>
      <c r="M28" s="40">
        <v>0</v>
      </c>
    </row>
    <row r="29" spans="1:13" ht="15">
      <c r="A29" s="39" t="s">
        <v>74</v>
      </c>
      <c r="B29" s="40">
        <v>2428398.44</v>
      </c>
      <c r="C29" s="40">
        <v>37</v>
      </c>
      <c r="D29" s="40">
        <v>2357197.63</v>
      </c>
      <c r="E29" s="40">
        <v>45</v>
      </c>
      <c r="F29" s="40">
        <v>837472.47</v>
      </c>
      <c r="G29" s="40">
        <v>20</v>
      </c>
      <c r="H29" s="40">
        <v>2001446.18</v>
      </c>
      <c r="I29" s="40">
        <v>38</v>
      </c>
      <c r="J29" s="40">
        <v>1819172.67</v>
      </c>
      <c r="K29" s="40">
        <v>40</v>
      </c>
      <c r="L29" s="40">
        <v>729180.38</v>
      </c>
      <c r="M29" s="40">
        <v>22</v>
      </c>
    </row>
    <row r="30" spans="1:13" ht="15">
      <c r="A30" s="39" t="s">
        <v>75</v>
      </c>
      <c r="B30" s="40">
        <v>997935.16</v>
      </c>
      <c r="C30" s="40">
        <v>25</v>
      </c>
      <c r="D30" s="40">
        <v>0</v>
      </c>
      <c r="E30" s="40">
        <v>0</v>
      </c>
      <c r="F30" s="40">
        <v>93427.12</v>
      </c>
      <c r="G30" s="40">
        <v>12</v>
      </c>
      <c r="H30" s="40">
        <v>926811.49</v>
      </c>
      <c r="I30" s="40">
        <v>26</v>
      </c>
      <c r="J30" s="40">
        <v>0</v>
      </c>
      <c r="K30" s="40">
        <v>0</v>
      </c>
      <c r="L30" s="40">
        <v>93326.56</v>
      </c>
      <c r="M30" s="40">
        <v>12</v>
      </c>
    </row>
    <row r="31" spans="1:13" ht="15">
      <c r="A31" s="39" t="s">
        <v>76</v>
      </c>
      <c r="B31" s="40">
        <v>1923173.41</v>
      </c>
      <c r="C31" s="40">
        <v>51</v>
      </c>
      <c r="D31" s="40">
        <v>1386326.62</v>
      </c>
      <c r="E31" s="40">
        <v>28</v>
      </c>
      <c r="F31" s="40">
        <v>381495.07</v>
      </c>
      <c r="G31" s="40">
        <v>31</v>
      </c>
      <c r="H31" s="40">
        <v>1706797.77</v>
      </c>
      <c r="I31" s="40">
        <v>51</v>
      </c>
      <c r="J31" s="40">
        <v>1015126.46</v>
      </c>
      <c r="K31" s="40">
        <v>31</v>
      </c>
      <c r="L31" s="40">
        <v>360792.94</v>
      </c>
      <c r="M31" s="40">
        <v>30</v>
      </c>
    </row>
    <row r="32" spans="1:13" ht="15">
      <c r="A32" s="39" t="s">
        <v>77</v>
      </c>
      <c r="B32" s="40">
        <v>1796222.1</v>
      </c>
      <c r="C32" s="40">
        <v>48</v>
      </c>
      <c r="D32" s="40">
        <v>0</v>
      </c>
      <c r="E32" s="40">
        <v>0</v>
      </c>
      <c r="F32" s="40">
        <v>292031.7</v>
      </c>
      <c r="G32" s="40">
        <v>23</v>
      </c>
      <c r="H32" s="40">
        <v>1717552.32</v>
      </c>
      <c r="I32" s="40">
        <v>49</v>
      </c>
      <c r="J32" s="40">
        <v>0</v>
      </c>
      <c r="K32" s="40">
        <v>0</v>
      </c>
      <c r="L32" s="40">
        <v>250801.32</v>
      </c>
      <c r="M32" s="40">
        <v>24</v>
      </c>
    </row>
    <row r="33" spans="1:13" ht="15">
      <c r="A33" s="39" t="s">
        <v>78</v>
      </c>
      <c r="B33" s="40">
        <v>960917.36</v>
      </c>
      <c r="C33" s="40">
        <v>22</v>
      </c>
      <c r="D33" s="40">
        <v>0</v>
      </c>
      <c r="E33" s="40">
        <v>0</v>
      </c>
      <c r="F33" s="40">
        <v>0</v>
      </c>
      <c r="G33" s="40">
        <v>0</v>
      </c>
      <c r="H33" s="40">
        <v>807583.95</v>
      </c>
      <c r="I33" s="40">
        <v>19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180957.35</v>
      </c>
      <c r="C34" s="40">
        <v>10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57850.54</v>
      </c>
      <c r="K34" s="40">
        <v>12</v>
      </c>
      <c r="L34" s="40">
        <v>0</v>
      </c>
      <c r="M34" s="40">
        <v>0</v>
      </c>
    </row>
    <row r="35" spans="1:13" ht="15">
      <c r="A35" s="39" t="s">
        <v>80</v>
      </c>
      <c r="B35" s="40">
        <v>2020091.53</v>
      </c>
      <c r="C35" s="40">
        <v>54</v>
      </c>
      <c r="D35" s="40">
        <v>0</v>
      </c>
      <c r="E35" s="40">
        <v>0</v>
      </c>
      <c r="F35" s="40">
        <v>371207.93</v>
      </c>
      <c r="G35" s="40">
        <v>26</v>
      </c>
      <c r="H35" s="40">
        <v>1909571.04</v>
      </c>
      <c r="I35" s="40">
        <v>54</v>
      </c>
      <c r="J35" s="40">
        <v>0</v>
      </c>
      <c r="K35" s="40">
        <v>0</v>
      </c>
      <c r="L35" s="40">
        <v>356734.74</v>
      </c>
      <c r="M35" s="40">
        <v>26</v>
      </c>
    </row>
    <row r="36" spans="1:13" ht="15">
      <c r="A36" s="39" t="s">
        <v>81</v>
      </c>
      <c r="B36" s="40">
        <v>1221534.85</v>
      </c>
      <c r="C36" s="40">
        <v>27</v>
      </c>
      <c r="D36" s="40">
        <v>83488.01</v>
      </c>
      <c r="E36" s="40">
        <v>10</v>
      </c>
      <c r="F36" s="40">
        <v>126760.45</v>
      </c>
      <c r="G36" s="40">
        <v>10</v>
      </c>
      <c r="H36" s="40">
        <v>1080852.98</v>
      </c>
      <c r="I36" s="40">
        <v>28</v>
      </c>
      <c r="J36" s="40">
        <v>71811.49</v>
      </c>
      <c r="K36" s="40">
        <v>11</v>
      </c>
      <c r="L36" s="40">
        <v>104570.98</v>
      </c>
      <c r="M36" s="40">
        <v>11</v>
      </c>
    </row>
    <row r="37" spans="1:13" ht="15">
      <c r="A37" s="39" t="s">
        <v>82</v>
      </c>
      <c r="B37" s="40">
        <v>827929</v>
      </c>
      <c r="C37" s="40">
        <v>28</v>
      </c>
      <c r="D37" s="40">
        <v>0</v>
      </c>
      <c r="E37" s="40">
        <v>0</v>
      </c>
      <c r="F37" s="40">
        <v>100815.36</v>
      </c>
      <c r="G37" s="40">
        <v>13</v>
      </c>
      <c r="H37" s="40">
        <v>768203.99</v>
      </c>
      <c r="I37" s="40">
        <v>29</v>
      </c>
      <c r="J37" s="40">
        <v>0</v>
      </c>
      <c r="K37" s="40">
        <v>0</v>
      </c>
      <c r="L37" s="40">
        <v>105955.85</v>
      </c>
      <c r="M37" s="40">
        <v>13</v>
      </c>
    </row>
    <row r="38" spans="1:13" ht="15">
      <c r="A38" s="39" t="s">
        <v>83</v>
      </c>
      <c r="B38" s="40">
        <v>311883.31</v>
      </c>
      <c r="C38" s="40">
        <v>19</v>
      </c>
      <c r="D38" s="40">
        <v>0</v>
      </c>
      <c r="E38" s="40">
        <v>0</v>
      </c>
      <c r="F38" s="40">
        <v>0</v>
      </c>
      <c r="G38" s="40">
        <v>0</v>
      </c>
      <c r="H38" s="40">
        <v>290355.57</v>
      </c>
      <c r="I38" s="40">
        <v>19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32734.14</v>
      </c>
      <c r="E39" s="40">
        <v>10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185128.03</v>
      </c>
      <c r="C40" s="40">
        <v>12</v>
      </c>
      <c r="D40" s="40">
        <v>0</v>
      </c>
      <c r="E40" s="40">
        <v>0</v>
      </c>
      <c r="F40" s="40">
        <v>0</v>
      </c>
      <c r="G40" s="40">
        <v>0</v>
      </c>
      <c r="H40" s="40">
        <v>173828.98</v>
      </c>
      <c r="I40" s="40">
        <v>13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534848.79</v>
      </c>
      <c r="C41" s="40">
        <v>19</v>
      </c>
      <c r="D41" s="40">
        <v>0</v>
      </c>
      <c r="E41" s="40">
        <v>0</v>
      </c>
      <c r="F41" s="40">
        <v>0</v>
      </c>
      <c r="G41" s="40">
        <v>0</v>
      </c>
      <c r="H41" s="40">
        <v>500340.49</v>
      </c>
      <c r="I41" s="40">
        <v>22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87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221217.54</v>
      </c>
      <c r="I42" s="40">
        <v>10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40">
        <v>377325.28</v>
      </c>
      <c r="C43" s="40">
        <v>26</v>
      </c>
      <c r="D43" s="40">
        <v>0</v>
      </c>
      <c r="E43" s="40">
        <v>0</v>
      </c>
      <c r="F43" s="40">
        <v>0</v>
      </c>
      <c r="G43" s="40">
        <v>0</v>
      </c>
      <c r="H43" s="40">
        <v>403824.03</v>
      </c>
      <c r="I43" s="40">
        <v>30</v>
      </c>
      <c r="J43" s="40">
        <v>0</v>
      </c>
      <c r="K43" s="40">
        <v>0</v>
      </c>
      <c r="L43" s="40">
        <v>90982.97</v>
      </c>
      <c r="M43" s="40">
        <v>13</v>
      </c>
    </row>
    <row r="44" spans="1:13" ht="15">
      <c r="A44" s="39" t="s">
        <v>89</v>
      </c>
      <c r="B44" s="40">
        <v>307985.42</v>
      </c>
      <c r="C44" s="40">
        <v>11</v>
      </c>
      <c r="D44" s="40">
        <v>0</v>
      </c>
      <c r="E44" s="40">
        <v>0</v>
      </c>
      <c r="F44" s="40">
        <v>0</v>
      </c>
      <c r="G44" s="40">
        <v>0</v>
      </c>
      <c r="H44" s="40">
        <v>300630.3</v>
      </c>
      <c r="I44" s="40">
        <v>10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3740424.83</v>
      </c>
      <c r="C45" s="40">
        <v>86</v>
      </c>
      <c r="D45" s="40">
        <v>300217.9</v>
      </c>
      <c r="E45" s="40">
        <v>12</v>
      </c>
      <c r="F45" s="40">
        <v>502996.25</v>
      </c>
      <c r="G45" s="40">
        <v>36</v>
      </c>
      <c r="H45" s="40">
        <v>3464513.1</v>
      </c>
      <c r="I45" s="40">
        <v>91</v>
      </c>
      <c r="J45" s="40">
        <v>274647.79</v>
      </c>
      <c r="K45" s="40">
        <v>11</v>
      </c>
      <c r="L45" s="40">
        <v>485120.55</v>
      </c>
      <c r="M45" s="40">
        <v>39</v>
      </c>
    </row>
    <row r="46" spans="1:13" ht="15">
      <c r="A46" s="39" t="s">
        <v>91</v>
      </c>
      <c r="B46" s="40">
        <v>1344719.35</v>
      </c>
      <c r="C46" s="40">
        <v>12</v>
      </c>
      <c r="D46" s="40">
        <v>0</v>
      </c>
      <c r="E46" s="40">
        <v>0</v>
      </c>
      <c r="F46" s="40">
        <v>0</v>
      </c>
      <c r="G46" s="40">
        <v>0</v>
      </c>
      <c r="H46" s="40">
        <v>1109877.26</v>
      </c>
      <c r="I46" s="40">
        <v>13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816685.44</v>
      </c>
      <c r="C47" s="40">
        <v>24</v>
      </c>
      <c r="D47" s="40">
        <v>147323.2</v>
      </c>
      <c r="E47" s="40">
        <v>10</v>
      </c>
      <c r="F47" s="40">
        <v>107488.03</v>
      </c>
      <c r="G47" s="40">
        <v>11</v>
      </c>
      <c r="H47" s="40">
        <v>756885.01</v>
      </c>
      <c r="I47" s="40">
        <v>26</v>
      </c>
      <c r="J47" s="40">
        <v>154489.16</v>
      </c>
      <c r="K47" s="40">
        <v>10</v>
      </c>
      <c r="L47" s="40">
        <v>102702.33</v>
      </c>
      <c r="M47" s="40">
        <v>13</v>
      </c>
    </row>
    <row r="48" spans="1:13" ht="15">
      <c r="A48" s="39" t="s">
        <v>93</v>
      </c>
      <c r="B48" s="40">
        <v>6745735.56</v>
      </c>
      <c r="C48" s="40">
        <v>95</v>
      </c>
      <c r="D48" s="40">
        <v>2104685.34</v>
      </c>
      <c r="E48" s="40">
        <v>22</v>
      </c>
      <c r="F48" s="40">
        <v>809072.06</v>
      </c>
      <c r="G48" s="40">
        <v>36</v>
      </c>
      <c r="H48" s="40">
        <v>6876474.36</v>
      </c>
      <c r="I48" s="40">
        <v>93</v>
      </c>
      <c r="J48" s="40">
        <v>2368192.45</v>
      </c>
      <c r="K48" s="40">
        <v>22</v>
      </c>
      <c r="L48" s="40">
        <v>699437.09</v>
      </c>
      <c r="M48" s="40">
        <v>36</v>
      </c>
    </row>
    <row r="49" spans="1:13" ht="15">
      <c r="A49" s="39" t="s">
        <v>94</v>
      </c>
      <c r="B49" s="40">
        <v>921536.09</v>
      </c>
      <c r="C49" s="40">
        <v>31</v>
      </c>
      <c r="D49" s="40">
        <v>0</v>
      </c>
      <c r="E49" s="40">
        <v>0</v>
      </c>
      <c r="F49" s="40">
        <v>81319.14</v>
      </c>
      <c r="G49" s="40">
        <v>14</v>
      </c>
      <c r="H49" s="40">
        <v>864496.7</v>
      </c>
      <c r="I49" s="40">
        <v>31</v>
      </c>
      <c r="J49" s="40">
        <v>0</v>
      </c>
      <c r="K49" s="40">
        <v>0</v>
      </c>
      <c r="L49" s="40">
        <v>79172.92</v>
      </c>
      <c r="M49" s="40">
        <v>14</v>
      </c>
    </row>
    <row r="50" spans="1:13" ht="15">
      <c r="A50" s="39" t="s">
        <v>95</v>
      </c>
      <c r="B50" s="40">
        <v>1679425.34</v>
      </c>
      <c r="C50" s="40">
        <v>43</v>
      </c>
      <c r="D50" s="40">
        <v>0</v>
      </c>
      <c r="E50" s="40">
        <v>0</v>
      </c>
      <c r="F50" s="40">
        <v>228775.92</v>
      </c>
      <c r="G50" s="40">
        <v>20</v>
      </c>
      <c r="H50" s="40">
        <v>1464694.22</v>
      </c>
      <c r="I50" s="40">
        <v>41</v>
      </c>
      <c r="J50" s="40">
        <v>0</v>
      </c>
      <c r="K50" s="40">
        <v>0</v>
      </c>
      <c r="L50" s="40">
        <v>195130.66</v>
      </c>
      <c r="M50" s="40">
        <v>16</v>
      </c>
    </row>
    <row r="51" spans="1:13" ht="15">
      <c r="A51" s="39" t="s">
        <v>96</v>
      </c>
      <c r="B51" s="40">
        <v>687643.24</v>
      </c>
      <c r="C51" s="40">
        <v>11</v>
      </c>
      <c r="D51" s="40">
        <v>0</v>
      </c>
      <c r="E51" s="40">
        <v>0</v>
      </c>
      <c r="F51" s="40">
        <v>0</v>
      </c>
      <c r="G51" s="40">
        <v>0</v>
      </c>
      <c r="H51" s="40">
        <v>694017.27</v>
      </c>
      <c r="I51" s="40">
        <v>13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97</v>
      </c>
      <c r="B52" s="40">
        <v>1122235.06</v>
      </c>
      <c r="C52" s="40">
        <v>40</v>
      </c>
      <c r="D52" s="40">
        <v>0</v>
      </c>
      <c r="E52" s="40">
        <v>0</v>
      </c>
      <c r="F52" s="40">
        <v>116829.58</v>
      </c>
      <c r="G52" s="40">
        <v>19</v>
      </c>
      <c r="H52" s="40">
        <v>1013237.53</v>
      </c>
      <c r="I52" s="40">
        <v>42</v>
      </c>
      <c r="J52" s="40">
        <v>0</v>
      </c>
      <c r="K52" s="40">
        <v>0</v>
      </c>
      <c r="L52" s="40">
        <v>106862.85</v>
      </c>
      <c r="M52" s="40">
        <v>19</v>
      </c>
    </row>
    <row r="53" spans="1:13" ht="15">
      <c r="A53" s="39" t="s">
        <v>98</v>
      </c>
      <c r="B53" s="40">
        <v>4708687.26</v>
      </c>
      <c r="C53" s="40">
        <v>68</v>
      </c>
      <c r="D53" s="40">
        <v>6497082.65</v>
      </c>
      <c r="E53" s="40">
        <v>81</v>
      </c>
      <c r="F53" s="40">
        <v>1766600.93</v>
      </c>
      <c r="G53" s="40">
        <v>45</v>
      </c>
      <c r="H53" s="40">
        <v>3174286.74</v>
      </c>
      <c r="I53" s="40">
        <v>64</v>
      </c>
      <c r="J53" s="40">
        <v>5476811.55</v>
      </c>
      <c r="K53" s="40">
        <v>77</v>
      </c>
      <c r="L53" s="40">
        <v>1285301.78</v>
      </c>
      <c r="M53" s="40">
        <v>43</v>
      </c>
    </row>
    <row r="54" spans="1:13" ht="15">
      <c r="A54" s="39" t="s">
        <v>99</v>
      </c>
      <c r="B54" s="40">
        <v>0</v>
      </c>
      <c r="C54" s="40">
        <v>0</v>
      </c>
      <c r="D54" s="40">
        <v>1628828.35</v>
      </c>
      <c r="E54" s="40">
        <v>12</v>
      </c>
      <c r="F54" s="40">
        <v>0</v>
      </c>
      <c r="G54" s="40">
        <v>0</v>
      </c>
      <c r="H54" s="40">
        <v>0</v>
      </c>
      <c r="I54" s="40">
        <v>0</v>
      </c>
      <c r="J54" s="40">
        <v>1258189.86</v>
      </c>
      <c r="K54" s="40">
        <v>11</v>
      </c>
      <c r="L54" s="40">
        <v>0</v>
      </c>
      <c r="M54" s="40">
        <v>0</v>
      </c>
    </row>
    <row r="55" spans="1:13" ht="15">
      <c r="A55" s="39" t="s">
        <v>100</v>
      </c>
      <c r="B55" s="40">
        <v>478003.54</v>
      </c>
      <c r="C55" s="40">
        <v>15</v>
      </c>
      <c r="D55" s="40">
        <v>0</v>
      </c>
      <c r="E55" s="40">
        <v>0</v>
      </c>
      <c r="F55" s="40">
        <v>0</v>
      </c>
      <c r="G55" s="40">
        <v>0</v>
      </c>
      <c r="H55" s="40">
        <v>432180.81</v>
      </c>
      <c r="I55" s="40">
        <v>15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101</v>
      </c>
      <c r="B56" s="40">
        <v>328288.38</v>
      </c>
      <c r="C56" s="40">
        <v>14</v>
      </c>
      <c r="D56" s="40">
        <v>0</v>
      </c>
      <c r="E56" s="40">
        <v>0</v>
      </c>
      <c r="F56" s="40">
        <v>0</v>
      </c>
      <c r="G56" s="40">
        <v>0</v>
      </c>
      <c r="H56" s="40">
        <v>315720.92</v>
      </c>
      <c r="I56" s="40">
        <v>15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939906.81</v>
      </c>
      <c r="C57" s="40">
        <v>28</v>
      </c>
      <c r="D57" s="40">
        <v>286745.75</v>
      </c>
      <c r="E57" s="40">
        <v>17</v>
      </c>
      <c r="F57" s="40">
        <v>307167.83</v>
      </c>
      <c r="G57" s="40">
        <v>17</v>
      </c>
      <c r="H57" s="40">
        <v>738765.07</v>
      </c>
      <c r="I57" s="40">
        <v>30</v>
      </c>
      <c r="J57" s="40">
        <v>247308.89</v>
      </c>
      <c r="K57" s="40">
        <v>20</v>
      </c>
      <c r="L57" s="40">
        <v>259485.24</v>
      </c>
      <c r="M57" s="40">
        <v>19</v>
      </c>
    </row>
    <row r="58" spans="1:13" ht="15">
      <c r="A58" s="39" t="s">
        <v>103</v>
      </c>
      <c r="B58" s="40">
        <v>1059021.84</v>
      </c>
      <c r="C58" s="40">
        <v>17</v>
      </c>
      <c r="D58" s="40">
        <v>902944.16</v>
      </c>
      <c r="E58" s="40">
        <v>24</v>
      </c>
      <c r="F58" s="40">
        <v>471902.77</v>
      </c>
      <c r="G58" s="40">
        <v>13</v>
      </c>
      <c r="H58" s="40">
        <v>862004.67</v>
      </c>
      <c r="I58" s="40">
        <v>18</v>
      </c>
      <c r="J58" s="40">
        <v>848536.19</v>
      </c>
      <c r="K58" s="40">
        <v>20</v>
      </c>
      <c r="L58" s="40">
        <v>398220.21</v>
      </c>
      <c r="M58" s="40">
        <v>14</v>
      </c>
    </row>
    <row r="59" spans="1:13" ht="15">
      <c r="A59" s="39" t="s">
        <v>104</v>
      </c>
      <c r="B59" s="40">
        <v>1293802.09</v>
      </c>
      <c r="C59" s="40">
        <v>37</v>
      </c>
      <c r="D59" s="40">
        <v>558013.85</v>
      </c>
      <c r="E59" s="40">
        <v>10</v>
      </c>
      <c r="F59" s="40">
        <v>360156.63</v>
      </c>
      <c r="G59" s="40">
        <v>16</v>
      </c>
      <c r="H59" s="40">
        <v>1205476.81</v>
      </c>
      <c r="I59" s="40">
        <v>37</v>
      </c>
      <c r="J59" s="40">
        <v>0</v>
      </c>
      <c r="K59" s="40">
        <v>0</v>
      </c>
      <c r="L59" s="40">
        <v>371223.19</v>
      </c>
      <c r="M59" s="40">
        <v>16</v>
      </c>
    </row>
    <row r="60" spans="1:13" ht="15">
      <c r="A60" s="39" t="s">
        <v>105</v>
      </c>
      <c r="B60" s="40">
        <v>3214472.31</v>
      </c>
      <c r="C60" s="40">
        <v>41</v>
      </c>
      <c r="D60" s="40">
        <v>0</v>
      </c>
      <c r="E60" s="40">
        <v>0</v>
      </c>
      <c r="F60" s="40">
        <v>391017.55</v>
      </c>
      <c r="G60" s="40">
        <v>18</v>
      </c>
      <c r="H60" s="40">
        <v>3239065.25</v>
      </c>
      <c r="I60" s="40">
        <v>44</v>
      </c>
      <c r="J60" s="40">
        <v>0</v>
      </c>
      <c r="K60" s="40">
        <v>0</v>
      </c>
      <c r="L60" s="40">
        <v>400843.53</v>
      </c>
      <c r="M60" s="40">
        <v>18</v>
      </c>
    </row>
    <row r="61" spans="1:13" ht="15">
      <c r="A61" s="39" t="s">
        <v>106</v>
      </c>
      <c r="B61" s="40">
        <v>660300.45</v>
      </c>
      <c r="C61" s="40">
        <v>19</v>
      </c>
      <c r="D61" s="40">
        <v>139357.63</v>
      </c>
      <c r="E61" s="40">
        <v>17</v>
      </c>
      <c r="F61" s="40">
        <v>146166.91</v>
      </c>
      <c r="G61" s="40">
        <v>13</v>
      </c>
      <c r="H61" s="40">
        <v>659637.46</v>
      </c>
      <c r="I61" s="40">
        <v>19</v>
      </c>
      <c r="J61" s="40">
        <v>128062.25</v>
      </c>
      <c r="K61" s="40">
        <v>17</v>
      </c>
      <c r="L61" s="40">
        <v>212804.31</v>
      </c>
      <c r="M61" s="40">
        <v>14</v>
      </c>
    </row>
    <row r="62" spans="1:13" ht="15">
      <c r="A62" s="39" t="s">
        <v>107</v>
      </c>
      <c r="B62" s="40">
        <v>305965.06</v>
      </c>
      <c r="C62" s="40">
        <v>12</v>
      </c>
      <c r="D62" s="40">
        <v>0</v>
      </c>
      <c r="E62" s="40">
        <v>0</v>
      </c>
      <c r="F62" s="40">
        <v>0</v>
      </c>
      <c r="G62" s="40">
        <v>0</v>
      </c>
      <c r="H62" s="40">
        <v>247322.73</v>
      </c>
      <c r="I62" s="40">
        <v>11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108</v>
      </c>
      <c r="B63" s="40">
        <v>0</v>
      </c>
      <c r="C63" s="40">
        <v>0</v>
      </c>
      <c r="D63" s="40">
        <v>111149.94</v>
      </c>
      <c r="E63" s="40">
        <v>16</v>
      </c>
      <c r="F63" s="40">
        <v>0</v>
      </c>
      <c r="G63" s="40">
        <v>0</v>
      </c>
      <c r="H63" s="40">
        <v>0</v>
      </c>
      <c r="I63" s="40">
        <v>0</v>
      </c>
      <c r="J63" s="40">
        <v>90494.12</v>
      </c>
      <c r="K63" s="40">
        <v>17</v>
      </c>
      <c r="L63" s="40">
        <v>0</v>
      </c>
      <c r="M63" s="40">
        <v>0</v>
      </c>
    </row>
    <row r="64" spans="1:13" ht="15">
      <c r="A64" s="39" t="s">
        <v>109</v>
      </c>
      <c r="B64" s="40">
        <v>952562.51</v>
      </c>
      <c r="C64" s="40">
        <v>30</v>
      </c>
      <c r="D64" s="40">
        <v>0</v>
      </c>
      <c r="E64" s="40">
        <v>0</v>
      </c>
      <c r="F64" s="40">
        <v>366131.33</v>
      </c>
      <c r="G64" s="40">
        <v>12</v>
      </c>
      <c r="H64" s="40">
        <v>902404.59</v>
      </c>
      <c r="I64" s="40">
        <v>30</v>
      </c>
      <c r="J64" s="40">
        <v>0</v>
      </c>
      <c r="K64" s="40">
        <v>0</v>
      </c>
      <c r="L64" s="40">
        <v>343117.62</v>
      </c>
      <c r="M64" s="40">
        <v>12</v>
      </c>
    </row>
    <row r="65" spans="1:13" ht="15">
      <c r="A65" s="39" t="s">
        <v>110</v>
      </c>
      <c r="B65" s="40">
        <v>916945.61</v>
      </c>
      <c r="C65" s="40">
        <v>21</v>
      </c>
      <c r="D65" s="40">
        <v>870220.56</v>
      </c>
      <c r="E65" s="40">
        <v>18</v>
      </c>
      <c r="F65" s="40">
        <v>279378.45</v>
      </c>
      <c r="G65" s="40">
        <v>14</v>
      </c>
      <c r="H65" s="40">
        <v>792256.07</v>
      </c>
      <c r="I65" s="40">
        <v>25</v>
      </c>
      <c r="J65" s="40">
        <v>769008.35</v>
      </c>
      <c r="K65" s="40">
        <v>19</v>
      </c>
      <c r="L65" s="40">
        <v>273835.64</v>
      </c>
      <c r="M65" s="40">
        <v>16</v>
      </c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111</v>
      </c>
      <c r="B2" s="36">
        <v>3004616.06</v>
      </c>
      <c r="C2" s="37">
        <v>108</v>
      </c>
      <c r="D2" s="36">
        <v>540073.35</v>
      </c>
      <c r="E2" s="37">
        <v>41</v>
      </c>
      <c r="F2" s="36">
        <v>506810.95</v>
      </c>
      <c r="G2" s="37">
        <v>51</v>
      </c>
      <c r="H2" s="36">
        <v>2891060.81</v>
      </c>
      <c r="I2" s="37">
        <v>117</v>
      </c>
      <c r="J2" s="36">
        <v>534999.58</v>
      </c>
      <c r="K2" s="37">
        <v>42</v>
      </c>
      <c r="L2" s="36">
        <v>451011.68</v>
      </c>
      <c r="M2" s="38">
        <v>54</v>
      </c>
      <c r="N2" s="36"/>
      <c r="O2" s="36"/>
      <c r="P2" s="36"/>
      <c r="Q2" s="36"/>
      <c r="R2" s="36"/>
    </row>
    <row r="3" spans="1:18" ht="15">
      <c r="A3" s="36" t="s">
        <v>112</v>
      </c>
      <c r="B3" s="36">
        <v>5147024.22</v>
      </c>
      <c r="C3" s="37">
        <v>158</v>
      </c>
      <c r="D3" s="36">
        <v>2114735.56</v>
      </c>
      <c r="E3" s="37">
        <v>90</v>
      </c>
      <c r="F3" s="36">
        <v>908522.1</v>
      </c>
      <c r="G3" s="37">
        <v>82</v>
      </c>
      <c r="H3" s="36">
        <v>4698163.82</v>
      </c>
      <c r="I3" s="37">
        <v>158</v>
      </c>
      <c r="J3" s="36">
        <v>1622156.84</v>
      </c>
      <c r="K3" s="37">
        <v>99</v>
      </c>
      <c r="L3" s="36">
        <v>864821.33</v>
      </c>
      <c r="M3" s="38">
        <v>80</v>
      </c>
      <c r="N3" s="36"/>
      <c r="O3" s="36"/>
      <c r="P3" s="36"/>
      <c r="Q3" s="36"/>
      <c r="R3" s="36"/>
    </row>
    <row r="4" spans="1:18" ht="15">
      <c r="A4" s="36" t="s">
        <v>113</v>
      </c>
      <c r="B4" s="36">
        <v>2870428.05</v>
      </c>
      <c r="C4" s="37">
        <v>102</v>
      </c>
      <c r="D4" s="36">
        <v>633126.74</v>
      </c>
      <c r="E4" s="37">
        <v>26</v>
      </c>
      <c r="F4" s="36">
        <v>427713.35</v>
      </c>
      <c r="G4" s="37">
        <v>45</v>
      </c>
      <c r="H4" s="36">
        <v>2612233.1</v>
      </c>
      <c r="I4" s="37">
        <v>104</v>
      </c>
      <c r="J4" s="36">
        <v>549470.88</v>
      </c>
      <c r="K4" s="37">
        <v>30</v>
      </c>
      <c r="L4" s="36">
        <v>390441.74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114</v>
      </c>
      <c r="B5" s="36">
        <v>27765302.71</v>
      </c>
      <c r="C5" s="37">
        <v>540</v>
      </c>
      <c r="D5" s="36">
        <v>6829587.41</v>
      </c>
      <c r="E5" s="37">
        <v>80</v>
      </c>
      <c r="F5" s="36">
        <v>5509146.6</v>
      </c>
      <c r="G5" s="37">
        <v>242</v>
      </c>
      <c r="H5" s="36">
        <v>26317602.78</v>
      </c>
      <c r="I5" s="37">
        <v>551</v>
      </c>
      <c r="J5" s="36">
        <v>6385656.2</v>
      </c>
      <c r="K5" s="37">
        <v>81</v>
      </c>
      <c r="L5" s="36">
        <v>5252941.14</v>
      </c>
      <c r="M5" s="38">
        <v>240</v>
      </c>
      <c r="N5" s="36"/>
      <c r="O5" s="36"/>
      <c r="P5" s="36"/>
      <c r="Q5" s="36"/>
      <c r="R5" s="36"/>
    </row>
    <row r="6" spans="1:18" ht="15">
      <c r="A6" s="36" t="s">
        <v>115</v>
      </c>
      <c r="B6" s="36">
        <v>135844.01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99745.99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116</v>
      </c>
      <c r="B7" s="36">
        <v>3892080.61</v>
      </c>
      <c r="C7" s="37">
        <v>124</v>
      </c>
      <c r="D7" s="36">
        <v>339853.81</v>
      </c>
      <c r="E7" s="37">
        <v>21</v>
      </c>
      <c r="F7" s="36">
        <v>412034.67</v>
      </c>
      <c r="G7" s="37">
        <v>44</v>
      </c>
      <c r="H7" s="36">
        <v>3537128.76</v>
      </c>
      <c r="I7" s="37">
        <v>123</v>
      </c>
      <c r="J7" s="36">
        <v>207563.85</v>
      </c>
      <c r="K7" s="37">
        <v>25</v>
      </c>
      <c r="L7" s="36">
        <v>352665.11</v>
      </c>
      <c r="M7" s="38">
        <v>41</v>
      </c>
      <c r="N7" s="36"/>
      <c r="O7" s="36"/>
      <c r="P7" s="36"/>
      <c r="Q7" s="36"/>
      <c r="R7" s="36"/>
    </row>
    <row r="8" spans="1:18" ht="15">
      <c r="A8" s="36" t="s">
        <v>117</v>
      </c>
      <c r="B8" s="36">
        <v>236444.16</v>
      </c>
      <c r="C8" s="37">
        <v>17</v>
      </c>
      <c r="D8" s="36">
        <v>0</v>
      </c>
      <c r="E8" s="37">
        <v>0</v>
      </c>
      <c r="F8" s="36">
        <v>0</v>
      </c>
      <c r="G8" s="37">
        <v>0</v>
      </c>
      <c r="H8" s="36">
        <v>217697</v>
      </c>
      <c r="I8" s="37">
        <v>20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118</v>
      </c>
      <c r="B9" s="36">
        <v>7144010.34</v>
      </c>
      <c r="C9" s="37">
        <v>128</v>
      </c>
      <c r="D9" s="36">
        <v>7569280.3</v>
      </c>
      <c r="E9" s="37">
        <v>111</v>
      </c>
      <c r="F9" s="36">
        <v>2217568.52</v>
      </c>
      <c r="G9" s="37">
        <v>70</v>
      </c>
      <c r="H9" s="36">
        <v>5349605.03</v>
      </c>
      <c r="I9" s="37">
        <v>129</v>
      </c>
      <c r="J9" s="36">
        <v>6268654.33</v>
      </c>
      <c r="K9" s="37">
        <v>105</v>
      </c>
      <c r="L9" s="36">
        <v>1665532.99</v>
      </c>
      <c r="M9" s="38">
        <v>70</v>
      </c>
      <c r="N9" s="36"/>
      <c r="O9" s="36"/>
      <c r="P9" s="36"/>
      <c r="Q9" s="36"/>
      <c r="R9" s="36"/>
    </row>
    <row r="10" spans="1:18" ht="15">
      <c r="A10" s="36" t="s">
        <v>119</v>
      </c>
      <c r="B10" s="36">
        <v>1390577.32</v>
      </c>
      <c r="C10" s="37">
        <v>57</v>
      </c>
      <c r="D10" s="36">
        <v>184527.35</v>
      </c>
      <c r="E10" s="37">
        <v>11</v>
      </c>
      <c r="F10" s="36">
        <v>122499.9</v>
      </c>
      <c r="G10" s="37">
        <v>16</v>
      </c>
      <c r="H10" s="36">
        <v>1330336.99</v>
      </c>
      <c r="I10" s="37">
        <v>65</v>
      </c>
      <c r="J10" s="36">
        <v>214337.85</v>
      </c>
      <c r="K10" s="37">
        <v>14</v>
      </c>
      <c r="L10" s="36">
        <v>134406.89</v>
      </c>
      <c r="M10" s="38">
        <v>21</v>
      </c>
      <c r="N10" s="36"/>
      <c r="O10" s="36"/>
      <c r="P10" s="36"/>
      <c r="Q10" s="36"/>
      <c r="R10" s="36"/>
    </row>
    <row r="11" spans="1:18" ht="15">
      <c r="A11" s="36" t="s">
        <v>120</v>
      </c>
      <c r="B11" s="36">
        <v>2456851.36</v>
      </c>
      <c r="C11" s="37">
        <v>101</v>
      </c>
      <c r="D11" s="36">
        <v>967948.34</v>
      </c>
      <c r="E11" s="37">
        <v>45</v>
      </c>
      <c r="F11" s="36">
        <v>350581.2</v>
      </c>
      <c r="G11" s="37">
        <v>36</v>
      </c>
      <c r="H11" s="36">
        <v>2148009.01</v>
      </c>
      <c r="I11" s="37">
        <v>99</v>
      </c>
      <c r="J11" s="36">
        <v>859779.73</v>
      </c>
      <c r="K11" s="37">
        <v>51</v>
      </c>
      <c r="L11" s="36">
        <v>330397.81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121</v>
      </c>
      <c r="B12" s="36">
        <v>3644014.29</v>
      </c>
      <c r="C12" s="37">
        <v>29</v>
      </c>
      <c r="D12" s="36">
        <v>10380721.81</v>
      </c>
      <c r="E12" s="37">
        <v>38</v>
      </c>
      <c r="F12" s="36">
        <v>0</v>
      </c>
      <c r="G12" s="37">
        <v>0</v>
      </c>
      <c r="H12" s="36">
        <v>3544684.5</v>
      </c>
      <c r="I12" s="37">
        <v>25</v>
      </c>
      <c r="J12" s="36">
        <v>8093625.46</v>
      </c>
      <c r="K12" s="37">
        <v>35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122</v>
      </c>
      <c r="B13" s="36">
        <v>10657478.09</v>
      </c>
      <c r="C13" s="37">
        <v>244</v>
      </c>
      <c r="D13" s="36">
        <v>5104266.08</v>
      </c>
      <c r="E13" s="37">
        <v>127</v>
      </c>
      <c r="F13" s="36">
        <v>2779420.21</v>
      </c>
      <c r="G13" s="37">
        <v>110</v>
      </c>
      <c r="H13" s="36">
        <v>8987834.59</v>
      </c>
      <c r="I13" s="37">
        <v>265</v>
      </c>
      <c r="J13" s="36">
        <v>4169877.69</v>
      </c>
      <c r="K13" s="37">
        <v>124</v>
      </c>
      <c r="L13" s="36">
        <v>2177740.61</v>
      </c>
      <c r="M13" s="38">
        <v>118</v>
      </c>
      <c r="N13" s="36"/>
      <c r="O13" s="36"/>
      <c r="P13" s="36"/>
      <c r="Q13" s="36"/>
      <c r="R13" s="36"/>
    </row>
    <row r="14" spans="1:18" ht="15">
      <c r="A14" s="36" t="s">
        <v>123</v>
      </c>
      <c r="B14" s="36">
        <v>9376045.7</v>
      </c>
      <c r="C14" s="37">
        <v>242</v>
      </c>
      <c r="D14" s="36">
        <v>2392805.74</v>
      </c>
      <c r="E14" s="37">
        <v>85</v>
      </c>
      <c r="F14" s="36">
        <v>2123578.71</v>
      </c>
      <c r="G14" s="37">
        <v>108</v>
      </c>
      <c r="H14" s="36">
        <v>8639578.88</v>
      </c>
      <c r="I14" s="37">
        <v>251</v>
      </c>
      <c r="J14" s="36">
        <v>2225521.19</v>
      </c>
      <c r="K14" s="37">
        <v>84</v>
      </c>
      <c r="L14" s="36">
        <v>1911867.72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124</v>
      </c>
      <c r="B15" s="36">
        <v>7467068.84</v>
      </c>
      <c r="C15" s="37">
        <v>206</v>
      </c>
      <c r="D15" s="36">
        <v>3146745.63</v>
      </c>
      <c r="E15" s="37">
        <v>126</v>
      </c>
      <c r="F15" s="36">
        <v>1849068.54</v>
      </c>
      <c r="G15" s="37">
        <v>96</v>
      </c>
      <c r="H15" s="36">
        <v>6805928.48</v>
      </c>
      <c r="I15" s="37">
        <v>222</v>
      </c>
      <c r="J15" s="36">
        <v>2705588.36</v>
      </c>
      <c r="K15" s="37">
        <v>128</v>
      </c>
      <c r="L15" s="36">
        <v>1727850.66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125</v>
      </c>
      <c r="B16" s="36">
        <v>8124048.39</v>
      </c>
      <c r="C16" s="37">
        <v>223</v>
      </c>
      <c r="D16" s="36">
        <v>5220617.46</v>
      </c>
      <c r="E16" s="37">
        <v>144</v>
      </c>
      <c r="F16" s="36">
        <v>2023117.89</v>
      </c>
      <c r="G16" s="37">
        <v>109</v>
      </c>
      <c r="H16" s="36">
        <v>7110402.42</v>
      </c>
      <c r="I16" s="37">
        <v>238</v>
      </c>
      <c r="J16" s="36">
        <v>4461786.01</v>
      </c>
      <c r="K16" s="37">
        <v>146</v>
      </c>
      <c r="L16" s="36">
        <v>1753593.66</v>
      </c>
      <c r="M16" s="38">
        <v>113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2018-06-18T14:23:00Z</dcterms:modified>
  <cp:category/>
  <cp:version/>
  <cp:contentType/>
  <cp:contentStatus/>
</cp:coreProperties>
</file>