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<sst xmlns="http://schemas.openxmlformats.org/spreadsheetml/2006/main" count="161" uniqueCount="125">
  <si>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</si>
  <si>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</si>
  <si>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</si>
  <si>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</si>
  <si>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</si>
  <si>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</si>
  <si>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</si>
  <si>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</si>
  <si>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</si>
  <si>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</si>
  <si>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</si>
  <si>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</si>
  <si>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</si>
  <si>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</si>
  <si>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</si>
  <si>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</si>
  <si>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</si>
  <si>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</si>
  <si>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</si>
  <si>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</si>
  <si>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</si>
  <si>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</si>
  <si>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</si>
  <si>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</si>
  <si>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</si>
  <si>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</si>
  <si>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</si>
  <si>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</si>
  <si>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</si>
  <si>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</si>
  <si>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</si>
  <si>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</si>
  <si>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</si>
  <si>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</si>
  <si>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</si>
  <si>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</si>
  <si>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</si>
  <si>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</si>
  <si>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</si>
  <si>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</si>
  <si>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</si>
  <si>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</si>
  <si>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</si>
  <si>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</si>
  <si>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</si>
  <si>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</si>
  <si>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</si>
  <si>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</si>
  <si>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</si>
  <si>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</si>
  <si>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</si>
  <si>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</si>
  <si>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</si>
  <si>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</si>
  <si>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</si>
  <si>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</si>
  <si>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</si>
  <si>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</si>
  <si>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</si>
  <si>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</si>
  <si>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</si>
  <si>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</si>
  <si>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</si>
  <si>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</si>
  <si>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</si>
  <si>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</si>
  <si>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</si>
  <si>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</si>
  <si>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</si>
  <si>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</si>
  <si>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</si>
  <si>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</si>
  <si>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</si>
  <si>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</si>
  <si>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</si>
  <si>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</si>
  <si>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</si>
  <si>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</si>
  <si>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</si>
  <si>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</si>
  <si>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</si>
  <si>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</si>
  <si>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</si>
  <si>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</si>
  <si>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</si>
  <si>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</si>
  <si>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</si>
  <si>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</si>
  <si>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</si>
  <si>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</si>
  <si>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</si>
  <si>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</si>
  <si>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</si>
  <si>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</si>
  <si>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</si>
  <si>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</si>
  <si>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</si>
  <si>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</si>
  <si>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</si>
  <si>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</si>
  <si>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</si>
  <si>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</si>
  <si>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</si>
  <si>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</si>
  <si>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</si>
  <si>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</si>
  <si>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</si>
  <si>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</si>
  <si>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</si>
  <si>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</si>
  <si>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</si>
  <si>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</si>
  <si>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</si>
  <si>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</si>
  <si>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</si>
  <si>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</si>
  <si>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</si>
  <si>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</si>
  <si>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</si>
  <si>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</si>
  <si>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</si>
  <si>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Current Taxable Receipts</t>
  </si>
  <si>
    <t>Previous Taxable Receipts</t>
  </si>
  <si>
    <t>Current Receipts</t>
  </si>
  <si>
    <t>Previous Receipts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</si>
</sst>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7" t="s">
        <v>0</v>
      </c>
      <c r="E3" s="57"/>
      <c r="F3" s="57"/>
      <c r="G3" s="57"/>
      <c r="H3" s="4"/>
    </row>
    <row r="4" spans="4:8" ht="36">
      <c r="D4" s="57" t="s">
        <v>14</v>
      </c>
      <c r="E4" s="57"/>
      <c r="F4" s="57"/>
      <c r="G4" s="57"/>
      <c r="H4" s="4"/>
    </row>
    <row r="5" spans="4:18" ht="36">
      <c r="D5" s="57" t="s">
        <v>1</v>
      </c>
      <c r="E5" s="57"/>
      <c r="F5" s="57"/>
      <c r="G5" s="57"/>
      <c r="H5" s="4"/>
      <c r="O5" s="1" t="s">
        <v>32</v>
      </c>
      <c r="R5" s="1" t="s">
        <v>12</v>
      </c>
    </row>
    <row r="6" spans="5:18" ht="15">
      <c r="E6" s="56"/>
      <c r="F6" s="56"/>
      <c r="G6" s="56"/>
      <c r="H6" s="56"/>
      <c r="O6" s="1" t="s">
        <v>33</v>
      </c>
      <c r="R6" s="1" t="s">
        <v>31</v>
      </c>
    </row>
    <row r="7" spans="4:15" ht="33.75">
      <c r="D7" s="3" t="s">
        <v>2</v>
      </c>
      <c r="E7" s="5">
        <v>42795</v>
      </c>
      <c r="F7" s="3" t="s">
        <v>3</v>
      </c>
      <c r="G7" s="5">
        <v>42825</v>
      </c>
      <c r="O7" s="1" t="s">
        <v>34</v>
      </c>
    </row>
    <row r="8" ht="15">
      <c r="O8" s="1" t="s">
        <v>35</v>
      </c>
    </row>
    <row r="12" spans="3:8" ht="18.75">
      <c r="C12" s="59" t="s">
        <v>37</v>
      </c>
      <c r="D12" s="59"/>
      <c r="E12" s="59"/>
      <c r="F12" s="59"/>
      <c r="G12" s="59"/>
      <c r="H12" s="59"/>
    </row>
    <row r="13" s="30" customFormat="1" ht="15"/>
    <row r="14" spans="3:8" ht="18.75">
      <c r="C14" s="60" t="s">
        <v>4</v>
      </c>
      <c r="D14" s="60"/>
      <c r="E14" s="60"/>
      <c r="F14" s="60"/>
      <c r="G14" s="60"/>
      <c r="H14" s="60"/>
    </row>
    <row r="15" spans="2:8" ht="16.5" customHeight="1">
      <c r="B15" s="2" t="s">
        <v>5</v>
      </c>
      <c r="C15" s="58" t="s">
        <v>41</v>
      </c>
      <c r="D15" s="58"/>
      <c r="E15" s="58"/>
      <c r="F15" s="58"/>
      <c r="G15" s="58"/>
      <c r="H15" s="58"/>
    </row>
    <row r="16" spans="2:8" ht="16.5" customHeight="1">
      <c r="B16" s="2" t="s">
        <v>6</v>
      </c>
      <c r="C16" s="58" t="s">
        <v>42</v>
      </c>
      <c r="D16" s="58"/>
      <c r="E16" s="58"/>
      <c r="F16" s="58"/>
      <c r="G16" s="58"/>
      <c r="H16" s="58"/>
    </row>
    <row r="17" spans="2:8" ht="16.5" customHeight="1">
      <c r="B17" s="2" t="s">
        <v>7</v>
      </c>
      <c r="C17" s="58" t="s">
        <v>40</v>
      </c>
      <c r="D17" s="58"/>
      <c r="E17" s="58"/>
      <c r="F17" s="58"/>
      <c r="G17" s="58"/>
      <c r="H17" s="58"/>
    </row>
    <row r="18" spans="2:8" ht="16.5" customHeight="1">
      <c r="B18" s="2" t="s">
        <v>8</v>
      </c>
      <c r="C18" s="58" t="s">
        <v>39</v>
      </c>
      <c r="D18" s="58"/>
      <c r="E18" s="58"/>
      <c r="F18" s="58"/>
      <c r="G18" s="58"/>
      <c r="H18" s="58"/>
    </row>
    <row r="19" spans="2:8" ht="16.5" customHeight="1">
      <c r="B19" s="2" t="s">
        <v>9</v>
      </c>
      <c r="C19" s="58" t="s">
        <v>38</v>
      </c>
      <c r="D19" s="58"/>
      <c r="E19" s="58"/>
      <c r="F19" s="58"/>
      <c r="G19" s="58"/>
      <c r="H19" s="58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ht="11.25" customHeight="1">
      <c r="B23" s="2"/>
    </row>
    <row r="24" ht="18.75">
      <c r="E24" s="6" t="s">
        <v>31</v>
      </c>
    </row>
  </sheetData>
  <sheetProtection/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2">
      <selection activeCell="F3" sqref="F3:H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14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121</v>
      </c>
      <c r="D3" s="66"/>
      <c r="E3" s="67"/>
      <c r="F3" s="66" t="s">
        <v>122</v>
      </c>
      <c r="G3" s="66"/>
      <c r="H3" s="67"/>
      <c r="I3" s="65" t="s">
        <v>11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03/01/2017 - 03/31/2017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03/01/2016 - 03/31/2016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84076144.18</v>
      </c>
      <c r="D6" s="42">
        <f t="shared" si="0"/>
        <v>38267537.75</v>
      </c>
      <c r="E6" s="43">
        <f t="shared" si="0"/>
        <v>16997008.240000002</v>
      </c>
      <c r="F6" s="41">
        <f t="shared" si="0"/>
        <v>80544977.3</v>
      </c>
      <c r="G6" s="42">
        <f t="shared" si="0"/>
        <v>32352456.380000003</v>
      </c>
      <c r="H6" s="43">
        <f t="shared" si="0"/>
        <v>15426525.409999998</v>
      </c>
      <c r="I6" s="20">
        <f>_xlfn.IFERROR((C6-F6)/F6,"")</f>
        <v>0.04384093209000147</v>
      </c>
      <c r="J6" s="20">
        <f>_xlfn.IFERROR((D6-G6)/G6,"")</f>
        <v>0.18283252747561535</v>
      </c>
      <c r="K6" s="20">
        <f>_xlfn.IFERROR((E6-H6)/H6,"")</f>
        <v>0.10180405426759051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2835619.43</v>
      </c>
      <c r="D7" s="44">
        <f>IF('County Data'!E2&gt;9,'County Data'!D2,"*")</f>
        <v>534999.58</v>
      </c>
      <c r="E7" s="45">
        <f>IF('County Data'!G2&gt;9,'County Data'!F2,"*")</f>
        <v>451011.68</v>
      </c>
      <c r="F7" s="44">
        <f>IF('County Data'!I2&gt;9,'County Data'!H2,"*")</f>
        <v>2897867.81</v>
      </c>
      <c r="G7" s="44">
        <f>IF('County Data'!K2&gt;9,'County Data'!J2,"*")</f>
        <v>551557.18</v>
      </c>
      <c r="H7" s="45">
        <f>IF('County Data'!M2&gt;9,'County Data'!L2,"*")</f>
        <v>490175.13</v>
      </c>
      <c r="I7" s="22">
        <f aca="true" t="shared" si="1" ref="I7:I50">_xlfn.IFERROR((C7-F7)/F7,"")</f>
        <v>-0.02148075208440922</v>
      </c>
      <c r="J7" s="22">
        <f aca="true" t="shared" si="2" ref="J7:J50">_xlfn.IFERROR((D7-G7)/G7,"")</f>
        <v>-0.03001973430932418</v>
      </c>
      <c r="K7" s="22">
        <f aca="true" t="shared" si="3" ref="K7:K50">_xlfn.IFERROR((E7-H7)/H7,"")</f>
        <v>-0.07989685237600694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4607239.9</v>
      </c>
      <c r="D8" s="44">
        <f>IF('County Data'!E3&gt;9,'County Data'!D3,"*")</f>
        <v>1621207.42</v>
      </c>
      <c r="E8" s="45">
        <f>IF('County Data'!G3&gt;9,'County Data'!F3,"*")</f>
        <v>864821.33</v>
      </c>
      <c r="F8" s="44">
        <f>IF('County Data'!I3&gt;9,'County Data'!H3,"*")</f>
        <v>4366057.91</v>
      </c>
      <c r="G8" s="44">
        <f>IF('County Data'!K3&gt;9,'County Data'!J3,"*")</f>
        <v>2032155.94</v>
      </c>
      <c r="H8" s="45">
        <f>IF('County Data'!M3&gt;9,'County Data'!L3,"*")</f>
        <v>779002.13</v>
      </c>
      <c r="I8" s="22">
        <f t="shared" si="1"/>
        <v>0.05524021782844383</v>
      </c>
      <c r="J8" s="22">
        <f t="shared" si="2"/>
        <v>-0.20222292586463617</v>
      </c>
      <c r="K8" s="22">
        <f t="shared" si="3"/>
        <v>0.11016555243565246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2552270.06</v>
      </c>
      <c r="D9" s="47">
        <f>IF('County Data'!E4&gt;9,'County Data'!D4,"*")</f>
        <v>549065.88</v>
      </c>
      <c r="E9" s="48">
        <f>IF('County Data'!G4&gt;9,'County Data'!F4,"*")</f>
        <v>390441.74</v>
      </c>
      <c r="F9" s="46">
        <f>IF('County Data'!I4&gt;9,'County Data'!H4,"*")</f>
        <v>2400855.63</v>
      </c>
      <c r="G9" s="47">
        <f>IF('County Data'!K4&gt;9,'County Data'!J4,"*")</f>
        <v>338338.31</v>
      </c>
      <c r="H9" s="48">
        <f>IF('County Data'!M4&gt;9,'County Data'!L4,"*")</f>
        <v>338862.62</v>
      </c>
      <c r="I9" s="9">
        <f t="shared" si="1"/>
        <v>0.06306686170879845</v>
      </c>
      <c r="J9" s="9">
        <f t="shared" si="2"/>
        <v>0.6228309469300122</v>
      </c>
      <c r="K9" s="9">
        <f t="shared" si="3"/>
        <v>0.15221248068022372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25930292.27</v>
      </c>
      <c r="D10" s="44">
        <f>IF('County Data'!E5&gt;9,'County Data'!D5,"*")</f>
        <v>6395715.45</v>
      </c>
      <c r="E10" s="45">
        <f>IF('County Data'!G5&gt;9,'County Data'!F5,"*")</f>
        <v>5247136.73</v>
      </c>
      <c r="F10" s="44">
        <f>IF('County Data'!I5&gt;9,'County Data'!H5,"*")</f>
        <v>25986371.47</v>
      </c>
      <c r="G10" s="44">
        <f>IF('County Data'!K5&gt;9,'County Data'!J5,"*")</f>
        <v>6222398.82</v>
      </c>
      <c r="H10" s="45">
        <f>IF('County Data'!M5&gt;9,'County Data'!L5,"*")</f>
        <v>5206732.71</v>
      </c>
      <c r="I10" s="22">
        <f t="shared" si="1"/>
        <v>-0.0021580234879940803</v>
      </c>
      <c r="J10" s="22">
        <f t="shared" si="2"/>
        <v>0.027853667856024677</v>
      </c>
      <c r="K10" s="22">
        <f t="shared" si="3"/>
        <v>0.007759956627387636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99745.99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89446.74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1"/>
        <v>0.11514393928722276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3532912.76</v>
      </c>
      <c r="D12" s="44">
        <f>IF('County Data'!E7&gt;9,'County Data'!D7,"*")</f>
        <v>203071.92</v>
      </c>
      <c r="E12" s="45">
        <f>IF('County Data'!G7&gt;9,'County Data'!F7,"*")</f>
        <v>352665.11</v>
      </c>
      <c r="F12" s="44">
        <f>IF('County Data'!I7&gt;9,'County Data'!H7,"*")</f>
        <v>3417783.4</v>
      </c>
      <c r="G12" s="44">
        <f>IF('County Data'!K7&gt;9,'County Data'!J7,"*")</f>
        <v>205331.4</v>
      </c>
      <c r="H12" s="45">
        <f>IF('County Data'!M7&gt;9,'County Data'!L7,"*")</f>
        <v>292774.17</v>
      </c>
      <c r="I12" s="22">
        <f t="shared" si="1"/>
        <v>0.0336853880207856</v>
      </c>
      <c r="J12" s="22">
        <f t="shared" si="2"/>
        <v>-0.011004064648660562</v>
      </c>
      <c r="K12" s="22">
        <f t="shared" si="3"/>
        <v>0.20456360614052807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217825.85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213668.7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1"/>
        <v>0.01945605509838359</v>
      </c>
      <c r="J13" s="9">
        <f t="shared" si="2"/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5305986.46</v>
      </c>
      <c r="D14" s="44">
        <f>IF('County Data'!E9&gt;9,'County Data'!D9,"*")</f>
        <v>6259647.75</v>
      </c>
      <c r="E14" s="45">
        <f>IF('County Data'!G9&gt;9,'County Data'!F9,"*")</f>
        <v>1665532.99</v>
      </c>
      <c r="F14" s="44">
        <f>IF('County Data'!I9&gt;9,'County Data'!H9,"*")</f>
        <v>4691987.72</v>
      </c>
      <c r="G14" s="44">
        <f>IF('County Data'!K9&gt;9,'County Data'!J9,"*")</f>
        <v>5425678.43</v>
      </c>
      <c r="H14" s="45">
        <f>IF('County Data'!M9&gt;9,'County Data'!L9,"*")</f>
        <v>1335500.33</v>
      </c>
      <c r="I14" s="22">
        <f t="shared" si="1"/>
        <v>0.13086111401843145</v>
      </c>
      <c r="J14" s="22">
        <f t="shared" si="2"/>
        <v>0.15370784147264702</v>
      </c>
      <c r="K14" s="22">
        <f t="shared" si="3"/>
        <v>0.24712285919090704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1276241.1</v>
      </c>
      <c r="D15" s="49">
        <f>IF('County Data'!E10&gt;9,'County Data'!D10,"*")</f>
        <v>214337.85</v>
      </c>
      <c r="E15" s="50">
        <f>IF('County Data'!G10&gt;9,'County Data'!F10,"*")</f>
        <v>134406.89</v>
      </c>
      <c r="F15" s="49">
        <f>IF('County Data'!I10&gt;9,'County Data'!H10,"*")</f>
        <v>1306847.89</v>
      </c>
      <c r="G15" s="49">
        <f>IF('County Data'!K10&gt;9,'County Data'!J10,"*")</f>
        <v>199217.46</v>
      </c>
      <c r="H15" s="50">
        <f>IF('County Data'!M10&gt;9,'County Data'!L10,"*")</f>
        <v>120627.04</v>
      </c>
      <c r="I15" s="23">
        <f t="shared" si="1"/>
        <v>-0.02342031558087438</v>
      </c>
      <c r="J15" s="23">
        <f t="shared" si="2"/>
        <v>0.07589891970312249</v>
      </c>
      <c r="K15" s="23">
        <f t="shared" si="3"/>
        <v>0.11423516650993029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2093150.68</v>
      </c>
      <c r="D16" s="44">
        <f>IF('County Data'!E11&gt;9,'County Data'!D11,"*")</f>
        <v>860446.73</v>
      </c>
      <c r="E16" s="45">
        <f>IF('County Data'!G11&gt;9,'County Data'!F11,"*")</f>
        <v>330397.81</v>
      </c>
      <c r="F16" s="44">
        <f>IF('County Data'!I11&gt;9,'County Data'!H11,"*")</f>
        <v>2014264.12</v>
      </c>
      <c r="G16" s="44">
        <f>IF('County Data'!K11&gt;9,'County Data'!J11,"*")</f>
        <v>855239.13</v>
      </c>
      <c r="H16" s="45">
        <f>IF('County Data'!M11&gt;9,'County Data'!L11,"*")</f>
        <v>306868.25</v>
      </c>
      <c r="I16" s="22">
        <f t="shared" si="1"/>
        <v>0.03916396028540677</v>
      </c>
      <c r="J16" s="22">
        <f t="shared" si="2"/>
        <v>0.0060890572207564645</v>
      </c>
      <c r="K16" s="22">
        <f t="shared" si="3"/>
        <v>0.07667642383987264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4607898.56</v>
      </c>
      <c r="D17" s="47">
        <f>IF('County Data'!E12&gt;9,'County Data'!D12,"*")</f>
        <v>8086947.56</v>
      </c>
      <c r="E17" s="48" t="str">
        <f>IF('County Data'!G12&gt;9,'County Data'!F12,"*")</f>
        <v>*</v>
      </c>
      <c r="F17" s="46">
        <f>IF('County Data'!I12&gt;9,'County Data'!H12,"*")</f>
        <v>3925452.42</v>
      </c>
      <c r="G17" s="47">
        <f>IF('County Data'!K12&gt;9,'County Data'!J12,"*")</f>
        <v>4726538.33</v>
      </c>
      <c r="H17" s="48" t="str">
        <f>IF('County Data'!M12&gt;9,'County Data'!L12,"*")</f>
        <v>*</v>
      </c>
      <c r="I17" s="9">
        <f t="shared" si="1"/>
        <v>0.17385158880616355</v>
      </c>
      <c r="J17" s="9">
        <f t="shared" si="2"/>
        <v>0.7109662495850319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8806464.91</v>
      </c>
      <c r="D18" s="44">
        <f>IF('County Data'!E13&gt;9,'County Data'!D13,"*")</f>
        <v>4169877.69</v>
      </c>
      <c r="E18" s="45">
        <f>IF('County Data'!G13&gt;9,'County Data'!F13,"*")</f>
        <v>2138137.32</v>
      </c>
      <c r="F18" s="44">
        <f>IF('County Data'!I13&gt;9,'County Data'!H13,"*")</f>
        <v>8624408.23</v>
      </c>
      <c r="G18" s="44">
        <f>IF('County Data'!K13&gt;9,'County Data'!J13,"*")</f>
        <v>4048403.28</v>
      </c>
      <c r="H18" s="45">
        <f>IF('County Data'!M13&gt;9,'County Data'!L13,"*")</f>
        <v>1986256.85</v>
      </c>
      <c r="I18" s="22">
        <f t="shared" si="1"/>
        <v>0.021109469211663196</v>
      </c>
      <c r="J18" s="22">
        <f t="shared" si="2"/>
        <v>0.03000551120984176</v>
      </c>
      <c r="K18" s="22">
        <f t="shared" si="3"/>
        <v>0.07646567461806349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8429383.51</v>
      </c>
      <c r="D19" s="47">
        <f>IF('County Data'!E14&gt;9,'County Data'!D14,"*")</f>
        <v>2226934.19</v>
      </c>
      <c r="E19" s="48">
        <f>IF('County Data'!G14&gt;9,'County Data'!F14,"*")</f>
        <v>1911848.22</v>
      </c>
      <c r="F19" s="46">
        <f>IF('County Data'!I14&gt;9,'County Data'!H14,"*")</f>
        <v>7967958.03</v>
      </c>
      <c r="G19" s="47">
        <f>IF('County Data'!K14&gt;9,'County Data'!J14,"*")</f>
        <v>1960619.44</v>
      </c>
      <c r="H19" s="48">
        <f>IF('County Data'!M14&gt;9,'County Data'!L14,"*")</f>
        <v>1717070.66</v>
      </c>
      <c r="I19" s="9">
        <f t="shared" si="1"/>
        <v>0.05791012932832924</v>
      </c>
      <c r="J19" s="9">
        <f t="shared" si="2"/>
        <v>0.1358319440105113</v>
      </c>
      <c r="K19" s="9">
        <f t="shared" si="3"/>
        <v>0.11343596075423015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6721609.78</v>
      </c>
      <c r="D20" s="44">
        <f>IF('County Data'!E15&gt;9,'County Data'!D15,"*")</f>
        <v>2705588.36</v>
      </c>
      <c r="E20" s="45">
        <f>IF('County Data'!G15&gt;9,'County Data'!F15,"*")</f>
        <v>1723478.66</v>
      </c>
      <c r="F20" s="44">
        <f>IF('County Data'!I15&gt;9,'County Data'!H15,"*")</f>
        <v>6183048.74</v>
      </c>
      <c r="G20" s="44">
        <f>IF('County Data'!K15&gt;9,'County Data'!J15,"*")</f>
        <v>2047505.51</v>
      </c>
      <c r="H20" s="45">
        <f>IF('County Data'!M15&gt;9,'County Data'!L15,"*")</f>
        <v>1406068.99</v>
      </c>
      <c r="I20" s="22">
        <f t="shared" si="1"/>
        <v>0.08710282946920454</v>
      </c>
      <c r="J20" s="22">
        <f t="shared" si="2"/>
        <v>0.3214071204135611</v>
      </c>
      <c r="K20" s="22">
        <f t="shared" si="3"/>
        <v>0.22574260029730114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7059502.92</v>
      </c>
      <c r="D21" s="47">
        <f>IF('County Data'!E16&gt;9,'County Data'!D16,"*")</f>
        <v>4439697.37</v>
      </c>
      <c r="E21" s="48">
        <f>IF('County Data'!G16&gt;9,'County Data'!F16,"*")</f>
        <v>1787129.76</v>
      </c>
      <c r="F21" s="46">
        <f>IF('County Data'!I16&gt;9,'County Data'!H16,"*")</f>
        <v>6458958.49</v>
      </c>
      <c r="G21" s="47">
        <f>IF('County Data'!K16&gt;9,'County Data'!J16,"*")</f>
        <v>3739473.15</v>
      </c>
      <c r="H21" s="48">
        <f>IF('County Data'!M16&gt;9,'County Data'!L16,"*")</f>
        <v>1446586.53</v>
      </c>
      <c r="I21" s="9">
        <f t="shared" si="1"/>
        <v>0.09297852446795948</v>
      </c>
      <c r="J21" s="9">
        <f t="shared" si="2"/>
        <v>0.1872521052865429</v>
      </c>
      <c r="K21" s="9">
        <f t="shared" si="3"/>
        <v>0.23541158647454016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14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13</v>
      </c>
      <c r="C3" s="74" t="s">
        <v>123</v>
      </c>
      <c r="D3" s="74"/>
      <c r="E3" s="75"/>
      <c r="F3" s="74" t="s">
        <v>124</v>
      </c>
      <c r="G3" s="74"/>
      <c r="H3" s="67"/>
      <c r="I3" s="65" t="s">
        <v>11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03/01/2017 - 03/31/2017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03/01/2016 - 03/31/2016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BARRE</v>
      </c>
      <c r="C6" s="41">
        <f>IF('Town Data'!C2&gt;9,'Town Data'!B2,"*")</f>
        <v>2163043.31</v>
      </c>
      <c r="D6" s="42" t="str">
        <f>IF('Town Data'!E2&gt;9,'Town Data'!D2,"*")</f>
        <v>*</v>
      </c>
      <c r="E6" s="43">
        <f>IF('Town Data'!G2&gt;9,'Town Data'!F2,"*")</f>
        <v>280123.71</v>
      </c>
      <c r="F6" s="42">
        <f>IF('Town Data'!I2&gt;9,'Town Data'!H2,"*")</f>
        <v>2138495.59</v>
      </c>
      <c r="G6" s="42" t="str">
        <f>IF('Town Data'!K2&gt;9,'Town Data'!J2,"*")</f>
        <v>*</v>
      </c>
      <c r="H6" s="43">
        <f>IF('Town Data'!M2&gt;9,'Town Data'!L2,"*")</f>
        <v>299218.9</v>
      </c>
      <c r="I6" s="20">
        <f>_xlfn.IFERROR((C6-F6)/F6,"")</f>
        <v>0.011478966856321741</v>
      </c>
      <c r="J6" s="20">
        <f>_xlfn.IFERROR((D6-G6)/G6,"")</f>
      </c>
      <c r="K6" s="20">
        <f>_xlfn.IFERROR((E6-H6)/H6,"")</f>
        <v>-0.06381679098479408</v>
      </c>
    </row>
    <row r="7" spans="1:12" ht="15">
      <c r="A7" s="15"/>
      <c r="B7" t="str">
        <f>'Town Data'!A3</f>
        <v>BARTON</v>
      </c>
      <c r="C7" s="51">
        <f>IF('Town Data'!C3&gt;9,'Town Data'!B3,"*")</f>
        <v>127553.96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127021.83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0.004189279905666646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2183170.15</v>
      </c>
      <c r="D8" s="44">
        <f>IF('Town Data'!E4&gt;9,'Town Data'!D4,"*")</f>
        <v>333869.65</v>
      </c>
      <c r="E8" s="45">
        <f>IF('Town Data'!G4&gt;9,'Town Data'!F4,"*")</f>
        <v>316836.05</v>
      </c>
      <c r="F8" s="44">
        <f>IF('Town Data'!I4&gt;9,'Town Data'!H4,"*")</f>
        <v>2129305.14</v>
      </c>
      <c r="G8" s="44">
        <f>IF('Town Data'!K4&gt;9,'Town Data'!J4,"*")</f>
        <v>364511.39</v>
      </c>
      <c r="H8" s="45">
        <f>IF('Town Data'!M4&gt;9,'Town Data'!L4,"*")</f>
        <v>299804.46</v>
      </c>
      <c r="I8" s="22">
        <f t="shared" si="0"/>
        <v>0.02529698960854421</v>
      </c>
      <c r="J8" s="22">
        <f t="shared" si="1"/>
        <v>-0.08406250350640618</v>
      </c>
      <c r="K8" s="22">
        <f t="shared" si="2"/>
        <v>0.056808994769457284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349011.67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351569.72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-0.007276081683030008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319470.01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382319.04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-0.16438896163790317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3093400.68</v>
      </c>
      <c r="D11" s="47">
        <f>IF('Town Data'!E7&gt;9,'Town Data'!D7,"*")</f>
        <v>519360.37</v>
      </c>
      <c r="E11" s="48">
        <f>IF('Town Data'!G7&gt;9,'Town Data'!F7,"*")</f>
        <v>450454.7</v>
      </c>
      <c r="F11" s="46">
        <f>IF('Town Data'!I7&gt;9,'Town Data'!H7,"*")</f>
        <v>3133061.15</v>
      </c>
      <c r="G11" s="47">
        <f>IF('Town Data'!K7&gt;9,'Town Data'!J7,"*")</f>
        <v>515912.59</v>
      </c>
      <c r="H11" s="48">
        <f>IF('Town Data'!M7&gt;9,'Town Data'!L7,"*")</f>
        <v>419331.87</v>
      </c>
      <c r="I11" s="9">
        <f t="shared" si="0"/>
        <v>-0.012658696431762827</v>
      </c>
      <c r="J11" s="9">
        <f t="shared" si="1"/>
        <v>0.00668287626010439</v>
      </c>
      <c r="K11" s="9">
        <f t="shared" si="2"/>
        <v>0.07422004437678448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303128.47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312012.82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-0.028474310767102565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BURKE</v>
      </c>
      <c r="C13" s="51" t="str">
        <f>IF('Town Data'!C9&gt;9,'Town Data'!B9,"*")</f>
        <v>*</v>
      </c>
      <c r="D13" s="47">
        <f>IF('Town Data'!E9&gt;9,'Town Data'!D9,"*")</f>
        <v>230765.23</v>
      </c>
      <c r="E13" s="48" t="str">
        <f>IF('Town Data'!G9&gt;9,'Town Data'!F9,"*")</f>
        <v>*</v>
      </c>
      <c r="F13" s="46" t="str">
        <f>IF('Town Data'!I9&gt;9,'Town Data'!H9,"*")</f>
        <v>*</v>
      </c>
      <c r="G13" s="47">
        <f>IF('Town Data'!K9&gt;9,'Town Data'!J9,"*")</f>
        <v>18790.41</v>
      </c>
      <c r="H13" s="48" t="str">
        <f>IF('Town Data'!M9&gt;9,'Town Data'!L9,"*")</f>
        <v>*</v>
      </c>
      <c r="I13" s="9">
        <f t="shared" si="0"/>
      </c>
      <c r="J13" s="9">
        <f t="shared" si="1"/>
        <v>11.281010898644576</v>
      </c>
      <c r="K13" s="9">
        <f t="shared" si="2"/>
      </c>
      <c r="L13" s="15"/>
    </row>
    <row r="14" spans="1:12" ht="15">
      <c r="A14" s="15"/>
      <c r="B14" s="27" t="str">
        <f>'Town Data'!A10</f>
        <v>BURLINGTON</v>
      </c>
      <c r="C14" s="52">
        <f>IF('Town Data'!C10&gt;9,'Town Data'!B10,"*")</f>
        <v>7582500.65</v>
      </c>
      <c r="D14" s="44">
        <f>IF('Town Data'!E10&gt;9,'Town Data'!D10,"*")</f>
        <v>2129139.11</v>
      </c>
      <c r="E14" s="45">
        <f>IF('Town Data'!G10&gt;9,'Town Data'!F10,"*")</f>
        <v>2855543.72</v>
      </c>
      <c r="F14" s="44">
        <f>IF('Town Data'!I10&gt;9,'Town Data'!H10,"*")</f>
        <v>7984734.95</v>
      </c>
      <c r="G14" s="44">
        <f>IF('Town Data'!K10&gt;9,'Town Data'!J10,"*")</f>
        <v>2145041.19</v>
      </c>
      <c r="H14" s="45">
        <f>IF('Town Data'!M10&gt;9,'Town Data'!L10,"*")</f>
        <v>2756706.88</v>
      </c>
      <c r="I14" s="22">
        <f t="shared" si="0"/>
        <v>-0.05037541039480588</v>
      </c>
      <c r="J14" s="22">
        <f t="shared" si="1"/>
        <v>-0.007413414751257096</v>
      </c>
      <c r="K14" s="22">
        <f t="shared" si="2"/>
        <v>0.035853227891969534</v>
      </c>
      <c r="L14" s="15"/>
    </row>
    <row r="15" spans="1:12" ht="15">
      <c r="A15" s="15"/>
      <c r="B15" s="15" t="str">
        <f>'Town Data'!A11</f>
        <v>CAMBRIDGE</v>
      </c>
      <c r="C15" s="51">
        <f>IF('Town Data'!C11&gt;9,'Town Data'!B11,"*")</f>
        <v>786640.42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745406.71</v>
      </c>
      <c r="G15" s="47">
        <f>IF('Town Data'!K11&gt;9,'Town Data'!J11,"*")</f>
        <v>680303.94</v>
      </c>
      <c r="H15" s="48" t="str">
        <f>IF('Town Data'!M11&gt;9,'Town Data'!L11,"*")</f>
        <v>*</v>
      </c>
      <c r="I15" s="9">
        <f t="shared" si="0"/>
        <v>0.05531706308358839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CASTLETON</v>
      </c>
      <c r="C16" s="53">
        <f>IF('Town Data'!C12&gt;9,'Town Data'!B12,"*")</f>
        <v>292680.7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314304.97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-0.06880028018646973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CHESTER</v>
      </c>
      <c r="C17" s="52">
        <f>IF('Town Data'!C13&gt;9,'Town Data'!B13,"*")</f>
        <v>254877.53</v>
      </c>
      <c r="D17" s="44">
        <f>IF('Town Data'!E13&gt;9,'Town Data'!D13,"*")</f>
        <v>56495.39</v>
      </c>
      <c r="E17" s="45" t="str">
        <f>IF('Town Data'!G13&gt;9,'Town Data'!F13,"*")</f>
        <v>*</v>
      </c>
      <c r="F17" s="44">
        <f>IF('Town Data'!I13&gt;9,'Town Data'!H13,"*")</f>
        <v>216172.26</v>
      </c>
      <c r="G17" s="44">
        <f>IF('Town Data'!K13&gt;9,'Town Data'!J13,"*")</f>
        <v>50075.3</v>
      </c>
      <c r="H17" s="45" t="str">
        <f>IF('Town Data'!M13&gt;9,'Town Data'!L13,"*")</f>
        <v>*</v>
      </c>
      <c r="I17" s="22">
        <f t="shared" si="0"/>
        <v>0.17904827381644614</v>
      </c>
      <c r="J17" s="22">
        <f t="shared" si="1"/>
        <v>0.1282087176711871</v>
      </c>
      <c r="K17" s="22">
        <f t="shared" si="2"/>
      </c>
      <c r="L17" s="15"/>
    </row>
    <row r="18" spans="1:12" ht="15">
      <c r="A18" s="15"/>
      <c r="B18" s="15" t="str">
        <f>'Town Data'!A14</f>
        <v>COLCHESTER</v>
      </c>
      <c r="C18" s="51">
        <f>IF('Town Data'!C14&gt;9,'Town Data'!B14,"*")</f>
        <v>1874227.66</v>
      </c>
      <c r="D18" s="47" t="str">
        <f>IF('Town Data'!E14&gt;9,'Town Data'!D14,"*")</f>
        <v>*</v>
      </c>
      <c r="E18" s="48">
        <f>IF('Town Data'!G14&gt;9,'Town Data'!F14,"*")</f>
        <v>272071.39</v>
      </c>
      <c r="F18" s="46">
        <f>IF('Town Data'!I14&gt;9,'Town Data'!H14,"*")</f>
        <v>1853864.06</v>
      </c>
      <c r="G18" s="47" t="str">
        <f>IF('Town Data'!K14&gt;9,'Town Data'!J14,"*")</f>
        <v>*</v>
      </c>
      <c r="H18" s="48">
        <f>IF('Town Data'!M14&gt;9,'Town Data'!L14,"*")</f>
        <v>266486.47</v>
      </c>
      <c r="I18" s="9">
        <f t="shared" si="0"/>
        <v>0.010984408425286512</v>
      </c>
      <c r="J18" s="9">
        <f t="shared" si="1"/>
      </c>
      <c r="K18" s="9">
        <f t="shared" si="2"/>
        <v>0.020957611844233753</v>
      </c>
      <c r="L18" s="15"/>
    </row>
    <row r="19" spans="1:12" ht="15">
      <c r="A19" s="15"/>
      <c r="B19" s="27" t="str">
        <f>'Town Data'!A15</f>
        <v>DERBY</v>
      </c>
      <c r="C19" s="52">
        <f>IF('Town Data'!C15&gt;9,'Town Data'!B15,"*")</f>
        <v>735465.12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729154.51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0.00865469514822035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DORSET</v>
      </c>
      <c r="C20" s="51">
        <f>IF('Town Data'!C16&gt;9,'Town Data'!B16,"*")</f>
        <v>281165.17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DOVER</v>
      </c>
      <c r="C21" s="52">
        <f>IF('Town Data'!C17&gt;9,'Town Data'!B17,"*")</f>
        <v>749213.58</v>
      </c>
      <c r="D21" s="44">
        <f>IF('Town Data'!E17&gt;9,'Town Data'!D17,"*")</f>
        <v>541696.8</v>
      </c>
      <c r="E21" s="45">
        <f>IF('Town Data'!G17&gt;9,'Town Data'!F17,"*")</f>
        <v>276521.95</v>
      </c>
      <c r="F21" s="44">
        <f>IF('Town Data'!I17&gt;9,'Town Data'!H17,"*")</f>
        <v>536181.69</v>
      </c>
      <c r="G21" s="44">
        <f>IF('Town Data'!K17&gt;9,'Town Data'!J17,"*")</f>
        <v>405521.22</v>
      </c>
      <c r="H21" s="45">
        <f>IF('Town Data'!M17&gt;9,'Town Data'!L17,"*")</f>
        <v>181221.64</v>
      </c>
      <c r="I21" s="22">
        <f t="shared" si="0"/>
        <v>0.3973128772823258</v>
      </c>
      <c r="J21" s="22">
        <f t="shared" si="1"/>
        <v>0.33580383290423144</v>
      </c>
      <c r="K21" s="22">
        <f t="shared" si="2"/>
        <v>0.5258770972384975</v>
      </c>
      <c r="L21" s="15"/>
    </row>
    <row r="22" spans="1:12" ht="15">
      <c r="A22" s="15"/>
      <c r="B22" s="15" t="str">
        <f>'Town Data'!A18</f>
        <v>ENOSBURG</v>
      </c>
      <c r="C22" s="51">
        <f>IF('Town Data'!C18&gt;9,'Town Data'!B18,"*")</f>
        <v>325057.04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318766.63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0.01973359005614852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ESSEX</v>
      </c>
      <c r="C23" s="52">
        <f>IF('Town Data'!C19&gt;9,'Town Data'!B19,"*")</f>
        <v>2919374.15</v>
      </c>
      <c r="D23" s="44" t="str">
        <f>IF('Town Data'!E19&gt;9,'Town Data'!D19,"*")</f>
        <v>*</v>
      </c>
      <c r="E23" s="45">
        <f>IF('Town Data'!G19&gt;9,'Town Data'!F19,"*")</f>
        <v>296348.59</v>
      </c>
      <c r="F23" s="44">
        <f>IF('Town Data'!I19&gt;9,'Town Data'!H19,"*")</f>
        <v>2693543.62</v>
      </c>
      <c r="G23" s="44" t="str">
        <f>IF('Town Data'!K19&gt;9,'Town Data'!J19,"*")</f>
        <v>*</v>
      </c>
      <c r="H23" s="45">
        <f>IF('Town Data'!M19&gt;9,'Town Data'!L19,"*")</f>
        <v>308241.4</v>
      </c>
      <c r="I23" s="22">
        <f t="shared" si="0"/>
        <v>0.08384142299503573</v>
      </c>
      <c r="J23" s="22">
        <f t="shared" si="1"/>
      </c>
      <c r="K23" s="22">
        <f t="shared" si="2"/>
        <v>-0.03858277960066363</v>
      </c>
      <c r="L23" s="15"/>
    </row>
    <row r="24" spans="1:12" ht="15">
      <c r="A24" s="15"/>
      <c r="B24" s="15" t="str">
        <f>'Town Data'!A20</f>
        <v>FAIR HAVEN</v>
      </c>
      <c r="C24" s="51">
        <f>IF('Town Data'!C20&gt;9,'Town Data'!B20,"*")</f>
        <v>436274.61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443264.11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-0.01576825157353705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HARDWICK</v>
      </c>
      <c r="C25" s="52">
        <f>IF('Town Data'!C21&gt;9,'Town Data'!B21,"*")</f>
        <v>236103.07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252599.91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-0.0653081784550121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HARTFORD</v>
      </c>
      <c r="C26" s="51">
        <f>IF('Town Data'!C22&gt;9,'Town Data'!B22,"*")</f>
        <v>1640458.43</v>
      </c>
      <c r="D26" s="47">
        <f>IF('Town Data'!E22&gt;9,'Town Data'!D22,"*")</f>
        <v>798604.19</v>
      </c>
      <c r="E26" s="48">
        <f>IF('Town Data'!G22&gt;9,'Town Data'!F22,"*")</f>
        <v>223212.2</v>
      </c>
      <c r="F26" s="46">
        <f>IF('Town Data'!I22&gt;9,'Town Data'!H22,"*")</f>
        <v>1623140.01</v>
      </c>
      <c r="G26" s="47">
        <f>IF('Town Data'!K22&gt;9,'Town Data'!J22,"*")</f>
        <v>736723.01</v>
      </c>
      <c r="H26" s="48">
        <f>IF('Town Data'!M22&gt;9,'Town Data'!L22,"*")</f>
        <v>214597.83</v>
      </c>
      <c r="I26" s="9">
        <f t="shared" si="0"/>
        <v>0.010669701870019165</v>
      </c>
      <c r="J26" s="9">
        <f t="shared" si="1"/>
        <v>0.08399517750911559</v>
      </c>
      <c r="K26" s="9">
        <f t="shared" si="2"/>
        <v>0.040141925013873744</v>
      </c>
      <c r="L26" s="15"/>
    </row>
    <row r="27" spans="1:12" ht="15">
      <c r="A27" s="15"/>
      <c r="B27" s="27" t="str">
        <f>'Town Data'!A23</f>
        <v>HINESBURG</v>
      </c>
      <c r="C27" s="52">
        <f>IF('Town Data'!C23&gt;9,'Town Data'!B23,"*")</f>
        <v>387171.24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414852.41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-0.06672534456290126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JAY</v>
      </c>
      <c r="C28" s="51" t="str">
        <f>IF('Town Data'!C24&gt;9,'Town Data'!B24,"*")</f>
        <v>*</v>
      </c>
      <c r="D28" s="47">
        <f>IF('Town Data'!E24&gt;9,'Town Data'!D24,"*")</f>
        <v>686142.37</v>
      </c>
      <c r="E28" s="48" t="str">
        <f>IF('Town Data'!G24&gt;9,'Town Data'!F24,"*")</f>
        <v>*</v>
      </c>
      <c r="F28" s="46" t="str">
        <f>IF('Town Data'!I24&gt;9,'Town Data'!H24,"*")</f>
        <v>*</v>
      </c>
      <c r="G28" s="47">
        <f>IF('Town Data'!K24&gt;9,'Town Data'!J24,"*")</f>
        <v>677191.95</v>
      </c>
      <c r="H28" s="48" t="str">
        <f>IF('Town Data'!M24&gt;9,'Town Data'!L24,"*")</f>
        <v>*</v>
      </c>
      <c r="I28" s="9">
        <f t="shared" si="0"/>
      </c>
      <c r="J28" s="9">
        <f t="shared" si="1"/>
        <v>0.013216961601507583</v>
      </c>
      <c r="K28" s="9">
        <f t="shared" si="2"/>
      </c>
      <c r="L28" s="15"/>
    </row>
    <row r="29" spans="1:12" ht="15">
      <c r="A29" s="15"/>
      <c r="B29" s="27" t="str">
        <f>'Town Data'!A25</f>
        <v>JOHNSON</v>
      </c>
      <c r="C29" s="52">
        <f>IF('Town Data'!C25&gt;9,'Town Data'!B25,"*")</f>
        <v>228212.58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233296.47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-0.021791542752447192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KILLINGTON</v>
      </c>
      <c r="C30" s="51">
        <f>IF('Town Data'!C26&gt;9,'Town Data'!B26,"*")</f>
        <v>2220262.16</v>
      </c>
      <c r="D30" s="47">
        <f>IF('Town Data'!E26&gt;9,'Town Data'!D26,"*")</f>
        <v>2563961.57</v>
      </c>
      <c r="E30" s="48">
        <f>IF('Town Data'!G26&gt;9,'Town Data'!F26,"*")</f>
        <v>1242114.22</v>
      </c>
      <c r="F30" s="46">
        <f>IF('Town Data'!I26&gt;9,'Town Data'!H26,"*")</f>
        <v>2185184.26</v>
      </c>
      <c r="G30" s="47">
        <f>IF('Town Data'!K26&gt;9,'Town Data'!J26,"*")</f>
        <v>2663558.88</v>
      </c>
      <c r="H30" s="48">
        <f>IF('Town Data'!M26&gt;9,'Town Data'!L26,"*")</f>
        <v>1134329.84</v>
      </c>
      <c r="I30" s="9">
        <f t="shared" si="0"/>
        <v>0.01605260510159467</v>
      </c>
      <c r="J30" s="9">
        <f t="shared" si="1"/>
        <v>-0.037392569298111425</v>
      </c>
      <c r="K30" s="9">
        <f t="shared" si="2"/>
        <v>0.0950203161366185</v>
      </c>
      <c r="L30" s="15"/>
    </row>
    <row r="31" spans="1:12" ht="15">
      <c r="A31" s="15"/>
      <c r="B31" s="27" t="str">
        <f>'Town Data'!A27</f>
        <v>LONDONDERRY</v>
      </c>
      <c r="C31" s="52">
        <f>IF('Town Data'!C27&gt;9,'Town Data'!B27,"*")</f>
        <v>241225.17</v>
      </c>
      <c r="D31" s="44">
        <f>IF('Town Data'!E27&gt;9,'Town Data'!D27,"*")</f>
        <v>55524.2</v>
      </c>
      <c r="E31" s="45" t="str">
        <f>IF('Town Data'!G27&gt;9,'Town Data'!F27,"*")</f>
        <v>*</v>
      </c>
      <c r="F31" s="44">
        <f>IF('Town Data'!I27&gt;9,'Town Data'!H27,"*")</f>
        <v>177786.8</v>
      </c>
      <c r="G31" s="44">
        <f>IF('Town Data'!K27&gt;9,'Town Data'!J27,"*")</f>
        <v>42482.99</v>
      </c>
      <c r="H31" s="45" t="str">
        <f>IF('Town Data'!M27&gt;9,'Town Data'!L27,"*")</f>
        <v>*</v>
      </c>
      <c r="I31" s="22">
        <f t="shared" si="0"/>
        <v>0.35682272249683344</v>
      </c>
      <c r="J31" s="22">
        <f t="shared" si="1"/>
        <v>0.306974862174249</v>
      </c>
      <c r="K31" s="22">
        <f t="shared" si="2"/>
      </c>
      <c r="L31" s="15"/>
    </row>
    <row r="32" spans="1:12" ht="15">
      <c r="A32" s="15"/>
      <c r="B32" s="15" t="str">
        <f>'Town Data'!A28</f>
        <v>LUDLOW</v>
      </c>
      <c r="C32" s="51">
        <f>IF('Town Data'!C28&gt;9,'Town Data'!B28,"*")</f>
        <v>2041925.62</v>
      </c>
      <c r="D32" s="47">
        <f>IF('Town Data'!E28&gt;9,'Town Data'!D28,"*")</f>
        <v>1802322.67</v>
      </c>
      <c r="E32" s="48">
        <f>IF('Town Data'!G28&gt;9,'Town Data'!F28,"*")</f>
        <v>755608.58</v>
      </c>
      <c r="F32" s="46">
        <f>IF('Town Data'!I28&gt;9,'Town Data'!H28,"*")</f>
        <v>1554772.31</v>
      </c>
      <c r="G32" s="47">
        <f>IF('Town Data'!K28&gt;9,'Town Data'!J28,"*")</f>
        <v>1532662.11</v>
      </c>
      <c r="H32" s="48">
        <f>IF('Town Data'!M28&gt;9,'Town Data'!L28,"*")</f>
        <v>530567.74</v>
      </c>
      <c r="I32" s="9">
        <f t="shared" si="0"/>
        <v>0.31332775022215315</v>
      </c>
      <c r="J32" s="9">
        <f t="shared" si="1"/>
        <v>0.17594260224779734</v>
      </c>
      <c r="K32" s="9">
        <f t="shared" si="2"/>
        <v>0.42415100473315615</v>
      </c>
      <c r="L32" s="15"/>
    </row>
    <row r="33" spans="1:12" ht="15">
      <c r="A33" s="15"/>
      <c r="B33" s="27" t="str">
        <f>'Town Data'!A29</f>
        <v>LYNDON</v>
      </c>
      <c r="C33" s="52">
        <f>IF('Town Data'!C29&gt;9,'Town Data'!B29,"*")</f>
        <v>867305.27</v>
      </c>
      <c r="D33" s="44" t="str">
        <f>IF('Town Data'!E29&gt;9,'Town Data'!D29,"*")</f>
        <v>*</v>
      </c>
      <c r="E33" s="45">
        <f>IF('Town Data'!G29&gt;9,'Town Data'!F29,"*")</f>
        <v>93326.56</v>
      </c>
      <c r="F33" s="44">
        <f>IF('Town Data'!I29&gt;9,'Town Data'!H29,"*")</f>
        <v>826866.83</v>
      </c>
      <c r="G33" s="44" t="str">
        <f>IF('Town Data'!K29&gt;9,'Town Data'!J29,"*")</f>
        <v>*</v>
      </c>
      <c r="H33" s="45">
        <f>IF('Town Data'!M29&gt;9,'Town Data'!L29,"*")</f>
        <v>102950.84</v>
      </c>
      <c r="I33" s="22">
        <f t="shared" si="0"/>
        <v>0.048905626072822464</v>
      </c>
      <c r="J33" s="22">
        <f t="shared" si="1"/>
      </c>
      <c r="K33" s="22">
        <f t="shared" si="2"/>
        <v>-0.0934842299489737</v>
      </c>
      <c r="L33" s="15"/>
    </row>
    <row r="34" spans="1:12" ht="15">
      <c r="A34" s="15"/>
      <c r="B34" s="15" t="str">
        <f>'Town Data'!A30</f>
        <v>MANCHESTER</v>
      </c>
      <c r="C34" s="51">
        <f>IF('Town Data'!C30&gt;9,'Town Data'!B30,"*")</f>
        <v>1672843.29</v>
      </c>
      <c r="D34" s="47">
        <f>IF('Town Data'!E30&gt;9,'Town Data'!D30,"*")</f>
        <v>1015126.46</v>
      </c>
      <c r="E34" s="48">
        <f>IF('Town Data'!G30&gt;9,'Town Data'!F30,"*")</f>
        <v>360792.94</v>
      </c>
      <c r="F34" s="46">
        <f>IF('Town Data'!I30&gt;9,'Town Data'!H30,"*")</f>
        <v>1578824.21</v>
      </c>
      <c r="G34" s="47">
        <f>IF('Town Data'!K30&gt;9,'Town Data'!J30,"*")</f>
        <v>1295238.25</v>
      </c>
      <c r="H34" s="48">
        <f>IF('Town Data'!M30&gt;9,'Town Data'!L30,"*")</f>
        <v>316270.3</v>
      </c>
      <c r="I34" s="9">
        <f t="shared" si="0"/>
        <v>0.05955006225803953</v>
      </c>
      <c r="J34" s="9">
        <f t="shared" si="1"/>
        <v>-0.216262753203899</v>
      </c>
      <c r="K34" s="9">
        <f t="shared" si="2"/>
        <v>0.14077401513831686</v>
      </c>
      <c r="L34" s="15"/>
    </row>
    <row r="35" spans="1:12" ht="15">
      <c r="A35" s="15"/>
      <c r="B35" s="27" t="str">
        <f>'Town Data'!A31</f>
        <v>MIDDLEBURY</v>
      </c>
      <c r="C35" s="52">
        <f>IF('Town Data'!C31&gt;9,'Town Data'!B31,"*")</f>
        <v>1686872.72</v>
      </c>
      <c r="D35" s="44" t="str">
        <f>IF('Town Data'!E31&gt;9,'Town Data'!D31,"*")</f>
        <v>*</v>
      </c>
      <c r="E35" s="45">
        <f>IF('Town Data'!G31&gt;9,'Town Data'!F31,"*")</f>
        <v>250801.32</v>
      </c>
      <c r="F35" s="44">
        <f>IF('Town Data'!I31&gt;9,'Town Data'!H31,"*")</f>
        <v>1785929.24</v>
      </c>
      <c r="G35" s="44">
        <f>IF('Town Data'!K31&gt;9,'Town Data'!J31,"*")</f>
        <v>448924.6</v>
      </c>
      <c r="H35" s="45">
        <f>IF('Town Data'!M31&gt;9,'Town Data'!L31,"*")</f>
        <v>294071.44</v>
      </c>
      <c r="I35" s="22">
        <f t="shared" si="0"/>
        <v>-0.05546497463695707</v>
      </c>
      <c r="J35" s="22">
        <f t="shared" si="1"/>
      </c>
      <c r="K35" s="22">
        <f t="shared" si="2"/>
        <v>-0.1471415245220685</v>
      </c>
      <c r="L35" s="15"/>
    </row>
    <row r="36" spans="1:12" ht="15">
      <c r="A36" s="15"/>
      <c r="B36" s="15" t="str">
        <f>'Town Data'!A32</f>
        <v>MILTON</v>
      </c>
      <c r="C36" s="51">
        <f>IF('Town Data'!C32&gt;9,'Town Data'!B32,"*")</f>
        <v>807583.95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>
        <f>IF('Town Data'!I32&gt;9,'Town Data'!H32,"*")</f>
        <v>909504.41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  <v>-0.11206153469888076</v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MONTGOMERY</v>
      </c>
      <c r="C37" s="52" t="str">
        <f>IF('Town Data'!C33&gt;9,'Town Data'!B33,"*")</f>
        <v>*</v>
      </c>
      <c r="D37" s="44">
        <f>IF('Town Data'!E33&gt;9,'Town Data'!D33,"*")</f>
        <v>57850.54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>
        <f>IF('Town Data'!K33&gt;9,'Town Data'!J33,"*")</f>
        <v>70086.27</v>
      </c>
      <c r="H37" s="45" t="str">
        <f>IF('Town Data'!M33&gt;9,'Town Data'!L33,"*")</f>
        <v>*</v>
      </c>
      <c r="I37" s="22">
        <f t="shared" si="0"/>
      </c>
      <c r="J37" s="22">
        <f t="shared" si="1"/>
        <v>-0.17458098426410767</v>
      </c>
      <c r="K37" s="22">
        <f>_xlfn.IFERROR((E37-H37)/H37,"")</f>
      </c>
      <c r="L37" s="15"/>
    </row>
    <row r="38" spans="1:12" ht="15">
      <c r="A38" s="15"/>
      <c r="B38" s="15" t="str">
        <f>'Town Data'!A34</f>
        <v>MONTPELIER</v>
      </c>
      <c r="C38" s="51">
        <f>IF('Town Data'!C34&gt;9,'Town Data'!B34,"*")</f>
        <v>1906900.82</v>
      </c>
      <c r="D38" s="47" t="str">
        <f>IF('Town Data'!E34&gt;9,'Town Data'!D34,"*")</f>
        <v>*</v>
      </c>
      <c r="E38" s="48">
        <f>IF('Town Data'!G34&gt;9,'Town Data'!F34,"*")</f>
        <v>356734.74</v>
      </c>
      <c r="F38" s="46">
        <f>IF('Town Data'!I34&gt;9,'Town Data'!H34,"*")</f>
        <v>1951953.07</v>
      </c>
      <c r="G38" s="47">
        <f>IF('Town Data'!K34&gt;9,'Town Data'!J34,"*")</f>
        <v>268751.44</v>
      </c>
      <c r="H38" s="48">
        <f>IF('Town Data'!M34&gt;9,'Town Data'!L34,"*")</f>
        <v>362886.09</v>
      </c>
      <c r="I38" s="9">
        <f t="shared" si="0"/>
        <v>-0.02308060101055606</v>
      </c>
      <c r="J38" s="9">
        <f t="shared" si="1"/>
      </c>
      <c r="K38" s="9">
        <f t="shared" si="2"/>
        <v>-0.016951187079119055</v>
      </c>
      <c r="L38" s="15"/>
    </row>
    <row r="39" spans="1:12" ht="15">
      <c r="A39" s="15"/>
      <c r="B39" s="27" t="str">
        <f>'Town Data'!A35</f>
        <v>MORRISTOWN</v>
      </c>
      <c r="C39" s="52">
        <f>IF('Town Data'!C35&gt;9,'Town Data'!B35,"*")</f>
        <v>1048839.31</v>
      </c>
      <c r="D39" s="44">
        <f>IF('Town Data'!E35&gt;9,'Town Data'!D35,"*")</f>
        <v>71811.49</v>
      </c>
      <c r="E39" s="45">
        <f>IF('Town Data'!G35&gt;9,'Town Data'!F35,"*")</f>
        <v>104570.98</v>
      </c>
      <c r="F39" s="44">
        <f>IF('Town Data'!I35&gt;9,'Town Data'!H35,"*")</f>
        <v>1020048.29</v>
      </c>
      <c r="G39" s="44">
        <f>IF('Town Data'!K35&gt;9,'Town Data'!J35,"*")</f>
        <v>87518.51</v>
      </c>
      <c r="H39" s="45">
        <f>IF('Town Data'!M35&gt;9,'Town Data'!L35,"*")</f>
        <v>91935.3</v>
      </c>
      <c r="I39" s="22">
        <f t="shared" si="0"/>
        <v>0.02822515392874196</v>
      </c>
      <c r="J39" s="22">
        <f t="shared" si="1"/>
        <v>-0.1794708342269537</v>
      </c>
      <c r="K39" s="22">
        <f t="shared" si="2"/>
        <v>0.13744100470657072</v>
      </c>
      <c r="L39" s="15"/>
    </row>
    <row r="40" spans="1:12" ht="15">
      <c r="A40" s="15"/>
      <c r="B40" s="15" t="str">
        <f>'Town Data'!A36</f>
        <v>NEWPORT</v>
      </c>
      <c r="C40" s="51">
        <f>IF('Town Data'!C36&gt;9,'Town Data'!B36,"*")</f>
        <v>724127.77</v>
      </c>
      <c r="D40" s="47" t="str">
        <f>IF('Town Data'!E36&gt;9,'Town Data'!D36,"*")</f>
        <v>*</v>
      </c>
      <c r="E40" s="48">
        <f>IF('Town Data'!G36&gt;9,'Town Data'!F36,"*")</f>
        <v>105955.85</v>
      </c>
      <c r="F40" s="46">
        <f>IF('Town Data'!I36&gt;9,'Town Data'!H36,"*")</f>
        <v>699247.68</v>
      </c>
      <c r="G40" s="47" t="str">
        <f>IF('Town Data'!K36&gt;9,'Town Data'!J36,"*")</f>
        <v>*</v>
      </c>
      <c r="H40" s="48">
        <f>IF('Town Data'!M36&gt;9,'Town Data'!L36,"*")</f>
        <v>111262.54</v>
      </c>
      <c r="I40" s="9">
        <f t="shared" si="0"/>
        <v>0.035581226383189384</v>
      </c>
      <c r="J40" s="9">
        <f t="shared" si="1"/>
      </c>
      <c r="K40" s="9">
        <f t="shared" si="2"/>
        <v>-0.047695208108676904</v>
      </c>
      <c r="L40" s="15"/>
    </row>
    <row r="41" spans="1:12" ht="15">
      <c r="A41" s="15"/>
      <c r="B41" s="27" t="str">
        <f>'Town Data'!A37</f>
        <v>NORTHFIELD</v>
      </c>
      <c r="C41" s="52">
        <f>IF('Town Data'!C37&gt;9,'Town Data'!B37,"*")</f>
        <v>279538.57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>
        <f>IF('Town Data'!I37&gt;9,'Town Data'!H37,"*")</f>
        <v>271419.72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  <v>0.029912528094863687</v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PLYMOUTH</v>
      </c>
      <c r="C42" s="51" t="str">
        <f>IF('Town Data'!C38&gt;9,'Town Data'!B38,"*")</f>
        <v>*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>
        <f>IF('Town Data'!K38&gt;9,'Town Data'!J38,"*")</f>
        <v>63035.67</v>
      </c>
      <c r="H42" s="48" t="str">
        <f>IF('Town Data'!M38&gt;9,'Town Data'!L38,"*")</f>
        <v>*</v>
      </c>
      <c r="I42" s="9">
        <f t="shared" si="0"/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POULTNEY</v>
      </c>
      <c r="C43" s="52">
        <f>IF('Town Data'!C39&gt;9,'Town Data'!B39,"*")</f>
        <v>169967.76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167815.74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0.01282370771657068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RANDOLPH</v>
      </c>
      <c r="C44" s="51">
        <f>IF('Town Data'!C40&gt;9,'Town Data'!B40,"*")</f>
        <v>456904.82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507978.94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  <v>-0.10054377451159686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RICHMOND</v>
      </c>
      <c r="C45" s="52" t="str">
        <f>IF('Town Data'!C41&gt;9,'Town Data'!B41,"*")</f>
        <v>*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243805.67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ROCKINGHAM</v>
      </c>
      <c r="C46" s="51">
        <f>IF('Town Data'!C42&gt;9,'Town Data'!B42,"*")</f>
        <v>371835.14</v>
      </c>
      <c r="D46" s="47" t="str">
        <f>IF('Town Data'!E42&gt;9,'Town Data'!D42,"*")</f>
        <v>*</v>
      </c>
      <c r="E46" s="48">
        <f>IF('Town Data'!G42&gt;9,'Town Data'!F42,"*")</f>
        <v>90982.97</v>
      </c>
      <c r="F46" s="46">
        <f>IF('Town Data'!I42&gt;9,'Town Data'!H42,"*")</f>
        <v>388395.16</v>
      </c>
      <c r="G46" s="47" t="str">
        <f>IF('Town Data'!K42&gt;9,'Town Data'!J42,"*")</f>
        <v>*</v>
      </c>
      <c r="H46" s="48">
        <f>IF('Town Data'!M42&gt;9,'Town Data'!L42,"*")</f>
        <v>109233.27</v>
      </c>
      <c r="I46" s="9">
        <f t="shared" si="0"/>
        <v>-0.04263704007022117</v>
      </c>
      <c r="J46" s="9">
        <f t="shared" si="1"/>
      </c>
      <c r="K46" s="9">
        <f t="shared" si="2"/>
        <v>-0.16707638615963802</v>
      </c>
      <c r="L46" s="15"/>
    </row>
    <row r="47" spans="1:12" ht="15">
      <c r="A47" s="15"/>
      <c r="B47" s="27" t="str">
        <f>'Town Data'!A43</f>
        <v>ROYALTON</v>
      </c>
      <c r="C47" s="52">
        <f>IF('Town Data'!C43&gt;9,'Town Data'!B43,"*")</f>
        <v>300630.3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291924.86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0.029820824440919498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RUTLAND</v>
      </c>
      <c r="C48" s="51">
        <f>IF('Town Data'!C44&gt;9,'Town Data'!B44,"*")</f>
        <v>4230559.21</v>
      </c>
      <c r="D48" s="47">
        <f>IF('Town Data'!E44&gt;9,'Town Data'!D44,"*")</f>
        <v>712297.45</v>
      </c>
      <c r="E48" s="48">
        <f>IF('Town Data'!G44&gt;9,'Town Data'!F44,"*")</f>
        <v>494808.42</v>
      </c>
      <c r="F48" s="46">
        <f>IF('Town Data'!I44&gt;9,'Town Data'!H44,"*")</f>
        <v>4017408.68</v>
      </c>
      <c r="G48" s="47">
        <f>IF('Town Data'!K44&gt;9,'Town Data'!J44,"*")</f>
        <v>628945.07</v>
      </c>
      <c r="H48" s="48">
        <f>IF('Town Data'!M44&gt;9,'Town Data'!L44,"*")</f>
        <v>488030.66</v>
      </c>
      <c r="I48" s="9">
        <f t="shared" si="0"/>
        <v>0.05305672063216625</v>
      </c>
      <c r="J48" s="9">
        <f t="shared" si="1"/>
        <v>0.132527280959528</v>
      </c>
      <c r="K48" s="9">
        <f t="shared" si="2"/>
        <v>0.013887979906836202</v>
      </c>
      <c r="L48" s="15"/>
    </row>
    <row r="49" spans="1:12" ht="15">
      <c r="A49" s="15"/>
      <c r="B49" s="27" t="str">
        <f>'Town Data'!A45</f>
        <v>SHELBURNE</v>
      </c>
      <c r="C49" s="52">
        <f>IF('Town Data'!C45&gt;9,'Town Data'!B45,"*")</f>
        <v>756885.01</v>
      </c>
      <c r="D49" s="44">
        <f>IF('Town Data'!E45&gt;9,'Town Data'!D45,"*")</f>
        <v>154489.16</v>
      </c>
      <c r="E49" s="45">
        <f>IF('Town Data'!G45&gt;9,'Town Data'!F45,"*")</f>
        <v>102702.33</v>
      </c>
      <c r="F49" s="44">
        <f>IF('Town Data'!I45&gt;9,'Town Data'!H45,"*")</f>
        <v>770504.09</v>
      </c>
      <c r="G49" s="44" t="str">
        <f>IF('Town Data'!K45&gt;9,'Town Data'!J45,"*")</f>
        <v>*</v>
      </c>
      <c r="H49" s="45">
        <f>IF('Town Data'!M45&gt;9,'Town Data'!L45,"*")</f>
        <v>105394.07</v>
      </c>
      <c r="I49" s="22">
        <f t="shared" si="0"/>
        <v>-0.017675545369265928</v>
      </c>
      <c r="J49" s="22">
        <f t="shared" si="1"/>
      </c>
      <c r="K49" s="22">
        <f t="shared" si="2"/>
        <v>-0.025539767085567575</v>
      </c>
      <c r="L49" s="15"/>
    </row>
    <row r="50" spans="1:12" ht="15">
      <c r="A50" s="15"/>
      <c r="B50" s="15" t="str">
        <f>'Town Data'!A46</f>
        <v>SOUTH BURLINGTON</v>
      </c>
      <c r="C50" s="51">
        <f>IF('Town Data'!C46&gt;9,'Town Data'!B46,"*")</f>
        <v>6877510.75</v>
      </c>
      <c r="D50" s="47">
        <f>IF('Town Data'!E46&gt;9,'Town Data'!D46,"*")</f>
        <v>2368192.45</v>
      </c>
      <c r="E50" s="48">
        <f>IF('Town Data'!G46&gt;9,'Town Data'!F46,"*")</f>
        <v>719777.82</v>
      </c>
      <c r="F50" s="46">
        <f>IF('Town Data'!I46&gt;9,'Town Data'!H46,"*")</f>
        <v>6818211.07</v>
      </c>
      <c r="G50" s="47">
        <f>IF('Town Data'!K46&gt;9,'Town Data'!J46,"*")</f>
        <v>2408802.98</v>
      </c>
      <c r="H50" s="48">
        <f>IF('Town Data'!M46&gt;9,'Town Data'!L46,"*")</f>
        <v>777108.98</v>
      </c>
      <c r="I50" s="9">
        <f t="shared" si="0"/>
        <v>0.008697249086482109</v>
      </c>
      <c r="J50" s="9">
        <f t="shared" si="1"/>
        <v>-0.016859216107412735</v>
      </c>
      <c r="K50" s="9">
        <f t="shared" si="2"/>
        <v>-0.0737749292254994</v>
      </c>
      <c r="L50" s="15"/>
    </row>
    <row r="51" spans="1:12" ht="15">
      <c r="A51" s="15"/>
      <c r="B51" s="27" t="str">
        <f>'Town Data'!A47</f>
        <v>SPRINGFIELD</v>
      </c>
      <c r="C51" s="52">
        <f>IF('Town Data'!C47&gt;9,'Town Data'!B47,"*")</f>
        <v>833648.59</v>
      </c>
      <c r="D51" s="44" t="str">
        <f>IF('Town Data'!E47&gt;9,'Town Data'!D47,"*")</f>
        <v>*</v>
      </c>
      <c r="E51" s="45">
        <f>IF('Town Data'!G47&gt;9,'Town Data'!F47,"*")</f>
        <v>79172.92</v>
      </c>
      <c r="F51" s="44">
        <f>IF('Town Data'!I47&gt;9,'Town Data'!H47,"*")</f>
        <v>894803.96</v>
      </c>
      <c r="G51" s="44" t="str">
        <f>IF('Town Data'!K47&gt;9,'Town Data'!J47,"*")</f>
        <v>*</v>
      </c>
      <c r="H51" s="45">
        <f>IF('Town Data'!M47&gt;9,'Town Data'!L47,"*")</f>
        <v>68690.53</v>
      </c>
      <c r="I51" s="22">
        <f t="shared" si="0"/>
        <v>-0.06834499257245129</v>
      </c>
      <c r="J51" s="22">
        <f t="shared" si="1"/>
      </c>
      <c r="K51" s="22">
        <f t="shared" si="2"/>
        <v>0.15260313175629886</v>
      </c>
      <c r="L51" s="15"/>
    </row>
    <row r="52" spans="1:12" ht="15">
      <c r="A52" s="15"/>
      <c r="B52" s="15" t="str">
        <f>'Town Data'!A48</f>
        <v>ST ALBANS</v>
      </c>
      <c r="C52" s="51">
        <f>IF('Town Data'!C48&gt;9,'Town Data'!B48,"*")</f>
        <v>1464694.22</v>
      </c>
      <c r="D52" s="47" t="str">
        <f>IF('Town Data'!E48&gt;9,'Town Data'!D48,"*")</f>
        <v>*</v>
      </c>
      <c r="E52" s="48">
        <f>IF('Town Data'!G48&gt;9,'Town Data'!F48,"*")</f>
        <v>195130.66</v>
      </c>
      <c r="F52" s="46">
        <f>IF('Town Data'!I48&gt;9,'Town Data'!H48,"*")</f>
        <v>1409493.39</v>
      </c>
      <c r="G52" s="47" t="str">
        <f>IF('Town Data'!K48&gt;9,'Town Data'!J48,"*")</f>
        <v>*</v>
      </c>
      <c r="H52" s="48">
        <f>IF('Town Data'!M48&gt;9,'Town Data'!L48,"*")</f>
        <v>161761.24</v>
      </c>
      <c r="I52" s="9">
        <f t="shared" si="0"/>
        <v>0.039163596219489956</v>
      </c>
      <c r="J52" s="9">
        <f t="shared" si="1"/>
      </c>
      <c r="K52" s="9">
        <f t="shared" si="2"/>
        <v>0.20628810708918907</v>
      </c>
      <c r="L52" s="15"/>
    </row>
    <row r="53" spans="1:12" ht="15">
      <c r="A53" s="15"/>
      <c r="B53" s="27" t="str">
        <f>'Town Data'!A49</f>
        <v>ST ALBANS TOWN</v>
      </c>
      <c r="C53" s="52">
        <f>IF('Town Data'!C49&gt;9,'Town Data'!B49,"*")</f>
        <v>694017.27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667108.37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0.040336624767577156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ST JOHNSBURY</v>
      </c>
      <c r="C54" s="51">
        <f>IF('Town Data'!C50&gt;9,'Town Data'!B50,"*")</f>
        <v>1013237.53</v>
      </c>
      <c r="D54" s="47" t="str">
        <f>IF('Town Data'!E50&gt;9,'Town Data'!D50,"*")</f>
        <v>*</v>
      </c>
      <c r="E54" s="48">
        <f>IF('Town Data'!G50&gt;9,'Town Data'!F50,"*")</f>
        <v>106862.85</v>
      </c>
      <c r="F54" s="46">
        <f>IF('Town Data'!I50&gt;9,'Town Data'!H50,"*")</f>
        <v>1050837.99</v>
      </c>
      <c r="G54" s="47" t="str">
        <f>IF('Town Data'!K50&gt;9,'Town Data'!J50,"*")</f>
        <v>*</v>
      </c>
      <c r="H54" s="48">
        <f>IF('Town Data'!M50&gt;9,'Town Data'!L50,"*")</f>
        <v>115426.31</v>
      </c>
      <c r="I54" s="9">
        <f t="shared" si="0"/>
        <v>-0.03578140527637373</v>
      </c>
      <c r="J54" s="9">
        <f t="shared" si="1"/>
      </c>
      <c r="K54" s="9">
        <f t="shared" si="2"/>
        <v>-0.07418984458569275</v>
      </c>
      <c r="L54" s="15"/>
    </row>
    <row r="55" spans="1:12" ht="15">
      <c r="A55" s="15"/>
      <c r="B55" s="27" t="str">
        <f>'Town Data'!A51</f>
        <v>STOWE</v>
      </c>
      <c r="C55" s="52">
        <f>IF('Town Data'!C51&gt;9,'Town Data'!B51,"*")</f>
        <v>3162681.84</v>
      </c>
      <c r="D55" s="44">
        <f>IF('Town Data'!E51&gt;9,'Town Data'!D51,"*")</f>
        <v>5467804.97</v>
      </c>
      <c r="E55" s="45">
        <f>IF('Town Data'!G51&gt;9,'Town Data'!F51,"*")</f>
        <v>1285301.78</v>
      </c>
      <c r="F55" s="44">
        <f>IF('Town Data'!I51&gt;9,'Town Data'!H51,"*")</f>
        <v>2652094.47</v>
      </c>
      <c r="G55" s="44">
        <f>IF('Town Data'!K51&gt;9,'Town Data'!J51,"*")</f>
        <v>4640998.03</v>
      </c>
      <c r="H55" s="45">
        <f>IF('Town Data'!M51&gt;9,'Town Data'!L51,"*")</f>
        <v>1013071.26</v>
      </c>
      <c r="I55" s="22">
        <f t="shared" si="0"/>
        <v>0.19252231614509555</v>
      </c>
      <c r="J55" s="22">
        <f t="shared" si="1"/>
        <v>0.17815283149344482</v>
      </c>
      <c r="K55" s="22">
        <f t="shared" si="2"/>
        <v>0.26871803667591954</v>
      </c>
      <c r="L55" s="15"/>
    </row>
    <row r="56" spans="1:12" ht="15">
      <c r="A56" s="15"/>
      <c r="B56" s="15" t="str">
        <f>'Town Data'!A52</f>
        <v>STRATTON</v>
      </c>
      <c r="C56" s="51" t="str">
        <f>IF('Town Data'!C52&gt;9,'Town Data'!B52,"*")</f>
        <v>*</v>
      </c>
      <c r="D56" s="47">
        <f>IF('Town Data'!E52&gt;9,'Town Data'!D52,"*")</f>
        <v>1258189.86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>
        <f>IF('Town Data'!K52&gt;9,'Town Data'!J52,"*")</f>
        <v>828018</v>
      </c>
      <c r="H56" s="48" t="str">
        <f>IF('Town Data'!M52&gt;9,'Town Data'!L52,"*")</f>
        <v>*</v>
      </c>
      <c r="I56" s="9">
        <f t="shared" si="0"/>
      </c>
      <c r="J56" s="9">
        <f t="shared" si="1"/>
        <v>0.5195199379723631</v>
      </c>
      <c r="K56" s="9">
        <f t="shared" si="2"/>
      </c>
      <c r="L56" s="15"/>
    </row>
    <row r="57" spans="1:12" ht="15">
      <c r="A57" s="15"/>
      <c r="B57" s="27" t="str">
        <f>'Town Data'!A53</f>
        <v>SWANTON</v>
      </c>
      <c r="C57" s="52">
        <f>IF('Town Data'!C53&gt;9,'Town Data'!B53,"*")</f>
        <v>432180.81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437940.75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-0.013152327112742996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VERGENNES</v>
      </c>
      <c r="C58" s="51">
        <f>IF('Town Data'!C54&gt;9,'Town Data'!B54,"*")</f>
        <v>300470.03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283321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0.0605286230106488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WAITSFIELD</v>
      </c>
      <c r="C59" s="52">
        <f>IF('Town Data'!C55&gt;9,'Town Data'!B55,"*")</f>
        <v>733696.63</v>
      </c>
      <c r="D59" s="44">
        <f>IF('Town Data'!E55&gt;9,'Town Data'!D55,"*")</f>
        <v>247308.89</v>
      </c>
      <c r="E59" s="45">
        <f>IF('Town Data'!G55&gt;9,'Town Data'!F55,"*")</f>
        <v>259485.24</v>
      </c>
      <c r="F59" s="44">
        <f>IF('Town Data'!I55&gt;9,'Town Data'!H55,"*")</f>
        <v>631507.87</v>
      </c>
      <c r="G59" s="44">
        <f>IF('Town Data'!K55&gt;9,'Town Data'!J55,"*")</f>
        <v>217848.96</v>
      </c>
      <c r="H59" s="45">
        <f>IF('Town Data'!M55&gt;9,'Town Data'!L55,"*")</f>
        <v>221186.66</v>
      </c>
      <c r="I59" s="22">
        <f t="shared" si="0"/>
        <v>0.1618170807594211</v>
      </c>
      <c r="J59" s="22">
        <f t="shared" si="1"/>
        <v>0.1352309875612903</v>
      </c>
      <c r="K59" s="22">
        <f t="shared" si="2"/>
        <v>0.17315049650824324</v>
      </c>
      <c r="L59" s="15"/>
    </row>
    <row r="60" spans="1:12" ht="15">
      <c r="A60" s="15"/>
      <c r="B60" s="15" t="str">
        <f>'Town Data'!A56</f>
        <v>WARREN</v>
      </c>
      <c r="C60" s="51">
        <f>IF('Town Data'!C56&gt;9,'Town Data'!B56,"*")</f>
        <v>862004.67</v>
      </c>
      <c r="D60" s="47">
        <f>IF('Town Data'!E56&gt;9,'Town Data'!D56,"*")</f>
        <v>848536.19</v>
      </c>
      <c r="E60" s="48">
        <f>IF('Town Data'!G56&gt;9,'Town Data'!F56,"*")</f>
        <v>398220.21</v>
      </c>
      <c r="F60" s="46">
        <f>IF('Town Data'!I56&gt;9,'Town Data'!H56,"*")</f>
        <v>693794.08</v>
      </c>
      <c r="G60" s="47">
        <f>IF('Town Data'!K56&gt;9,'Town Data'!J56,"*")</f>
        <v>747869.2</v>
      </c>
      <c r="H60" s="48">
        <f>IF('Town Data'!M56&gt;9,'Town Data'!L56,"*")</f>
        <v>322697.76</v>
      </c>
      <c r="I60" s="9">
        <f t="shared" si="0"/>
        <v>0.24245031032839037</v>
      </c>
      <c r="J60" s="9">
        <f t="shared" si="1"/>
        <v>0.1346050753260062</v>
      </c>
      <c r="K60" s="9">
        <f t="shared" si="2"/>
        <v>0.23403462732434216</v>
      </c>
      <c r="L60" s="15"/>
    </row>
    <row r="61" spans="1:12" ht="15">
      <c r="A61" s="15"/>
      <c r="B61" s="27" t="str">
        <f>'Town Data'!A57</f>
        <v>WATERBURY</v>
      </c>
      <c r="C61" s="52">
        <f>IF('Town Data'!C57&gt;9,'Town Data'!B57,"*")</f>
        <v>1191670.81</v>
      </c>
      <c r="D61" s="44" t="str">
        <f>IF('Town Data'!E57&gt;9,'Town Data'!D57,"*")</f>
        <v>*</v>
      </c>
      <c r="E61" s="45">
        <f>IF('Town Data'!G57&gt;9,'Town Data'!F57,"*")</f>
        <v>371223.19</v>
      </c>
      <c r="F61" s="44">
        <f>IF('Town Data'!I57&gt;9,'Town Data'!H57,"*")</f>
        <v>1146834.58</v>
      </c>
      <c r="G61" s="44">
        <f>IF('Town Data'!K57&gt;9,'Town Data'!J57,"*")</f>
        <v>359707.51</v>
      </c>
      <c r="H61" s="45">
        <f>IF('Town Data'!M57&gt;9,'Town Data'!L57,"*")</f>
        <v>339075.98</v>
      </c>
      <c r="I61" s="22">
        <f t="shared" si="0"/>
        <v>0.039095638361375515</v>
      </c>
      <c r="J61" s="22">
        <f t="shared" si="1"/>
      </c>
      <c r="K61" s="22">
        <f t="shared" si="2"/>
        <v>0.09480827866367893</v>
      </c>
      <c r="L61" s="15"/>
    </row>
    <row r="62" spans="1:12" ht="15">
      <c r="A62" s="15"/>
      <c r="B62" s="15" t="str">
        <f>'Town Data'!A58</f>
        <v>WEST RUTLAND</v>
      </c>
      <c r="C62" s="51" t="str">
        <f>IF('Town Data'!C58&gt;9,'Town Data'!B58,"*")</f>
        <v>*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125661.62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WILLISTON</v>
      </c>
      <c r="C63" s="52">
        <f>IF('Town Data'!C59&gt;9,'Town Data'!B59,"*")</f>
        <v>3171265.25</v>
      </c>
      <c r="D63" s="44" t="str">
        <f>IF('Town Data'!E59&gt;9,'Town Data'!D59,"*")</f>
        <v>*</v>
      </c>
      <c r="E63" s="45">
        <f>IF('Town Data'!G59&gt;9,'Town Data'!F59,"*")</f>
        <v>400843.53</v>
      </c>
      <c r="F63" s="44">
        <f>IF('Town Data'!I59&gt;9,'Town Data'!H59,"*")</f>
        <v>3005164.91</v>
      </c>
      <c r="G63" s="44" t="str">
        <f>IF('Town Data'!K59&gt;9,'Town Data'!J59,"*")</f>
        <v>*</v>
      </c>
      <c r="H63" s="45">
        <f>IF('Town Data'!M59&gt;9,'Town Data'!L59,"*")</f>
        <v>385381.13</v>
      </c>
      <c r="I63" s="22">
        <f t="shared" si="0"/>
        <v>0.05527162234833889</v>
      </c>
      <c r="J63" s="22">
        <f t="shared" si="1"/>
      </c>
      <c r="K63" s="22">
        <f t="shared" si="2"/>
        <v>0.040122358871074</v>
      </c>
      <c r="L63" s="15"/>
    </row>
    <row r="64" spans="1:12" ht="15">
      <c r="A64" s="15"/>
      <c r="B64" s="15" t="str">
        <f>'Town Data'!A60</f>
        <v>WILMINGTON</v>
      </c>
      <c r="C64" s="51">
        <f>IF('Town Data'!C60&gt;9,'Town Data'!B60,"*")</f>
        <v>653329.86</v>
      </c>
      <c r="D64" s="47">
        <f>IF('Town Data'!E60&gt;9,'Town Data'!D60,"*")</f>
        <v>128062.25</v>
      </c>
      <c r="E64" s="48">
        <f>IF('Town Data'!G60&gt;9,'Town Data'!F60,"*")</f>
        <v>212804.31</v>
      </c>
      <c r="F64" s="46">
        <f>IF('Town Data'!I60&gt;9,'Town Data'!H60,"*")</f>
        <v>496879.59</v>
      </c>
      <c r="G64" s="47">
        <f>IF('Town Data'!K60&gt;9,'Town Data'!J60,"*")</f>
        <v>49451.2</v>
      </c>
      <c r="H64" s="48">
        <f>IF('Town Data'!M60&gt;9,'Town Data'!L60,"*")</f>
        <v>164701.12</v>
      </c>
      <c r="I64" s="9">
        <f t="shared" si="0"/>
        <v>0.31486555927966364</v>
      </c>
      <c r="J64" s="9">
        <f t="shared" si="1"/>
        <v>1.5896692092406253</v>
      </c>
      <c r="K64" s="9">
        <f t="shared" si="2"/>
        <v>0.29206352695112214</v>
      </c>
      <c r="L64" s="15"/>
    </row>
    <row r="65" spans="1:12" ht="15">
      <c r="A65" s="15"/>
      <c r="B65" s="27" t="str">
        <f>'Town Data'!A61</f>
        <v>WINDSOR</v>
      </c>
      <c r="C65" s="52">
        <f>IF('Town Data'!C61&gt;9,'Town Data'!B61,"*")</f>
        <v>213765.06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222739.36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-0.04029058896460863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WINHALL</v>
      </c>
      <c r="C66" s="51" t="str">
        <f>IF('Town Data'!C62&gt;9,'Town Data'!B62,"*")</f>
        <v>*</v>
      </c>
      <c r="D66" s="47">
        <f>IF('Town Data'!E62&gt;9,'Town Data'!D62,"*")</f>
        <v>90494.12</v>
      </c>
      <c r="E66" s="48" t="str">
        <f>IF('Town Data'!G62&gt;9,'Town Data'!F62,"*")</f>
        <v>*</v>
      </c>
      <c r="F66" s="46" t="str">
        <f>IF('Town Data'!I62&gt;9,'Town Data'!H62,"*")</f>
        <v>*</v>
      </c>
      <c r="G66" s="47">
        <f>IF('Town Data'!K62&gt;9,'Town Data'!J62,"*")</f>
        <v>167216.49</v>
      </c>
      <c r="H66" s="48" t="str">
        <f>IF('Town Data'!M62&gt;9,'Town Data'!L62,"*")</f>
        <v>*</v>
      </c>
      <c r="I66" s="9">
        <f t="shared" si="0"/>
      </c>
      <c r="J66" s="9">
        <f t="shared" si="1"/>
        <v>-0.4588205983751961</v>
      </c>
      <c r="K66" s="9">
        <f t="shared" si="2"/>
      </c>
      <c r="L66" s="15"/>
    </row>
    <row r="67" spans="1:12" ht="15">
      <c r="A67" s="15"/>
      <c r="B67" s="27" t="str">
        <f>'Town Data'!A63</f>
        <v>WINOOSKI</v>
      </c>
      <c r="C67" s="52">
        <f>IF('Town Data'!C63&gt;9,'Town Data'!B63,"*")</f>
        <v>867616.49</v>
      </c>
      <c r="D67" s="44" t="str">
        <f>IF('Town Data'!E63&gt;9,'Town Data'!D63,"*")</f>
        <v>*</v>
      </c>
      <c r="E67" s="45">
        <f>IF('Town Data'!G63&gt;9,'Town Data'!F63,"*")</f>
        <v>343117.62</v>
      </c>
      <c r="F67" s="44">
        <f>IF('Town Data'!I63&gt;9,'Town Data'!H63,"*")</f>
        <v>887125.22</v>
      </c>
      <c r="G67" s="44" t="str">
        <f>IF('Town Data'!K63&gt;9,'Town Data'!J63,"*")</f>
        <v>*</v>
      </c>
      <c r="H67" s="45">
        <f>IF('Town Data'!M63&gt;9,'Town Data'!L63,"*")</f>
        <v>343339.43</v>
      </c>
      <c r="I67" s="22">
        <f t="shared" si="0"/>
        <v>-0.021990954106794507</v>
      </c>
      <c r="J67" s="22">
        <f t="shared" si="1"/>
      </c>
      <c r="K67" s="22">
        <f t="shared" si="2"/>
        <v>-0.0006460370718271353</v>
      </c>
      <c r="L67" s="15"/>
    </row>
    <row r="68" spans="1:12" ht="15">
      <c r="A68" s="15"/>
      <c r="B68" s="15" t="str">
        <f>'Town Data'!A64</f>
        <v>WOODSTOCK</v>
      </c>
      <c r="C68" s="51">
        <f>IF('Town Data'!C64&gt;9,'Town Data'!B64,"*")</f>
        <v>770340.27</v>
      </c>
      <c r="D68" s="47">
        <f>IF('Town Data'!E64&gt;9,'Town Data'!D64,"*")</f>
        <v>769008.35</v>
      </c>
      <c r="E68" s="48">
        <f>IF('Town Data'!G64&gt;9,'Town Data'!F64,"*")</f>
        <v>273835.64</v>
      </c>
      <c r="F68" s="46">
        <f>IF('Town Data'!I64&gt;9,'Town Data'!H64,"*")</f>
        <v>708867.84</v>
      </c>
      <c r="G68" s="47">
        <f>IF('Town Data'!K64&gt;9,'Town Data'!J64,"*")</f>
        <v>541642.48</v>
      </c>
      <c r="H68" s="48">
        <f>IF('Town Data'!M64&gt;9,'Town Data'!L64,"*")</f>
        <v>214520.51</v>
      </c>
      <c r="I68" s="9">
        <f t="shared" si="0"/>
        <v>0.08671916897795794</v>
      </c>
      <c r="J68" s="9">
        <f t="shared" si="1"/>
        <v>0.4197711191337873</v>
      </c>
      <c r="K68" s="9">
        <f t="shared" si="2"/>
        <v>0.2765009741958939</v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64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58</v>
      </c>
      <c r="B2" s="40">
        <v>2163043.31</v>
      </c>
      <c r="C2" s="40">
        <v>47</v>
      </c>
      <c r="D2" s="40">
        <v>0</v>
      </c>
      <c r="E2" s="40">
        <v>0</v>
      </c>
      <c r="F2" s="40">
        <v>280123.71</v>
      </c>
      <c r="G2" s="40">
        <v>24</v>
      </c>
      <c r="H2" s="40">
        <v>2138495.59</v>
      </c>
      <c r="I2" s="40">
        <v>49</v>
      </c>
      <c r="J2" s="40">
        <v>0</v>
      </c>
      <c r="K2" s="40">
        <v>0</v>
      </c>
      <c r="L2" s="40">
        <v>299218.9</v>
      </c>
      <c r="M2" s="40">
        <v>22</v>
      </c>
    </row>
    <row r="3" spans="1:13" ht="15">
      <c r="A3" s="39" t="s">
        <v>59</v>
      </c>
      <c r="B3" s="40">
        <v>127553.96</v>
      </c>
      <c r="C3" s="40">
        <v>12</v>
      </c>
      <c r="D3" s="40">
        <v>0</v>
      </c>
      <c r="E3" s="40">
        <v>0</v>
      </c>
      <c r="F3" s="40">
        <v>0</v>
      </c>
      <c r="G3" s="40">
        <v>0</v>
      </c>
      <c r="H3" s="40">
        <v>127021.83</v>
      </c>
      <c r="I3" s="40">
        <v>11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60</v>
      </c>
      <c r="B4" s="40">
        <v>2183170.15</v>
      </c>
      <c r="C4" s="40">
        <v>65</v>
      </c>
      <c r="D4" s="40">
        <v>333869.65</v>
      </c>
      <c r="E4" s="40">
        <v>22</v>
      </c>
      <c r="F4" s="40">
        <v>316836.05</v>
      </c>
      <c r="G4" s="40">
        <v>30</v>
      </c>
      <c r="H4" s="40">
        <v>2129305.14</v>
      </c>
      <c r="I4" s="40">
        <v>64</v>
      </c>
      <c r="J4" s="40">
        <v>364511.39</v>
      </c>
      <c r="K4" s="40">
        <v>22</v>
      </c>
      <c r="L4" s="40">
        <v>299804.46</v>
      </c>
      <c r="M4" s="40">
        <v>28</v>
      </c>
    </row>
    <row r="5" spans="1:13" ht="15">
      <c r="A5" s="39" t="s">
        <v>61</v>
      </c>
      <c r="B5" s="40">
        <v>349011.67</v>
      </c>
      <c r="C5" s="40">
        <v>11</v>
      </c>
      <c r="D5" s="40">
        <v>0</v>
      </c>
      <c r="E5" s="40">
        <v>0</v>
      </c>
      <c r="F5" s="40">
        <v>0</v>
      </c>
      <c r="G5" s="40">
        <v>0</v>
      </c>
      <c r="H5" s="40">
        <v>351569.72</v>
      </c>
      <c r="I5" s="40">
        <v>11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62</v>
      </c>
      <c r="B6" s="40">
        <v>319470.01</v>
      </c>
      <c r="C6" s="40">
        <v>18</v>
      </c>
      <c r="D6" s="40">
        <v>0</v>
      </c>
      <c r="E6" s="40">
        <v>0</v>
      </c>
      <c r="F6" s="40">
        <v>0</v>
      </c>
      <c r="G6" s="40">
        <v>0</v>
      </c>
      <c r="H6" s="40">
        <v>382319.04</v>
      </c>
      <c r="I6" s="40">
        <v>22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63</v>
      </c>
      <c r="B7" s="40">
        <v>3093400.68</v>
      </c>
      <c r="C7" s="40">
        <v>85</v>
      </c>
      <c r="D7" s="40">
        <v>519360.37</v>
      </c>
      <c r="E7" s="40">
        <v>18</v>
      </c>
      <c r="F7" s="40">
        <v>450454.7</v>
      </c>
      <c r="G7" s="40">
        <v>36</v>
      </c>
      <c r="H7" s="40">
        <v>3133061.15</v>
      </c>
      <c r="I7" s="40">
        <v>90</v>
      </c>
      <c r="J7" s="40">
        <v>515912.59</v>
      </c>
      <c r="K7" s="40">
        <v>20</v>
      </c>
      <c r="L7" s="40">
        <v>419331.87</v>
      </c>
      <c r="M7" s="40">
        <v>39</v>
      </c>
    </row>
    <row r="8" spans="1:13" ht="15">
      <c r="A8" s="39" t="s">
        <v>64</v>
      </c>
      <c r="B8" s="40">
        <v>303128.47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40">
        <v>312012.82</v>
      </c>
      <c r="I8" s="40">
        <v>13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65</v>
      </c>
      <c r="B9" s="40">
        <v>0</v>
      </c>
      <c r="C9" s="40">
        <v>0</v>
      </c>
      <c r="D9" s="40">
        <v>230765.23</v>
      </c>
      <c r="E9" s="40">
        <v>11</v>
      </c>
      <c r="F9" s="40">
        <v>0</v>
      </c>
      <c r="G9" s="40">
        <v>0</v>
      </c>
      <c r="H9" s="40">
        <v>0</v>
      </c>
      <c r="I9" s="40">
        <v>0</v>
      </c>
      <c r="J9" s="40">
        <v>18790.41</v>
      </c>
      <c r="K9" s="40">
        <v>13</v>
      </c>
      <c r="L9" s="40">
        <v>0</v>
      </c>
      <c r="M9" s="40">
        <v>0</v>
      </c>
    </row>
    <row r="10" spans="1:13" ht="15">
      <c r="A10" s="39" t="s">
        <v>66</v>
      </c>
      <c r="B10" s="40">
        <v>7582500.65</v>
      </c>
      <c r="C10" s="40">
        <v>176</v>
      </c>
      <c r="D10" s="40">
        <v>2129139.11</v>
      </c>
      <c r="E10" s="40">
        <v>20</v>
      </c>
      <c r="F10" s="40">
        <v>2855543.72</v>
      </c>
      <c r="G10" s="40">
        <v>102</v>
      </c>
      <c r="H10" s="40">
        <v>7984734.95</v>
      </c>
      <c r="I10" s="40">
        <v>181</v>
      </c>
      <c r="J10" s="40">
        <v>2145041.19</v>
      </c>
      <c r="K10" s="40">
        <v>24</v>
      </c>
      <c r="L10" s="40">
        <v>2756706.88</v>
      </c>
      <c r="M10" s="40">
        <v>95</v>
      </c>
    </row>
    <row r="11" spans="1:13" ht="15">
      <c r="A11" s="39" t="s">
        <v>67</v>
      </c>
      <c r="B11" s="40">
        <v>786640.42</v>
      </c>
      <c r="C11" s="40">
        <v>14</v>
      </c>
      <c r="D11" s="40">
        <v>0</v>
      </c>
      <c r="E11" s="40">
        <v>0</v>
      </c>
      <c r="F11" s="40">
        <v>0</v>
      </c>
      <c r="G11" s="40">
        <v>0</v>
      </c>
      <c r="H11" s="40">
        <v>745406.71</v>
      </c>
      <c r="I11" s="40">
        <v>14</v>
      </c>
      <c r="J11" s="40">
        <v>680303.94</v>
      </c>
      <c r="K11" s="40">
        <v>12</v>
      </c>
      <c r="L11" s="40">
        <v>0</v>
      </c>
      <c r="M11" s="40">
        <v>0</v>
      </c>
    </row>
    <row r="12" spans="1:13" ht="15">
      <c r="A12" s="39" t="s">
        <v>68</v>
      </c>
      <c r="B12" s="40">
        <v>292680.7</v>
      </c>
      <c r="C12" s="40">
        <v>13</v>
      </c>
      <c r="D12" s="40">
        <v>0</v>
      </c>
      <c r="E12" s="40">
        <v>0</v>
      </c>
      <c r="F12" s="40">
        <v>0</v>
      </c>
      <c r="G12" s="40">
        <v>0</v>
      </c>
      <c r="H12" s="40">
        <v>314304.97</v>
      </c>
      <c r="I12" s="40">
        <v>15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69</v>
      </c>
      <c r="B13" s="40">
        <v>254877.53</v>
      </c>
      <c r="C13" s="40">
        <v>17</v>
      </c>
      <c r="D13" s="40">
        <v>56495.39</v>
      </c>
      <c r="E13" s="40">
        <v>11</v>
      </c>
      <c r="F13" s="40">
        <v>0</v>
      </c>
      <c r="G13" s="40">
        <v>0</v>
      </c>
      <c r="H13" s="40">
        <v>216172.26</v>
      </c>
      <c r="I13" s="40">
        <v>18</v>
      </c>
      <c r="J13" s="40">
        <v>50075.3</v>
      </c>
      <c r="K13" s="40">
        <v>12</v>
      </c>
      <c r="L13" s="40">
        <v>0</v>
      </c>
      <c r="M13" s="40">
        <v>0</v>
      </c>
    </row>
    <row r="14" spans="1:13" ht="15">
      <c r="A14" s="39" t="s">
        <v>70</v>
      </c>
      <c r="B14" s="40">
        <v>1874227.66</v>
      </c>
      <c r="C14" s="40">
        <v>47</v>
      </c>
      <c r="D14" s="40">
        <v>0</v>
      </c>
      <c r="E14" s="40">
        <v>0</v>
      </c>
      <c r="F14" s="40">
        <v>272071.39</v>
      </c>
      <c r="G14" s="40">
        <v>18</v>
      </c>
      <c r="H14" s="40">
        <v>1853864.06</v>
      </c>
      <c r="I14" s="40">
        <v>49</v>
      </c>
      <c r="J14" s="40">
        <v>0</v>
      </c>
      <c r="K14" s="40">
        <v>0</v>
      </c>
      <c r="L14" s="40">
        <v>266486.47</v>
      </c>
      <c r="M14" s="40">
        <v>17</v>
      </c>
    </row>
    <row r="15" spans="1:13" ht="15">
      <c r="A15" s="39" t="s">
        <v>71</v>
      </c>
      <c r="B15" s="40">
        <v>735465.12</v>
      </c>
      <c r="C15" s="40">
        <v>20</v>
      </c>
      <c r="D15" s="40">
        <v>0</v>
      </c>
      <c r="E15" s="40">
        <v>0</v>
      </c>
      <c r="F15" s="40">
        <v>0</v>
      </c>
      <c r="G15" s="40">
        <v>0</v>
      </c>
      <c r="H15" s="40">
        <v>729154.51</v>
      </c>
      <c r="I15" s="40">
        <v>22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72</v>
      </c>
      <c r="B16" s="40">
        <v>281165.17</v>
      </c>
      <c r="C16" s="40">
        <v>10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73</v>
      </c>
      <c r="B17" s="40">
        <v>749213.58</v>
      </c>
      <c r="C17" s="40">
        <v>24</v>
      </c>
      <c r="D17" s="40">
        <v>541696.8</v>
      </c>
      <c r="E17" s="40">
        <v>43</v>
      </c>
      <c r="F17" s="40">
        <v>276521.95</v>
      </c>
      <c r="G17" s="40">
        <v>14</v>
      </c>
      <c r="H17" s="40">
        <v>536181.69</v>
      </c>
      <c r="I17" s="40">
        <v>23</v>
      </c>
      <c r="J17" s="40">
        <v>405521.22</v>
      </c>
      <c r="K17" s="40">
        <v>44</v>
      </c>
      <c r="L17" s="40">
        <v>181221.64</v>
      </c>
      <c r="M17" s="40">
        <v>16</v>
      </c>
    </row>
    <row r="18" spans="1:13" ht="15">
      <c r="A18" s="39" t="s">
        <v>74</v>
      </c>
      <c r="B18" s="40">
        <v>325057.04</v>
      </c>
      <c r="C18" s="40">
        <v>14</v>
      </c>
      <c r="D18" s="40">
        <v>0</v>
      </c>
      <c r="E18" s="40">
        <v>0</v>
      </c>
      <c r="F18" s="40">
        <v>0</v>
      </c>
      <c r="G18" s="40">
        <v>0</v>
      </c>
      <c r="H18" s="40">
        <v>318766.63</v>
      </c>
      <c r="I18" s="40">
        <v>16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75</v>
      </c>
      <c r="B19" s="40">
        <v>2919374.15</v>
      </c>
      <c r="C19" s="40">
        <v>71</v>
      </c>
      <c r="D19" s="40">
        <v>0</v>
      </c>
      <c r="E19" s="40">
        <v>0</v>
      </c>
      <c r="F19" s="40">
        <v>296348.59</v>
      </c>
      <c r="G19" s="40">
        <v>21</v>
      </c>
      <c r="H19" s="40">
        <v>2693543.62</v>
      </c>
      <c r="I19" s="40">
        <v>69</v>
      </c>
      <c r="J19" s="40">
        <v>0</v>
      </c>
      <c r="K19" s="40">
        <v>0</v>
      </c>
      <c r="L19" s="40">
        <v>308241.4</v>
      </c>
      <c r="M19" s="40">
        <v>21</v>
      </c>
    </row>
    <row r="20" spans="1:13" ht="15">
      <c r="A20" s="39" t="s">
        <v>76</v>
      </c>
      <c r="B20" s="40">
        <v>436274.61</v>
      </c>
      <c r="C20" s="40">
        <v>13</v>
      </c>
      <c r="D20" s="40">
        <v>0</v>
      </c>
      <c r="E20" s="40">
        <v>0</v>
      </c>
      <c r="F20" s="40">
        <v>0</v>
      </c>
      <c r="G20" s="40">
        <v>0</v>
      </c>
      <c r="H20" s="40">
        <v>443264.11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77</v>
      </c>
      <c r="B21" s="40">
        <v>236103.07</v>
      </c>
      <c r="C21" s="40">
        <v>16</v>
      </c>
      <c r="D21" s="40">
        <v>0</v>
      </c>
      <c r="E21" s="40">
        <v>0</v>
      </c>
      <c r="F21" s="40">
        <v>0</v>
      </c>
      <c r="G21" s="40">
        <v>0</v>
      </c>
      <c r="H21" s="40">
        <v>252599.91</v>
      </c>
      <c r="I21" s="40">
        <v>15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78</v>
      </c>
      <c r="B22" s="40">
        <v>1640458.43</v>
      </c>
      <c r="C22" s="40">
        <v>41</v>
      </c>
      <c r="D22" s="40">
        <v>798604.19</v>
      </c>
      <c r="E22" s="40">
        <v>17</v>
      </c>
      <c r="F22" s="40">
        <v>223212.2</v>
      </c>
      <c r="G22" s="40">
        <v>18</v>
      </c>
      <c r="H22" s="40">
        <v>1623140.01</v>
      </c>
      <c r="I22" s="40">
        <v>37</v>
      </c>
      <c r="J22" s="40">
        <v>736723.01</v>
      </c>
      <c r="K22" s="40">
        <v>17</v>
      </c>
      <c r="L22" s="40">
        <v>214597.83</v>
      </c>
      <c r="M22" s="40">
        <v>15</v>
      </c>
    </row>
    <row r="23" spans="1:13" ht="15">
      <c r="A23" s="39" t="s">
        <v>79</v>
      </c>
      <c r="B23" s="40">
        <v>387171.24</v>
      </c>
      <c r="C23" s="40">
        <v>11</v>
      </c>
      <c r="D23" s="40">
        <v>0</v>
      </c>
      <c r="E23" s="40">
        <v>0</v>
      </c>
      <c r="F23" s="40">
        <v>0</v>
      </c>
      <c r="G23" s="40">
        <v>0</v>
      </c>
      <c r="H23" s="40">
        <v>414852.41</v>
      </c>
      <c r="I23" s="40">
        <v>12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80</v>
      </c>
      <c r="B24" s="40">
        <v>0</v>
      </c>
      <c r="C24" s="40">
        <v>0</v>
      </c>
      <c r="D24" s="40">
        <v>686142.37</v>
      </c>
      <c r="E24" s="40">
        <v>19</v>
      </c>
      <c r="F24" s="40">
        <v>0</v>
      </c>
      <c r="G24" s="40">
        <v>0</v>
      </c>
      <c r="H24" s="40">
        <v>0</v>
      </c>
      <c r="I24" s="40">
        <v>0</v>
      </c>
      <c r="J24" s="40">
        <v>677191.95</v>
      </c>
      <c r="K24" s="40">
        <v>18</v>
      </c>
      <c r="L24" s="40">
        <v>0</v>
      </c>
      <c r="M24" s="40">
        <v>0</v>
      </c>
    </row>
    <row r="25" spans="1:13" ht="15">
      <c r="A25" s="39" t="s">
        <v>81</v>
      </c>
      <c r="B25" s="40">
        <v>228212.58</v>
      </c>
      <c r="C25" s="40">
        <v>12</v>
      </c>
      <c r="D25" s="40">
        <v>0</v>
      </c>
      <c r="E25" s="40">
        <v>0</v>
      </c>
      <c r="F25" s="40">
        <v>0</v>
      </c>
      <c r="G25" s="40">
        <v>0</v>
      </c>
      <c r="H25" s="40">
        <v>233296.47</v>
      </c>
      <c r="I25" s="40">
        <v>12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82</v>
      </c>
      <c r="B26" s="40">
        <v>2220262.16</v>
      </c>
      <c r="C26" s="40">
        <v>38</v>
      </c>
      <c r="D26" s="40">
        <v>2563961.57</v>
      </c>
      <c r="E26" s="40">
        <v>69</v>
      </c>
      <c r="F26" s="40">
        <v>1242114.22</v>
      </c>
      <c r="G26" s="40">
        <v>30</v>
      </c>
      <c r="H26" s="40">
        <v>2185184.26</v>
      </c>
      <c r="I26" s="40">
        <v>37</v>
      </c>
      <c r="J26" s="40">
        <v>2663558.88</v>
      </c>
      <c r="K26" s="40">
        <v>70</v>
      </c>
      <c r="L26" s="40">
        <v>1134329.84</v>
      </c>
      <c r="M26" s="40">
        <v>31</v>
      </c>
    </row>
    <row r="27" spans="1:13" ht="15">
      <c r="A27" s="39" t="s">
        <v>83</v>
      </c>
      <c r="B27" s="40">
        <v>241225.17</v>
      </c>
      <c r="C27" s="40">
        <v>15</v>
      </c>
      <c r="D27" s="40">
        <v>55524.2</v>
      </c>
      <c r="E27" s="40">
        <v>11</v>
      </c>
      <c r="F27" s="40">
        <v>0</v>
      </c>
      <c r="G27" s="40">
        <v>0</v>
      </c>
      <c r="H27" s="40">
        <v>177786.8</v>
      </c>
      <c r="I27" s="40">
        <v>13</v>
      </c>
      <c r="J27" s="40">
        <v>42482.99</v>
      </c>
      <c r="K27" s="40">
        <v>13</v>
      </c>
      <c r="L27" s="40">
        <v>0</v>
      </c>
      <c r="M27" s="40">
        <v>0</v>
      </c>
    </row>
    <row r="28" spans="1:13" ht="15">
      <c r="A28" s="39" t="s">
        <v>84</v>
      </c>
      <c r="B28" s="40">
        <v>2041925.62</v>
      </c>
      <c r="C28" s="40">
        <v>37</v>
      </c>
      <c r="D28" s="40">
        <v>1802322.67</v>
      </c>
      <c r="E28" s="40">
        <v>39</v>
      </c>
      <c r="F28" s="40">
        <v>755608.58</v>
      </c>
      <c r="G28" s="40">
        <v>23</v>
      </c>
      <c r="H28" s="40">
        <v>1554772.31</v>
      </c>
      <c r="I28" s="40">
        <v>39</v>
      </c>
      <c r="J28" s="40">
        <v>1532662.11</v>
      </c>
      <c r="K28" s="40">
        <v>57</v>
      </c>
      <c r="L28" s="40">
        <v>530567.74</v>
      </c>
      <c r="M28" s="40">
        <v>23</v>
      </c>
    </row>
    <row r="29" spans="1:13" ht="15">
      <c r="A29" s="39" t="s">
        <v>85</v>
      </c>
      <c r="B29" s="40">
        <v>867305.27</v>
      </c>
      <c r="C29" s="40">
        <v>25</v>
      </c>
      <c r="D29" s="40">
        <v>0</v>
      </c>
      <c r="E29" s="40">
        <v>0</v>
      </c>
      <c r="F29" s="40">
        <v>93326.56</v>
      </c>
      <c r="G29" s="40">
        <v>12</v>
      </c>
      <c r="H29" s="40">
        <v>826866.83</v>
      </c>
      <c r="I29" s="40">
        <v>26</v>
      </c>
      <c r="J29" s="40">
        <v>0</v>
      </c>
      <c r="K29" s="40">
        <v>0</v>
      </c>
      <c r="L29" s="40">
        <v>102950.84</v>
      </c>
      <c r="M29" s="40">
        <v>13</v>
      </c>
    </row>
    <row r="30" spans="1:13" ht="15">
      <c r="A30" s="39" t="s">
        <v>86</v>
      </c>
      <c r="B30" s="40">
        <v>1672843.29</v>
      </c>
      <c r="C30" s="40">
        <v>49</v>
      </c>
      <c r="D30" s="40">
        <v>1015126.46</v>
      </c>
      <c r="E30" s="40">
        <v>31</v>
      </c>
      <c r="F30" s="40">
        <v>360792.94</v>
      </c>
      <c r="G30" s="40">
        <v>30</v>
      </c>
      <c r="H30" s="40">
        <v>1578824.21</v>
      </c>
      <c r="I30" s="40">
        <v>51</v>
      </c>
      <c r="J30" s="40">
        <v>1295238.25</v>
      </c>
      <c r="K30" s="40">
        <v>28</v>
      </c>
      <c r="L30" s="40">
        <v>316270.3</v>
      </c>
      <c r="M30" s="40">
        <v>29</v>
      </c>
    </row>
    <row r="31" spans="1:13" ht="15">
      <c r="A31" s="39" t="s">
        <v>87</v>
      </c>
      <c r="B31" s="40">
        <v>1686872.72</v>
      </c>
      <c r="C31" s="40">
        <v>48</v>
      </c>
      <c r="D31" s="40">
        <v>0</v>
      </c>
      <c r="E31" s="40">
        <v>0</v>
      </c>
      <c r="F31" s="40">
        <v>250801.32</v>
      </c>
      <c r="G31" s="40">
        <v>24</v>
      </c>
      <c r="H31" s="40">
        <v>1785929.24</v>
      </c>
      <c r="I31" s="40">
        <v>47</v>
      </c>
      <c r="J31" s="40">
        <v>448924.6</v>
      </c>
      <c r="K31" s="40">
        <v>10</v>
      </c>
      <c r="L31" s="40">
        <v>294071.44</v>
      </c>
      <c r="M31" s="40">
        <v>23</v>
      </c>
    </row>
    <row r="32" spans="1:13" ht="15">
      <c r="A32" s="39" t="s">
        <v>88</v>
      </c>
      <c r="B32" s="40">
        <v>807583.95</v>
      </c>
      <c r="C32" s="40">
        <v>19</v>
      </c>
      <c r="D32" s="40">
        <v>0</v>
      </c>
      <c r="E32" s="40">
        <v>0</v>
      </c>
      <c r="F32" s="40">
        <v>0</v>
      </c>
      <c r="G32" s="40">
        <v>0</v>
      </c>
      <c r="H32" s="40">
        <v>909504.41</v>
      </c>
      <c r="I32" s="40">
        <v>21</v>
      </c>
      <c r="J32" s="40">
        <v>0</v>
      </c>
      <c r="K32" s="40">
        <v>0</v>
      </c>
      <c r="L32" s="40">
        <v>0</v>
      </c>
      <c r="M32" s="40">
        <v>0</v>
      </c>
    </row>
    <row r="33" spans="1:13" ht="15">
      <c r="A33" s="39" t="s">
        <v>89</v>
      </c>
      <c r="B33" s="40">
        <v>0</v>
      </c>
      <c r="C33" s="40">
        <v>0</v>
      </c>
      <c r="D33" s="40">
        <v>57850.54</v>
      </c>
      <c r="E33" s="40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70086.27</v>
      </c>
      <c r="K33" s="40">
        <v>12</v>
      </c>
      <c r="L33" s="40">
        <v>0</v>
      </c>
      <c r="M33" s="40">
        <v>0</v>
      </c>
    </row>
    <row r="34" spans="1:13" ht="15">
      <c r="A34" s="39" t="s">
        <v>90</v>
      </c>
      <c r="B34" s="40">
        <v>1906900.82</v>
      </c>
      <c r="C34" s="40">
        <v>54</v>
      </c>
      <c r="D34" s="40">
        <v>0</v>
      </c>
      <c r="E34" s="40">
        <v>0</v>
      </c>
      <c r="F34" s="40">
        <v>356734.74</v>
      </c>
      <c r="G34" s="40">
        <v>26</v>
      </c>
      <c r="H34" s="40">
        <v>1951953.07</v>
      </c>
      <c r="I34" s="40">
        <v>52</v>
      </c>
      <c r="J34" s="40">
        <v>268751.44</v>
      </c>
      <c r="K34" s="40">
        <v>10</v>
      </c>
      <c r="L34" s="40">
        <v>362886.09</v>
      </c>
      <c r="M34" s="40">
        <v>25</v>
      </c>
    </row>
    <row r="35" spans="1:13" ht="15">
      <c r="A35" s="39" t="s">
        <v>91</v>
      </c>
      <c r="B35" s="40">
        <v>1048839.31</v>
      </c>
      <c r="C35" s="40">
        <v>27</v>
      </c>
      <c r="D35" s="40">
        <v>71811.49</v>
      </c>
      <c r="E35" s="40">
        <v>11</v>
      </c>
      <c r="F35" s="40">
        <v>104570.98</v>
      </c>
      <c r="G35" s="40">
        <v>11</v>
      </c>
      <c r="H35" s="40">
        <v>1020048.29</v>
      </c>
      <c r="I35" s="40">
        <v>28</v>
      </c>
      <c r="J35" s="40">
        <v>87518.51</v>
      </c>
      <c r="K35" s="40">
        <v>13</v>
      </c>
      <c r="L35" s="40">
        <v>91935.3</v>
      </c>
      <c r="M35" s="40">
        <v>12</v>
      </c>
    </row>
    <row r="36" spans="1:13" ht="15">
      <c r="A36" s="39" t="s">
        <v>92</v>
      </c>
      <c r="B36" s="40">
        <v>724127.77</v>
      </c>
      <c r="C36" s="40">
        <v>28</v>
      </c>
      <c r="D36" s="40">
        <v>0</v>
      </c>
      <c r="E36" s="40">
        <v>0</v>
      </c>
      <c r="F36" s="40">
        <v>105955.85</v>
      </c>
      <c r="G36" s="40">
        <v>13</v>
      </c>
      <c r="H36" s="40">
        <v>699247.68</v>
      </c>
      <c r="I36" s="40">
        <v>30</v>
      </c>
      <c r="J36" s="40">
        <v>0</v>
      </c>
      <c r="K36" s="40">
        <v>0</v>
      </c>
      <c r="L36" s="40">
        <v>111262.54</v>
      </c>
      <c r="M36" s="40">
        <v>14</v>
      </c>
    </row>
    <row r="37" spans="1:13" ht="15">
      <c r="A37" s="39" t="s">
        <v>93</v>
      </c>
      <c r="B37" s="40">
        <v>279538.57</v>
      </c>
      <c r="C37" s="40">
        <v>18</v>
      </c>
      <c r="D37" s="40">
        <v>0</v>
      </c>
      <c r="E37" s="40">
        <v>0</v>
      </c>
      <c r="F37" s="40">
        <v>0</v>
      </c>
      <c r="G37" s="40">
        <v>0</v>
      </c>
      <c r="H37" s="40">
        <v>271419.72</v>
      </c>
      <c r="I37" s="40">
        <v>17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94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63035.67</v>
      </c>
      <c r="K38" s="40">
        <v>12</v>
      </c>
      <c r="L38" s="40">
        <v>0</v>
      </c>
      <c r="M38" s="40">
        <v>0</v>
      </c>
    </row>
    <row r="39" spans="1:13" ht="15">
      <c r="A39" s="39" t="s">
        <v>95</v>
      </c>
      <c r="B39" s="40">
        <v>169967.76</v>
      </c>
      <c r="C39" s="40">
        <v>12</v>
      </c>
      <c r="D39" s="40">
        <v>0</v>
      </c>
      <c r="E39" s="40">
        <v>0</v>
      </c>
      <c r="F39" s="40">
        <v>0</v>
      </c>
      <c r="G39" s="40">
        <v>0</v>
      </c>
      <c r="H39" s="40">
        <v>167815.74</v>
      </c>
      <c r="I39" s="40">
        <v>12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96</v>
      </c>
      <c r="B40" s="40">
        <v>456904.82</v>
      </c>
      <c r="C40" s="40">
        <v>20</v>
      </c>
      <c r="D40" s="40">
        <v>0</v>
      </c>
      <c r="E40" s="40">
        <v>0</v>
      </c>
      <c r="F40" s="40">
        <v>0</v>
      </c>
      <c r="G40" s="40">
        <v>0</v>
      </c>
      <c r="H40" s="40">
        <v>507978.94</v>
      </c>
      <c r="I40" s="40">
        <v>23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97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243805.67</v>
      </c>
      <c r="I41" s="40">
        <v>10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98</v>
      </c>
      <c r="B42" s="40">
        <v>371835.14</v>
      </c>
      <c r="C42" s="40">
        <v>28</v>
      </c>
      <c r="D42" s="40">
        <v>0</v>
      </c>
      <c r="E42" s="40">
        <v>0</v>
      </c>
      <c r="F42" s="40">
        <v>90982.97</v>
      </c>
      <c r="G42" s="40">
        <v>13</v>
      </c>
      <c r="H42" s="40">
        <v>388395.16</v>
      </c>
      <c r="I42" s="40">
        <v>28</v>
      </c>
      <c r="J42" s="40">
        <v>0</v>
      </c>
      <c r="K42" s="40">
        <v>0</v>
      </c>
      <c r="L42" s="40">
        <v>109233.27</v>
      </c>
      <c r="M42" s="40">
        <v>12</v>
      </c>
    </row>
    <row r="43" spans="1:13" ht="15">
      <c r="A43" s="39" t="s">
        <v>99</v>
      </c>
      <c r="B43" s="40">
        <v>300630.3</v>
      </c>
      <c r="C43" s="40">
        <v>10</v>
      </c>
      <c r="D43" s="40">
        <v>0</v>
      </c>
      <c r="E43" s="40">
        <v>0</v>
      </c>
      <c r="F43" s="40">
        <v>0</v>
      </c>
      <c r="G43" s="40">
        <v>0</v>
      </c>
      <c r="H43" s="40">
        <v>291924.86</v>
      </c>
      <c r="I43" s="40">
        <v>10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100</v>
      </c>
      <c r="B44" s="40">
        <v>4230559.21</v>
      </c>
      <c r="C44" s="40">
        <v>96</v>
      </c>
      <c r="D44" s="40">
        <v>712297.45</v>
      </c>
      <c r="E44" s="40">
        <v>14</v>
      </c>
      <c r="F44" s="40">
        <v>494808.42</v>
      </c>
      <c r="G44" s="40">
        <v>41</v>
      </c>
      <c r="H44" s="40">
        <v>4017408.68</v>
      </c>
      <c r="I44" s="40">
        <v>102</v>
      </c>
      <c r="J44" s="40">
        <v>628945.07</v>
      </c>
      <c r="K44" s="40">
        <v>12</v>
      </c>
      <c r="L44" s="40">
        <v>488030.66</v>
      </c>
      <c r="M44" s="40">
        <v>43</v>
      </c>
    </row>
    <row r="45" spans="1:13" ht="15">
      <c r="A45" s="39" t="s">
        <v>101</v>
      </c>
      <c r="B45" s="40">
        <v>756885.01</v>
      </c>
      <c r="C45" s="40">
        <v>26</v>
      </c>
      <c r="D45" s="40">
        <v>154489.16</v>
      </c>
      <c r="E45" s="40">
        <v>10</v>
      </c>
      <c r="F45" s="40">
        <v>102702.33</v>
      </c>
      <c r="G45" s="40">
        <v>13</v>
      </c>
      <c r="H45" s="40">
        <v>770504.09</v>
      </c>
      <c r="I45" s="40">
        <v>27</v>
      </c>
      <c r="J45" s="40">
        <v>0</v>
      </c>
      <c r="K45" s="40">
        <v>0</v>
      </c>
      <c r="L45" s="40">
        <v>105394.07</v>
      </c>
      <c r="M45" s="40">
        <v>14</v>
      </c>
    </row>
    <row r="46" spans="1:13" ht="15">
      <c r="A46" s="39" t="s">
        <v>102</v>
      </c>
      <c r="B46" s="40">
        <v>6877510.75</v>
      </c>
      <c r="C46" s="40">
        <v>94</v>
      </c>
      <c r="D46" s="40">
        <v>2368192.45</v>
      </c>
      <c r="E46" s="40">
        <v>22</v>
      </c>
      <c r="F46" s="40">
        <v>719777.82</v>
      </c>
      <c r="G46" s="40">
        <v>37</v>
      </c>
      <c r="H46" s="40">
        <v>6818211.07</v>
      </c>
      <c r="I46" s="40">
        <v>95</v>
      </c>
      <c r="J46" s="40">
        <v>2408802.98</v>
      </c>
      <c r="K46" s="40">
        <v>21</v>
      </c>
      <c r="L46" s="40">
        <v>777108.98</v>
      </c>
      <c r="M46" s="40">
        <v>37</v>
      </c>
    </row>
    <row r="47" spans="1:13" ht="15">
      <c r="A47" s="39" t="s">
        <v>103</v>
      </c>
      <c r="B47" s="40">
        <v>833648.59</v>
      </c>
      <c r="C47" s="40">
        <v>30</v>
      </c>
      <c r="D47" s="40">
        <v>0</v>
      </c>
      <c r="E47" s="40">
        <v>0</v>
      </c>
      <c r="F47" s="40">
        <v>79172.92</v>
      </c>
      <c r="G47" s="40">
        <v>14</v>
      </c>
      <c r="H47" s="40">
        <v>894803.96</v>
      </c>
      <c r="I47" s="40">
        <v>30</v>
      </c>
      <c r="J47" s="40">
        <v>0</v>
      </c>
      <c r="K47" s="40">
        <v>0</v>
      </c>
      <c r="L47" s="40">
        <v>68690.53</v>
      </c>
      <c r="M47" s="40">
        <v>13</v>
      </c>
    </row>
    <row r="48" spans="1:13" ht="15">
      <c r="A48" s="39" t="s">
        <v>104</v>
      </c>
      <c r="B48" s="40">
        <v>1464694.22</v>
      </c>
      <c r="C48" s="40">
        <v>41</v>
      </c>
      <c r="D48" s="40">
        <v>0</v>
      </c>
      <c r="E48" s="40">
        <v>0</v>
      </c>
      <c r="F48" s="40">
        <v>195130.66</v>
      </c>
      <c r="G48" s="40">
        <v>16</v>
      </c>
      <c r="H48" s="40">
        <v>1409493.39</v>
      </c>
      <c r="I48" s="40">
        <v>44</v>
      </c>
      <c r="J48" s="40">
        <v>0</v>
      </c>
      <c r="K48" s="40">
        <v>0</v>
      </c>
      <c r="L48" s="40">
        <v>161761.24</v>
      </c>
      <c r="M48" s="40">
        <v>19</v>
      </c>
    </row>
    <row r="49" spans="1:13" ht="15">
      <c r="A49" s="39" t="s">
        <v>105</v>
      </c>
      <c r="B49" s="40">
        <v>694017.27</v>
      </c>
      <c r="C49" s="40">
        <v>13</v>
      </c>
      <c r="D49" s="40">
        <v>0</v>
      </c>
      <c r="E49" s="40">
        <v>0</v>
      </c>
      <c r="F49" s="40">
        <v>0</v>
      </c>
      <c r="G49" s="40">
        <v>0</v>
      </c>
      <c r="H49" s="40">
        <v>667108.37</v>
      </c>
      <c r="I49" s="40">
        <v>12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106</v>
      </c>
      <c r="B50" s="40">
        <v>1013237.53</v>
      </c>
      <c r="C50" s="40">
        <v>42</v>
      </c>
      <c r="D50" s="40">
        <v>0</v>
      </c>
      <c r="E50" s="40">
        <v>0</v>
      </c>
      <c r="F50" s="40">
        <v>106862.85</v>
      </c>
      <c r="G50" s="40">
        <v>19</v>
      </c>
      <c r="H50" s="40">
        <v>1050837.99</v>
      </c>
      <c r="I50" s="40">
        <v>45</v>
      </c>
      <c r="J50" s="40">
        <v>0</v>
      </c>
      <c r="K50" s="40">
        <v>0</v>
      </c>
      <c r="L50" s="40">
        <v>115426.31</v>
      </c>
      <c r="M50" s="40">
        <v>19</v>
      </c>
    </row>
    <row r="51" spans="1:13" ht="15">
      <c r="A51" s="39" t="s">
        <v>107</v>
      </c>
      <c r="B51" s="40">
        <v>3162681.84</v>
      </c>
      <c r="C51" s="40">
        <v>63</v>
      </c>
      <c r="D51" s="40">
        <v>5467804.97</v>
      </c>
      <c r="E51" s="40">
        <v>75</v>
      </c>
      <c r="F51" s="40">
        <v>1285301.78</v>
      </c>
      <c r="G51" s="40">
        <v>43</v>
      </c>
      <c r="H51" s="40">
        <v>2652094.47</v>
      </c>
      <c r="I51" s="40">
        <v>58</v>
      </c>
      <c r="J51" s="40">
        <v>4640998.03</v>
      </c>
      <c r="K51" s="40">
        <v>78</v>
      </c>
      <c r="L51" s="40">
        <v>1013071.26</v>
      </c>
      <c r="M51" s="40">
        <v>41</v>
      </c>
    </row>
    <row r="52" spans="1:13" ht="15">
      <c r="A52" s="39" t="s">
        <v>108</v>
      </c>
      <c r="B52" s="40">
        <v>0</v>
      </c>
      <c r="C52" s="40">
        <v>0</v>
      </c>
      <c r="D52" s="40">
        <v>1258189.86</v>
      </c>
      <c r="E52" s="40">
        <v>11</v>
      </c>
      <c r="F52" s="40">
        <v>0</v>
      </c>
      <c r="G52" s="40">
        <v>0</v>
      </c>
      <c r="H52" s="40">
        <v>0</v>
      </c>
      <c r="I52" s="40">
        <v>0</v>
      </c>
      <c r="J52" s="40">
        <v>828018</v>
      </c>
      <c r="K52" s="40">
        <v>10</v>
      </c>
      <c r="L52" s="40">
        <v>0</v>
      </c>
      <c r="M52" s="40">
        <v>0</v>
      </c>
    </row>
    <row r="53" spans="1:13" ht="15">
      <c r="A53" s="39" t="s">
        <v>109</v>
      </c>
      <c r="B53" s="40">
        <v>432180.81</v>
      </c>
      <c r="C53" s="40">
        <v>15</v>
      </c>
      <c r="D53" s="40">
        <v>0</v>
      </c>
      <c r="E53" s="40">
        <v>0</v>
      </c>
      <c r="F53" s="40">
        <v>0</v>
      </c>
      <c r="G53" s="40">
        <v>0</v>
      </c>
      <c r="H53" s="40">
        <v>437940.75</v>
      </c>
      <c r="I53" s="40">
        <v>16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110</v>
      </c>
      <c r="B54" s="40">
        <v>300470.03</v>
      </c>
      <c r="C54" s="40">
        <v>14</v>
      </c>
      <c r="D54" s="40">
        <v>0</v>
      </c>
      <c r="E54" s="40">
        <v>0</v>
      </c>
      <c r="F54" s="40">
        <v>0</v>
      </c>
      <c r="G54" s="40">
        <v>0</v>
      </c>
      <c r="H54" s="40">
        <v>283321</v>
      </c>
      <c r="I54" s="40">
        <v>15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111</v>
      </c>
      <c r="B55" s="40">
        <v>733696.63</v>
      </c>
      <c r="C55" s="40">
        <v>29</v>
      </c>
      <c r="D55" s="40">
        <v>247308.89</v>
      </c>
      <c r="E55" s="40">
        <v>20</v>
      </c>
      <c r="F55" s="40">
        <v>259485.24</v>
      </c>
      <c r="G55" s="40">
        <v>19</v>
      </c>
      <c r="H55" s="40">
        <v>631507.87</v>
      </c>
      <c r="I55" s="40">
        <v>26</v>
      </c>
      <c r="J55" s="40">
        <v>217848.96</v>
      </c>
      <c r="K55" s="40">
        <v>21</v>
      </c>
      <c r="L55" s="40">
        <v>221186.66</v>
      </c>
      <c r="M55" s="40">
        <v>18</v>
      </c>
    </row>
    <row r="56" spans="1:13" ht="15">
      <c r="A56" s="39" t="s">
        <v>112</v>
      </c>
      <c r="B56" s="40">
        <v>862004.67</v>
      </c>
      <c r="C56" s="40">
        <v>18</v>
      </c>
      <c r="D56" s="40">
        <v>848536.19</v>
      </c>
      <c r="E56" s="40">
        <v>20</v>
      </c>
      <c r="F56" s="40">
        <v>398220.21</v>
      </c>
      <c r="G56" s="40">
        <v>14</v>
      </c>
      <c r="H56" s="40">
        <v>693794.08</v>
      </c>
      <c r="I56" s="40">
        <v>18</v>
      </c>
      <c r="J56" s="40">
        <v>747869.2</v>
      </c>
      <c r="K56" s="40">
        <v>25</v>
      </c>
      <c r="L56" s="40">
        <v>322697.76</v>
      </c>
      <c r="M56" s="40">
        <v>15</v>
      </c>
    </row>
    <row r="57" spans="1:13" ht="15">
      <c r="A57" s="39" t="s">
        <v>113</v>
      </c>
      <c r="B57" s="40">
        <v>1191670.81</v>
      </c>
      <c r="C57" s="40">
        <v>36</v>
      </c>
      <c r="D57" s="40">
        <v>0</v>
      </c>
      <c r="E57" s="40">
        <v>0</v>
      </c>
      <c r="F57" s="40">
        <v>371223.19</v>
      </c>
      <c r="G57" s="40">
        <v>16</v>
      </c>
      <c r="H57" s="40">
        <v>1146834.58</v>
      </c>
      <c r="I57" s="40">
        <v>35</v>
      </c>
      <c r="J57" s="40">
        <v>359707.51</v>
      </c>
      <c r="K57" s="40">
        <v>10</v>
      </c>
      <c r="L57" s="40">
        <v>339075.98</v>
      </c>
      <c r="M57" s="40">
        <v>14</v>
      </c>
    </row>
    <row r="58" spans="1:13" ht="15">
      <c r="A58" s="39" t="s">
        <v>114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125661.62</v>
      </c>
      <c r="I58" s="40">
        <v>10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115</v>
      </c>
      <c r="B59" s="40">
        <v>3171265.25</v>
      </c>
      <c r="C59" s="40">
        <v>43</v>
      </c>
      <c r="D59" s="40">
        <v>0</v>
      </c>
      <c r="E59" s="40">
        <v>0</v>
      </c>
      <c r="F59" s="40">
        <v>400843.53</v>
      </c>
      <c r="G59" s="40">
        <v>18</v>
      </c>
      <c r="H59" s="40">
        <v>3005164.91</v>
      </c>
      <c r="I59" s="40">
        <v>44</v>
      </c>
      <c r="J59" s="40">
        <v>0</v>
      </c>
      <c r="K59" s="40">
        <v>0</v>
      </c>
      <c r="L59" s="40">
        <v>385381.13</v>
      </c>
      <c r="M59" s="40">
        <v>19</v>
      </c>
    </row>
    <row r="60" spans="1:13" ht="15">
      <c r="A60" s="39" t="s">
        <v>116</v>
      </c>
      <c r="B60" s="40">
        <v>653329.86</v>
      </c>
      <c r="C60" s="40">
        <v>18</v>
      </c>
      <c r="D60" s="40">
        <v>128062.25</v>
      </c>
      <c r="E60" s="40">
        <v>17</v>
      </c>
      <c r="F60" s="40">
        <v>212804.31</v>
      </c>
      <c r="G60" s="40">
        <v>14</v>
      </c>
      <c r="H60" s="40">
        <v>496879.59</v>
      </c>
      <c r="I60" s="40">
        <v>18</v>
      </c>
      <c r="J60" s="40">
        <v>49451.2</v>
      </c>
      <c r="K60" s="40">
        <v>13</v>
      </c>
      <c r="L60" s="40">
        <v>164701.12</v>
      </c>
      <c r="M60" s="40">
        <v>14</v>
      </c>
    </row>
    <row r="61" spans="1:13" ht="15">
      <c r="A61" s="39" t="s">
        <v>117</v>
      </c>
      <c r="B61" s="40">
        <v>213765.06</v>
      </c>
      <c r="C61" s="40">
        <v>10</v>
      </c>
      <c r="D61" s="40">
        <v>0</v>
      </c>
      <c r="E61" s="40">
        <v>0</v>
      </c>
      <c r="F61" s="40">
        <v>0</v>
      </c>
      <c r="G61" s="40">
        <v>0</v>
      </c>
      <c r="H61" s="40">
        <v>222739.36</v>
      </c>
      <c r="I61" s="40">
        <v>11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118</v>
      </c>
      <c r="B62" s="40">
        <v>0</v>
      </c>
      <c r="C62" s="40">
        <v>0</v>
      </c>
      <c r="D62" s="40">
        <v>90494.12</v>
      </c>
      <c r="E62" s="40">
        <v>17</v>
      </c>
      <c r="F62" s="40">
        <v>0</v>
      </c>
      <c r="G62" s="40">
        <v>0</v>
      </c>
      <c r="H62" s="40">
        <v>0</v>
      </c>
      <c r="I62" s="40">
        <v>0</v>
      </c>
      <c r="J62" s="40">
        <v>167216.49</v>
      </c>
      <c r="K62" s="40">
        <v>19</v>
      </c>
      <c r="L62" s="40">
        <v>0</v>
      </c>
      <c r="M62" s="40">
        <v>0</v>
      </c>
    </row>
    <row r="63" spans="1:13" ht="15">
      <c r="A63" s="39" t="s">
        <v>119</v>
      </c>
      <c r="B63" s="40">
        <v>867616.49</v>
      </c>
      <c r="C63" s="40">
        <v>30</v>
      </c>
      <c r="D63" s="40">
        <v>0</v>
      </c>
      <c r="E63" s="40">
        <v>0</v>
      </c>
      <c r="F63" s="40">
        <v>343117.62</v>
      </c>
      <c r="G63" s="40">
        <v>12</v>
      </c>
      <c r="H63" s="40">
        <v>887125.22</v>
      </c>
      <c r="I63" s="40">
        <v>28</v>
      </c>
      <c r="J63" s="40">
        <v>0</v>
      </c>
      <c r="K63" s="40">
        <v>0</v>
      </c>
      <c r="L63" s="40">
        <v>343339.43</v>
      </c>
      <c r="M63" s="40">
        <v>15</v>
      </c>
    </row>
    <row r="64" spans="1:13" ht="15">
      <c r="A64" s="39" t="s">
        <v>120</v>
      </c>
      <c r="B64" s="40">
        <v>770340.27</v>
      </c>
      <c r="C64" s="40">
        <v>24</v>
      </c>
      <c r="D64" s="40">
        <v>769008.35</v>
      </c>
      <c r="E64" s="40">
        <v>19</v>
      </c>
      <c r="F64" s="40">
        <v>273835.64</v>
      </c>
      <c r="G64" s="40">
        <v>16</v>
      </c>
      <c r="H64" s="40">
        <v>708867.84</v>
      </c>
      <c r="I64" s="40">
        <v>21</v>
      </c>
      <c r="J64" s="40">
        <v>541642.48</v>
      </c>
      <c r="K64" s="40">
        <v>18</v>
      </c>
      <c r="L64" s="40">
        <v>214520.51</v>
      </c>
      <c r="M64" s="40">
        <v>15</v>
      </c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43</v>
      </c>
      <c r="B2" s="36">
        <v>2835619.43</v>
      </c>
      <c r="C2" s="37">
        <v>114</v>
      </c>
      <c r="D2" s="36">
        <v>534999.58</v>
      </c>
      <c r="E2" s="37">
        <v>42</v>
      </c>
      <c r="F2" s="36">
        <v>451011.68</v>
      </c>
      <c r="G2" s="37">
        <v>54</v>
      </c>
      <c r="H2" s="36">
        <v>2897867.81</v>
      </c>
      <c r="I2" s="37">
        <v>112</v>
      </c>
      <c r="J2" s="36">
        <v>551557.18</v>
      </c>
      <c r="K2" s="37">
        <v>41</v>
      </c>
      <c r="L2" s="36">
        <v>490175.13</v>
      </c>
      <c r="M2" s="38">
        <v>49</v>
      </c>
      <c r="N2" s="36"/>
      <c r="O2" s="36"/>
      <c r="P2" s="36"/>
      <c r="Q2" s="36"/>
      <c r="R2" s="36"/>
    </row>
    <row r="3" spans="1:18" ht="15">
      <c r="A3" s="36" t="s">
        <v>44</v>
      </c>
      <c r="B3" s="36">
        <v>4607239.9</v>
      </c>
      <c r="C3" s="37">
        <v>155</v>
      </c>
      <c r="D3" s="36">
        <v>1621207.42</v>
      </c>
      <c r="E3" s="37">
        <v>99</v>
      </c>
      <c r="F3" s="36">
        <v>864821.33</v>
      </c>
      <c r="G3" s="37">
        <v>80</v>
      </c>
      <c r="H3" s="36">
        <v>4366057.91</v>
      </c>
      <c r="I3" s="37">
        <v>157</v>
      </c>
      <c r="J3" s="36">
        <v>2032155.94</v>
      </c>
      <c r="K3" s="37">
        <v>93</v>
      </c>
      <c r="L3" s="36">
        <v>779002.13</v>
      </c>
      <c r="M3" s="38">
        <v>76</v>
      </c>
      <c r="N3" s="36"/>
      <c r="O3" s="36"/>
      <c r="P3" s="36"/>
      <c r="Q3" s="36"/>
      <c r="R3" s="36"/>
    </row>
    <row r="4" spans="1:18" ht="15">
      <c r="A4" s="36" t="s">
        <v>45</v>
      </c>
      <c r="B4" s="36">
        <v>2552270.06</v>
      </c>
      <c r="C4" s="37">
        <v>102</v>
      </c>
      <c r="D4" s="36">
        <v>549065.88</v>
      </c>
      <c r="E4" s="37">
        <v>29</v>
      </c>
      <c r="F4" s="36">
        <v>390441.74</v>
      </c>
      <c r="G4" s="37">
        <v>44</v>
      </c>
      <c r="H4" s="36">
        <v>2400855.63</v>
      </c>
      <c r="I4" s="37">
        <v>104</v>
      </c>
      <c r="J4" s="36">
        <v>338338.31</v>
      </c>
      <c r="K4" s="37">
        <v>32</v>
      </c>
      <c r="L4" s="36">
        <v>338862.62</v>
      </c>
      <c r="M4" s="38">
        <v>43</v>
      </c>
      <c r="N4" s="36"/>
      <c r="O4" s="36"/>
      <c r="P4" s="36"/>
      <c r="Q4" s="36"/>
      <c r="R4" s="36"/>
    </row>
    <row r="5" spans="1:18" ht="15">
      <c r="A5" s="36" t="s">
        <v>46</v>
      </c>
      <c r="B5" s="36">
        <v>25930292.27</v>
      </c>
      <c r="C5" s="37">
        <v>546</v>
      </c>
      <c r="D5" s="36">
        <v>6395715.45</v>
      </c>
      <c r="E5" s="37">
        <v>83</v>
      </c>
      <c r="F5" s="36">
        <v>5247136.73</v>
      </c>
      <c r="G5" s="37">
        <v>240</v>
      </c>
      <c r="H5" s="36">
        <v>25986371.47</v>
      </c>
      <c r="I5" s="37">
        <v>555</v>
      </c>
      <c r="J5" s="36">
        <v>6222398.82</v>
      </c>
      <c r="K5" s="37">
        <v>85</v>
      </c>
      <c r="L5" s="36">
        <v>5206732.71</v>
      </c>
      <c r="M5" s="38">
        <v>239</v>
      </c>
      <c r="N5" s="36"/>
      <c r="O5" s="36"/>
      <c r="P5" s="36"/>
      <c r="Q5" s="36"/>
      <c r="R5" s="36"/>
    </row>
    <row r="6" spans="1:18" ht="15">
      <c r="A6" s="36" t="s">
        <v>47</v>
      </c>
      <c r="B6" s="36">
        <v>99745.99</v>
      </c>
      <c r="C6" s="37">
        <v>12</v>
      </c>
      <c r="D6" s="36">
        <v>0</v>
      </c>
      <c r="E6" s="37">
        <v>0</v>
      </c>
      <c r="F6" s="36">
        <v>0</v>
      </c>
      <c r="G6" s="37">
        <v>0</v>
      </c>
      <c r="H6" s="36">
        <v>89446.74</v>
      </c>
      <c r="I6" s="37">
        <v>12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48</v>
      </c>
      <c r="B7" s="36">
        <v>3532912.76</v>
      </c>
      <c r="C7" s="37">
        <v>122</v>
      </c>
      <c r="D7" s="36">
        <v>203071.92</v>
      </c>
      <c r="E7" s="37">
        <v>25</v>
      </c>
      <c r="F7" s="36">
        <v>352665.11</v>
      </c>
      <c r="G7" s="37">
        <v>41</v>
      </c>
      <c r="H7" s="36">
        <v>3417783.4</v>
      </c>
      <c r="I7" s="37">
        <v>131</v>
      </c>
      <c r="J7" s="36">
        <v>205331.4</v>
      </c>
      <c r="K7" s="37">
        <v>26</v>
      </c>
      <c r="L7" s="36">
        <v>292774.17</v>
      </c>
      <c r="M7" s="38">
        <v>46</v>
      </c>
      <c r="N7" s="36"/>
      <c r="O7" s="36"/>
      <c r="P7" s="36"/>
      <c r="Q7" s="36"/>
      <c r="R7" s="36"/>
    </row>
    <row r="8" spans="1:18" ht="15">
      <c r="A8" s="36" t="s">
        <v>49</v>
      </c>
      <c r="B8" s="36">
        <v>217825.85</v>
      </c>
      <c r="C8" s="37">
        <v>21</v>
      </c>
      <c r="D8" s="36">
        <v>0</v>
      </c>
      <c r="E8" s="37">
        <v>0</v>
      </c>
      <c r="F8" s="36">
        <v>0</v>
      </c>
      <c r="G8" s="37">
        <v>0</v>
      </c>
      <c r="H8" s="36">
        <v>213668.7</v>
      </c>
      <c r="I8" s="37">
        <v>19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50</v>
      </c>
      <c r="B9" s="36">
        <v>5305986.46</v>
      </c>
      <c r="C9" s="37">
        <v>127</v>
      </c>
      <c r="D9" s="36">
        <v>6259647.75</v>
      </c>
      <c r="E9" s="37">
        <v>103</v>
      </c>
      <c r="F9" s="36">
        <v>1665532.99</v>
      </c>
      <c r="G9" s="37">
        <v>70</v>
      </c>
      <c r="H9" s="36">
        <v>4691987.72</v>
      </c>
      <c r="I9" s="37">
        <v>121</v>
      </c>
      <c r="J9" s="36">
        <v>5425678.43</v>
      </c>
      <c r="K9" s="37">
        <v>115</v>
      </c>
      <c r="L9" s="36">
        <v>1335500.33</v>
      </c>
      <c r="M9" s="38">
        <v>67</v>
      </c>
      <c r="N9" s="36"/>
      <c r="O9" s="36"/>
      <c r="P9" s="36"/>
      <c r="Q9" s="36"/>
      <c r="R9" s="36"/>
    </row>
    <row r="10" spans="1:18" ht="15">
      <c r="A10" s="36" t="s">
        <v>51</v>
      </c>
      <c r="B10" s="36">
        <v>1276241.1</v>
      </c>
      <c r="C10" s="37">
        <v>62</v>
      </c>
      <c r="D10" s="36">
        <v>214337.85</v>
      </c>
      <c r="E10" s="37">
        <v>14</v>
      </c>
      <c r="F10" s="36">
        <v>134406.89</v>
      </c>
      <c r="G10" s="37">
        <v>21</v>
      </c>
      <c r="H10" s="36">
        <v>1306847.89</v>
      </c>
      <c r="I10" s="37">
        <v>63</v>
      </c>
      <c r="J10" s="36">
        <v>199217.46</v>
      </c>
      <c r="K10" s="37">
        <v>14</v>
      </c>
      <c r="L10" s="36">
        <v>120627.04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52</v>
      </c>
      <c r="B11" s="36">
        <v>2093150.68</v>
      </c>
      <c r="C11" s="37">
        <v>97</v>
      </c>
      <c r="D11" s="36">
        <v>860446.73</v>
      </c>
      <c r="E11" s="37">
        <v>51</v>
      </c>
      <c r="F11" s="36">
        <v>330397.81</v>
      </c>
      <c r="G11" s="37">
        <v>34</v>
      </c>
      <c r="H11" s="36">
        <v>2014264.12</v>
      </c>
      <c r="I11" s="37">
        <v>100</v>
      </c>
      <c r="J11" s="36">
        <v>855239.13</v>
      </c>
      <c r="K11" s="37">
        <v>49</v>
      </c>
      <c r="L11" s="36">
        <v>306868.25</v>
      </c>
      <c r="M11" s="38">
        <v>34</v>
      </c>
      <c r="N11" s="36"/>
      <c r="O11" s="36"/>
      <c r="P11" s="36"/>
      <c r="Q11" s="36"/>
      <c r="R11" s="36"/>
    </row>
    <row r="12" spans="1:18" ht="15">
      <c r="A12" s="36" t="s">
        <v>53</v>
      </c>
      <c r="B12" s="36">
        <v>4607898.56</v>
      </c>
      <c r="C12" s="37">
        <v>64</v>
      </c>
      <c r="D12" s="36">
        <v>8086947.56</v>
      </c>
      <c r="E12" s="37">
        <v>34</v>
      </c>
      <c r="F12" s="36">
        <v>0</v>
      </c>
      <c r="G12" s="37">
        <v>0</v>
      </c>
      <c r="H12" s="36">
        <v>3925452.42</v>
      </c>
      <c r="I12" s="37">
        <v>58</v>
      </c>
      <c r="J12" s="36">
        <v>4726538.33</v>
      </c>
      <c r="K12" s="37">
        <v>32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54</v>
      </c>
      <c r="B13" s="36">
        <v>8806464.91</v>
      </c>
      <c r="C13" s="37">
        <v>256</v>
      </c>
      <c r="D13" s="36">
        <v>4169877.69</v>
      </c>
      <c r="E13" s="37">
        <v>124</v>
      </c>
      <c r="F13" s="36">
        <v>2138137.32</v>
      </c>
      <c r="G13" s="37">
        <v>115</v>
      </c>
      <c r="H13" s="36">
        <v>8624408.23</v>
      </c>
      <c r="I13" s="37">
        <v>270</v>
      </c>
      <c r="J13" s="36">
        <v>4048403.28</v>
      </c>
      <c r="K13" s="37">
        <v>130</v>
      </c>
      <c r="L13" s="36">
        <v>1986256.85</v>
      </c>
      <c r="M13" s="38">
        <v>115</v>
      </c>
      <c r="N13" s="36"/>
      <c r="O13" s="36"/>
      <c r="P13" s="36"/>
      <c r="Q13" s="36"/>
      <c r="R13" s="36"/>
    </row>
    <row r="14" spans="1:18" ht="15">
      <c r="A14" s="36" t="s">
        <v>55</v>
      </c>
      <c r="B14" s="36">
        <v>8429383.51</v>
      </c>
      <c r="C14" s="37">
        <v>242</v>
      </c>
      <c r="D14" s="36">
        <v>2226934.19</v>
      </c>
      <c r="E14" s="37">
        <v>86</v>
      </c>
      <c r="F14" s="36">
        <v>1911848.22</v>
      </c>
      <c r="G14" s="37">
        <v>114</v>
      </c>
      <c r="H14" s="36">
        <v>7967958.03</v>
      </c>
      <c r="I14" s="37">
        <v>240</v>
      </c>
      <c r="J14" s="36">
        <v>1960619.44</v>
      </c>
      <c r="K14" s="37">
        <v>94</v>
      </c>
      <c r="L14" s="36">
        <v>1717070.66</v>
      </c>
      <c r="M14" s="38">
        <v>108</v>
      </c>
      <c r="N14" s="36"/>
      <c r="O14" s="36"/>
      <c r="P14" s="36"/>
      <c r="Q14" s="36"/>
      <c r="R14" s="36"/>
    </row>
    <row r="15" spans="1:18" ht="15">
      <c r="A15" s="36" t="s">
        <v>56</v>
      </c>
      <c r="B15" s="36">
        <v>6721609.78</v>
      </c>
      <c r="C15" s="37">
        <v>215</v>
      </c>
      <c r="D15" s="36">
        <v>2705588.36</v>
      </c>
      <c r="E15" s="37">
        <v>128</v>
      </c>
      <c r="F15" s="36">
        <v>1723478.66</v>
      </c>
      <c r="G15" s="37">
        <v>109</v>
      </c>
      <c r="H15" s="36">
        <v>6183048.74</v>
      </c>
      <c r="I15" s="37">
        <v>221</v>
      </c>
      <c r="J15" s="36">
        <v>2047505.51</v>
      </c>
      <c r="K15" s="37">
        <v>139</v>
      </c>
      <c r="L15" s="36">
        <v>1406068.99</v>
      </c>
      <c r="M15" s="38">
        <v>110</v>
      </c>
      <c r="N15" s="36"/>
      <c r="O15" s="36"/>
      <c r="P15" s="36"/>
      <c r="Q15" s="36"/>
      <c r="R15" s="36"/>
    </row>
    <row r="16" spans="1:18" ht="15">
      <c r="A16" s="36" t="s">
        <v>57</v>
      </c>
      <c r="B16" s="36">
        <v>7059502.92</v>
      </c>
      <c r="C16" s="37">
        <v>233</v>
      </c>
      <c r="D16" s="36">
        <v>4439697.37</v>
      </c>
      <c r="E16" s="37">
        <v>144</v>
      </c>
      <c r="F16" s="36">
        <v>1787129.76</v>
      </c>
      <c r="G16" s="37">
        <v>116</v>
      </c>
      <c r="H16" s="36">
        <v>6458958.49</v>
      </c>
      <c r="I16" s="37">
        <v>227</v>
      </c>
      <c r="J16" s="36">
        <v>3739473.15</v>
      </c>
      <c r="K16" s="37">
        <v>166</v>
      </c>
      <c r="L16" s="36">
        <v>1446586.53</v>
      </c>
      <c r="M16" s="38">
        <v>110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2017-10-02T18:52:15Z</dcterms:modified>
  <cp:category/>
  <cp:version/>
  <cp:contentType/>
  <cp:contentStatus/>
</cp:coreProperties>
</file>