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F4" i="2"/>
  <c r="I2" i="3" l="1"/>
  <c r="G2" i="3"/>
  <c r="G2" i="2"/>
  <c r="I2" i="2"/>
  <c r="B8" i="2"/>
  <c r="C6" i="3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7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7" i="2"/>
  <c r="I12" i="2" l="1"/>
  <c r="I32" i="2"/>
  <c r="J41" i="2"/>
  <c r="J21" i="2"/>
  <c r="J9" i="2"/>
  <c r="K42" i="2"/>
  <c r="K26" i="2"/>
  <c r="K10" i="2"/>
  <c r="J26" i="2"/>
  <c r="I45" i="2"/>
  <c r="J34" i="2"/>
  <c r="K23" i="2"/>
  <c r="I44" i="2"/>
  <c r="I48" i="2"/>
  <c r="I40" i="2"/>
  <c r="J37" i="2"/>
  <c r="J29" i="2"/>
  <c r="K50" i="2"/>
  <c r="I37" i="2"/>
  <c r="K47" i="2"/>
  <c r="K15" i="2"/>
  <c r="I28" i="2"/>
  <c r="I20" i="2"/>
  <c r="J49" i="2"/>
  <c r="J33" i="2"/>
  <c r="J17" i="2"/>
  <c r="K46" i="2"/>
  <c r="K38" i="2"/>
  <c r="K30" i="2"/>
  <c r="K22" i="2"/>
  <c r="I8" i="2"/>
  <c r="I13" i="2"/>
  <c r="I16" i="2"/>
  <c r="K18" i="2"/>
  <c r="I24" i="2"/>
  <c r="J45" i="2"/>
  <c r="K34" i="2"/>
  <c r="I39" i="2"/>
  <c r="I15" i="2"/>
  <c r="J36" i="2"/>
  <c r="K49" i="2"/>
  <c r="K25" i="2"/>
  <c r="I29" i="2"/>
  <c r="I21" i="2"/>
  <c r="J50" i="2"/>
  <c r="J42" i="2"/>
  <c r="J18" i="2"/>
  <c r="J10" i="2"/>
  <c r="K39" i="2"/>
  <c r="K31" i="2"/>
  <c r="I36" i="2"/>
  <c r="J25" i="2"/>
  <c r="K14" i="2"/>
  <c r="J13" i="2"/>
  <c r="I47" i="2"/>
  <c r="I23" i="2"/>
  <c r="J44" i="2"/>
  <c r="J28" i="2"/>
  <c r="J12" i="2"/>
  <c r="K33" i="2"/>
  <c r="I51" i="2"/>
  <c r="I43" i="2"/>
  <c r="I35" i="2"/>
  <c r="I27" i="2"/>
  <c r="I19" i="2"/>
  <c r="I11" i="2"/>
  <c r="J48" i="2"/>
  <c r="J40" i="2"/>
  <c r="J32" i="2"/>
  <c r="J24" i="2"/>
  <c r="J16" i="2"/>
  <c r="J8" i="2"/>
  <c r="K45" i="2"/>
  <c r="K37" i="2"/>
  <c r="K29" i="2"/>
  <c r="K21" i="2"/>
  <c r="K13" i="2"/>
  <c r="I31" i="2"/>
  <c r="J20" i="2"/>
  <c r="K41" i="2"/>
  <c r="K17" i="2"/>
  <c r="K9" i="2"/>
  <c r="H6" i="2"/>
  <c r="I46" i="2"/>
  <c r="I38" i="2"/>
  <c r="I30" i="2"/>
  <c r="I22" i="2"/>
  <c r="I14" i="2"/>
  <c r="J51" i="2"/>
  <c r="J43" i="2"/>
  <c r="J35" i="2"/>
  <c r="J27" i="2"/>
  <c r="J19" i="2"/>
  <c r="J11" i="2"/>
  <c r="K48" i="2"/>
  <c r="K40" i="2"/>
  <c r="K32" i="2"/>
  <c r="K24" i="2"/>
  <c r="K16" i="2"/>
  <c r="K8" i="2"/>
  <c r="F6" i="2"/>
  <c r="I7" i="2"/>
  <c r="I50" i="2"/>
  <c r="I42" i="2"/>
  <c r="I34" i="2"/>
  <c r="I26" i="2"/>
  <c r="I18" i="2"/>
  <c r="I10" i="2"/>
  <c r="J47" i="2"/>
  <c r="J39" i="2"/>
  <c r="J31" i="2"/>
  <c r="J23" i="2"/>
  <c r="J15" i="2"/>
  <c r="E6" i="2"/>
  <c r="K44" i="2"/>
  <c r="K36" i="2"/>
  <c r="K28" i="2"/>
  <c r="K20" i="2"/>
  <c r="K12" i="2"/>
  <c r="I49" i="2"/>
  <c r="I41" i="2"/>
  <c r="I33" i="2"/>
  <c r="I25" i="2"/>
  <c r="I17" i="2"/>
  <c r="I9" i="2"/>
  <c r="J46" i="2"/>
  <c r="J38" i="2"/>
  <c r="J30" i="2"/>
  <c r="J22" i="2"/>
  <c r="J14" i="2"/>
  <c r="K51" i="2"/>
  <c r="K43" i="2"/>
  <c r="K35" i="2"/>
  <c r="K27" i="2"/>
  <c r="K19" i="2"/>
  <c r="K11" i="2"/>
  <c r="C6" i="2"/>
  <c r="G6" i="2"/>
  <c r="D6" i="2"/>
  <c r="K7" i="2"/>
  <c r="J7" i="2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6" i="3"/>
  <c r="E7" i="3"/>
  <c r="K7" i="3" s="1"/>
  <c r="E8" i="3"/>
  <c r="K8" i="3" s="1"/>
  <c r="E9" i="3"/>
  <c r="K9" i="3" s="1"/>
  <c r="E10" i="3"/>
  <c r="K10" i="3" s="1"/>
  <c r="E11" i="3"/>
  <c r="K11" i="3" s="1"/>
  <c r="E12" i="3"/>
  <c r="K12" i="3" s="1"/>
  <c r="E13" i="3"/>
  <c r="K13" i="3" s="1"/>
  <c r="E14" i="3"/>
  <c r="K14" i="3" s="1"/>
  <c r="E15" i="3"/>
  <c r="K15" i="3" s="1"/>
  <c r="E16" i="3"/>
  <c r="K16" i="3" s="1"/>
  <c r="E17" i="3"/>
  <c r="K17" i="3" s="1"/>
  <c r="E18" i="3"/>
  <c r="K18" i="3" s="1"/>
  <c r="E19" i="3"/>
  <c r="K19" i="3" s="1"/>
  <c r="E20" i="3"/>
  <c r="K20" i="3" s="1"/>
  <c r="E21" i="3"/>
  <c r="K21" i="3" s="1"/>
  <c r="E22" i="3"/>
  <c r="K22" i="3" s="1"/>
  <c r="E23" i="3"/>
  <c r="K23" i="3" s="1"/>
  <c r="E24" i="3"/>
  <c r="K24" i="3" s="1"/>
  <c r="E25" i="3"/>
  <c r="K25" i="3" s="1"/>
  <c r="E26" i="3"/>
  <c r="K26" i="3" s="1"/>
  <c r="E27" i="3"/>
  <c r="K27" i="3" s="1"/>
  <c r="E28" i="3"/>
  <c r="K28" i="3" s="1"/>
  <c r="E29" i="3"/>
  <c r="K29" i="3" s="1"/>
  <c r="E30" i="3"/>
  <c r="K30" i="3" s="1"/>
  <c r="E31" i="3"/>
  <c r="K31" i="3" s="1"/>
  <c r="E32" i="3"/>
  <c r="K32" i="3" s="1"/>
  <c r="E33" i="3"/>
  <c r="K33" i="3" s="1"/>
  <c r="E34" i="3"/>
  <c r="K34" i="3" s="1"/>
  <c r="E35" i="3"/>
  <c r="K35" i="3" s="1"/>
  <c r="E36" i="3"/>
  <c r="K36" i="3" s="1"/>
  <c r="E37" i="3"/>
  <c r="K37" i="3" s="1"/>
  <c r="E38" i="3"/>
  <c r="K38" i="3" s="1"/>
  <c r="E39" i="3"/>
  <c r="K39" i="3" s="1"/>
  <c r="E40" i="3"/>
  <c r="K40" i="3" s="1"/>
  <c r="E41" i="3"/>
  <c r="K41" i="3" s="1"/>
  <c r="E42" i="3"/>
  <c r="K42" i="3" s="1"/>
  <c r="E43" i="3"/>
  <c r="K43" i="3" s="1"/>
  <c r="E44" i="3"/>
  <c r="K44" i="3" s="1"/>
  <c r="E45" i="3"/>
  <c r="K45" i="3" s="1"/>
  <c r="E46" i="3"/>
  <c r="K46" i="3" s="1"/>
  <c r="E47" i="3"/>
  <c r="K47" i="3" s="1"/>
  <c r="E48" i="3"/>
  <c r="K48" i="3" s="1"/>
  <c r="E49" i="3"/>
  <c r="K49" i="3" s="1"/>
  <c r="E50" i="3"/>
  <c r="K50" i="3" s="1"/>
  <c r="E51" i="3"/>
  <c r="K51" i="3" s="1"/>
  <c r="E52" i="3"/>
  <c r="K52" i="3" s="1"/>
  <c r="E53" i="3"/>
  <c r="K53" i="3" s="1"/>
  <c r="E54" i="3"/>
  <c r="K54" i="3" s="1"/>
  <c r="E55" i="3"/>
  <c r="K55" i="3" s="1"/>
  <c r="E56" i="3"/>
  <c r="K56" i="3" s="1"/>
  <c r="E57" i="3"/>
  <c r="K57" i="3" s="1"/>
  <c r="E58" i="3"/>
  <c r="K58" i="3" s="1"/>
  <c r="E59" i="3"/>
  <c r="K59" i="3" s="1"/>
  <c r="E60" i="3"/>
  <c r="K60" i="3" s="1"/>
  <c r="E61" i="3"/>
  <c r="K61" i="3" s="1"/>
  <c r="E62" i="3"/>
  <c r="K62" i="3" s="1"/>
  <c r="E63" i="3"/>
  <c r="K63" i="3" s="1"/>
  <c r="E64" i="3"/>
  <c r="K64" i="3" s="1"/>
  <c r="E65" i="3"/>
  <c r="K65" i="3" s="1"/>
  <c r="E66" i="3"/>
  <c r="K66" i="3" s="1"/>
  <c r="E67" i="3"/>
  <c r="K67" i="3" s="1"/>
  <c r="E68" i="3"/>
  <c r="K68" i="3" s="1"/>
  <c r="E69" i="3"/>
  <c r="K69" i="3" s="1"/>
  <c r="E70" i="3"/>
  <c r="K70" i="3" s="1"/>
  <c r="E71" i="3"/>
  <c r="K71" i="3" s="1"/>
  <c r="E72" i="3"/>
  <c r="K72" i="3" s="1"/>
  <c r="E73" i="3"/>
  <c r="K73" i="3" s="1"/>
  <c r="E74" i="3"/>
  <c r="K74" i="3" s="1"/>
  <c r="E75" i="3"/>
  <c r="K75" i="3" s="1"/>
  <c r="E76" i="3"/>
  <c r="K76" i="3" s="1"/>
  <c r="E77" i="3"/>
  <c r="K77" i="3" s="1"/>
  <c r="E78" i="3"/>
  <c r="K78" i="3" s="1"/>
  <c r="E79" i="3"/>
  <c r="K79" i="3" s="1"/>
  <c r="E80" i="3"/>
  <c r="K80" i="3" s="1"/>
  <c r="E81" i="3"/>
  <c r="K81" i="3" s="1"/>
  <c r="E82" i="3"/>
  <c r="K82" i="3" s="1"/>
  <c r="E83" i="3"/>
  <c r="K83" i="3" s="1"/>
  <c r="E84" i="3"/>
  <c r="K84" i="3" s="1"/>
  <c r="E85" i="3"/>
  <c r="K85" i="3" s="1"/>
  <c r="E86" i="3"/>
  <c r="K86" i="3" s="1"/>
  <c r="E87" i="3"/>
  <c r="K87" i="3" s="1"/>
  <c r="E88" i="3"/>
  <c r="K88" i="3" s="1"/>
  <c r="E89" i="3"/>
  <c r="K89" i="3" s="1"/>
  <c r="E90" i="3"/>
  <c r="K90" i="3" s="1"/>
  <c r="E91" i="3"/>
  <c r="K91" i="3" s="1"/>
  <c r="E92" i="3"/>
  <c r="K92" i="3" s="1"/>
  <c r="E93" i="3"/>
  <c r="K93" i="3" s="1"/>
  <c r="E94" i="3"/>
  <c r="K94" i="3" s="1"/>
  <c r="E95" i="3"/>
  <c r="K95" i="3" s="1"/>
  <c r="E96" i="3"/>
  <c r="K96" i="3" s="1"/>
  <c r="E97" i="3"/>
  <c r="K97" i="3" s="1"/>
  <c r="E98" i="3"/>
  <c r="K98" i="3" s="1"/>
  <c r="E99" i="3"/>
  <c r="K99" i="3" s="1"/>
  <c r="E100" i="3"/>
  <c r="K100" i="3" s="1"/>
  <c r="E101" i="3"/>
  <c r="K101" i="3" s="1"/>
  <c r="E6" i="3"/>
  <c r="K6" i="3" s="1"/>
  <c r="D7" i="3"/>
  <c r="J7" i="3" s="1"/>
  <c r="D8" i="3"/>
  <c r="J8" i="3" s="1"/>
  <c r="D9" i="3"/>
  <c r="J9" i="3" s="1"/>
  <c r="D10" i="3"/>
  <c r="J10" i="3" s="1"/>
  <c r="D11" i="3"/>
  <c r="J11" i="3" s="1"/>
  <c r="D12" i="3"/>
  <c r="J12" i="3" s="1"/>
  <c r="D13" i="3"/>
  <c r="J13" i="3" s="1"/>
  <c r="D14" i="3"/>
  <c r="J14" i="3" s="1"/>
  <c r="D15" i="3"/>
  <c r="J15" i="3" s="1"/>
  <c r="D16" i="3"/>
  <c r="J16" i="3" s="1"/>
  <c r="D17" i="3"/>
  <c r="J17" i="3" s="1"/>
  <c r="D18" i="3"/>
  <c r="J18" i="3" s="1"/>
  <c r="D19" i="3"/>
  <c r="J19" i="3" s="1"/>
  <c r="D20" i="3"/>
  <c r="J20" i="3" s="1"/>
  <c r="D21" i="3"/>
  <c r="J21" i="3" s="1"/>
  <c r="D22" i="3"/>
  <c r="J22" i="3" s="1"/>
  <c r="D23" i="3"/>
  <c r="J23" i="3" s="1"/>
  <c r="D24" i="3"/>
  <c r="J24" i="3" s="1"/>
  <c r="D25" i="3"/>
  <c r="J25" i="3" s="1"/>
  <c r="D26" i="3"/>
  <c r="J26" i="3" s="1"/>
  <c r="D27" i="3"/>
  <c r="J27" i="3" s="1"/>
  <c r="D28" i="3"/>
  <c r="J28" i="3" s="1"/>
  <c r="D29" i="3"/>
  <c r="J29" i="3" s="1"/>
  <c r="D30" i="3"/>
  <c r="J30" i="3" s="1"/>
  <c r="D31" i="3"/>
  <c r="J31" i="3" s="1"/>
  <c r="D32" i="3"/>
  <c r="J32" i="3" s="1"/>
  <c r="D33" i="3"/>
  <c r="J33" i="3" s="1"/>
  <c r="D34" i="3"/>
  <c r="J34" i="3" s="1"/>
  <c r="D35" i="3"/>
  <c r="J35" i="3" s="1"/>
  <c r="D36" i="3"/>
  <c r="J36" i="3" s="1"/>
  <c r="D37" i="3"/>
  <c r="J37" i="3" s="1"/>
  <c r="D38" i="3"/>
  <c r="J38" i="3" s="1"/>
  <c r="D39" i="3"/>
  <c r="J39" i="3" s="1"/>
  <c r="D40" i="3"/>
  <c r="J40" i="3" s="1"/>
  <c r="D41" i="3"/>
  <c r="J41" i="3" s="1"/>
  <c r="D42" i="3"/>
  <c r="J42" i="3" s="1"/>
  <c r="D43" i="3"/>
  <c r="J43" i="3" s="1"/>
  <c r="D44" i="3"/>
  <c r="J44" i="3" s="1"/>
  <c r="D45" i="3"/>
  <c r="J45" i="3" s="1"/>
  <c r="D46" i="3"/>
  <c r="J46" i="3" s="1"/>
  <c r="D47" i="3"/>
  <c r="J47" i="3" s="1"/>
  <c r="D48" i="3"/>
  <c r="J48" i="3" s="1"/>
  <c r="D49" i="3"/>
  <c r="J49" i="3" s="1"/>
  <c r="D50" i="3"/>
  <c r="J50" i="3" s="1"/>
  <c r="D51" i="3"/>
  <c r="J51" i="3" s="1"/>
  <c r="D52" i="3"/>
  <c r="J52" i="3" s="1"/>
  <c r="D53" i="3"/>
  <c r="J53" i="3" s="1"/>
  <c r="D54" i="3"/>
  <c r="J54" i="3" s="1"/>
  <c r="D55" i="3"/>
  <c r="J55" i="3" s="1"/>
  <c r="D56" i="3"/>
  <c r="J56" i="3" s="1"/>
  <c r="D57" i="3"/>
  <c r="J57" i="3" s="1"/>
  <c r="D58" i="3"/>
  <c r="J58" i="3" s="1"/>
  <c r="D59" i="3"/>
  <c r="J59" i="3" s="1"/>
  <c r="D60" i="3"/>
  <c r="J60" i="3" s="1"/>
  <c r="D61" i="3"/>
  <c r="J61" i="3" s="1"/>
  <c r="D62" i="3"/>
  <c r="J62" i="3" s="1"/>
  <c r="D63" i="3"/>
  <c r="J63" i="3" s="1"/>
  <c r="D64" i="3"/>
  <c r="J64" i="3" s="1"/>
  <c r="D65" i="3"/>
  <c r="J65" i="3" s="1"/>
  <c r="D66" i="3"/>
  <c r="J66" i="3" s="1"/>
  <c r="D67" i="3"/>
  <c r="J67" i="3" s="1"/>
  <c r="D68" i="3"/>
  <c r="J68" i="3" s="1"/>
  <c r="D69" i="3"/>
  <c r="J69" i="3" s="1"/>
  <c r="D70" i="3"/>
  <c r="J70" i="3" s="1"/>
  <c r="D71" i="3"/>
  <c r="J71" i="3" s="1"/>
  <c r="D72" i="3"/>
  <c r="J72" i="3" s="1"/>
  <c r="D73" i="3"/>
  <c r="J73" i="3" s="1"/>
  <c r="D74" i="3"/>
  <c r="J74" i="3" s="1"/>
  <c r="D75" i="3"/>
  <c r="J75" i="3" s="1"/>
  <c r="D76" i="3"/>
  <c r="J76" i="3" s="1"/>
  <c r="D77" i="3"/>
  <c r="J77" i="3" s="1"/>
  <c r="D78" i="3"/>
  <c r="J78" i="3" s="1"/>
  <c r="D79" i="3"/>
  <c r="J79" i="3" s="1"/>
  <c r="D80" i="3"/>
  <c r="J80" i="3" s="1"/>
  <c r="D81" i="3"/>
  <c r="J81" i="3" s="1"/>
  <c r="D82" i="3"/>
  <c r="J82" i="3" s="1"/>
  <c r="D83" i="3"/>
  <c r="J83" i="3" s="1"/>
  <c r="D84" i="3"/>
  <c r="J84" i="3" s="1"/>
  <c r="D85" i="3"/>
  <c r="J85" i="3" s="1"/>
  <c r="D86" i="3"/>
  <c r="J86" i="3" s="1"/>
  <c r="D87" i="3"/>
  <c r="J87" i="3" s="1"/>
  <c r="D88" i="3"/>
  <c r="J88" i="3" s="1"/>
  <c r="D89" i="3"/>
  <c r="J89" i="3" s="1"/>
  <c r="D90" i="3"/>
  <c r="J90" i="3" s="1"/>
  <c r="D91" i="3"/>
  <c r="J91" i="3" s="1"/>
  <c r="D92" i="3"/>
  <c r="J92" i="3" s="1"/>
  <c r="D93" i="3"/>
  <c r="J93" i="3" s="1"/>
  <c r="D94" i="3"/>
  <c r="J94" i="3" s="1"/>
  <c r="D95" i="3"/>
  <c r="J95" i="3" s="1"/>
  <c r="D96" i="3"/>
  <c r="J96" i="3" s="1"/>
  <c r="D97" i="3"/>
  <c r="J97" i="3" s="1"/>
  <c r="D98" i="3"/>
  <c r="J98" i="3" s="1"/>
  <c r="D99" i="3"/>
  <c r="J99" i="3" s="1"/>
  <c r="D100" i="3"/>
  <c r="J100" i="3" s="1"/>
  <c r="D101" i="3"/>
  <c r="J101" i="3" s="1"/>
  <c r="D6" i="3"/>
  <c r="J6" i="3" s="1"/>
  <c r="C7" i="3"/>
  <c r="I7" i="3" s="1"/>
  <c r="C8" i="3"/>
  <c r="I8" i="3" s="1"/>
  <c r="C9" i="3"/>
  <c r="I9" i="3" s="1"/>
  <c r="C10" i="3"/>
  <c r="I10" i="3" s="1"/>
  <c r="C11" i="3"/>
  <c r="I11" i="3" s="1"/>
  <c r="C12" i="3"/>
  <c r="I12" i="3" s="1"/>
  <c r="C13" i="3"/>
  <c r="I13" i="3" s="1"/>
  <c r="C14" i="3"/>
  <c r="I14" i="3" s="1"/>
  <c r="C15" i="3"/>
  <c r="I15" i="3" s="1"/>
  <c r="C16" i="3"/>
  <c r="I16" i="3" s="1"/>
  <c r="C17" i="3"/>
  <c r="I17" i="3" s="1"/>
  <c r="C18" i="3"/>
  <c r="I18" i="3" s="1"/>
  <c r="C19" i="3"/>
  <c r="I19" i="3" s="1"/>
  <c r="C20" i="3"/>
  <c r="I20" i="3" s="1"/>
  <c r="C21" i="3"/>
  <c r="I21" i="3" s="1"/>
  <c r="C22" i="3"/>
  <c r="I22" i="3" s="1"/>
  <c r="C23" i="3"/>
  <c r="I23" i="3" s="1"/>
  <c r="C24" i="3"/>
  <c r="I24" i="3" s="1"/>
  <c r="C25" i="3"/>
  <c r="I25" i="3" s="1"/>
  <c r="C26" i="3"/>
  <c r="I26" i="3" s="1"/>
  <c r="C27" i="3"/>
  <c r="I27" i="3" s="1"/>
  <c r="C28" i="3"/>
  <c r="I28" i="3" s="1"/>
  <c r="C29" i="3"/>
  <c r="I29" i="3" s="1"/>
  <c r="C30" i="3"/>
  <c r="I30" i="3" s="1"/>
  <c r="C31" i="3"/>
  <c r="I31" i="3" s="1"/>
  <c r="C32" i="3"/>
  <c r="I32" i="3" s="1"/>
  <c r="C33" i="3"/>
  <c r="I33" i="3" s="1"/>
  <c r="C34" i="3"/>
  <c r="I34" i="3" s="1"/>
  <c r="C35" i="3"/>
  <c r="I35" i="3" s="1"/>
  <c r="C36" i="3"/>
  <c r="I36" i="3" s="1"/>
  <c r="C37" i="3"/>
  <c r="I37" i="3" s="1"/>
  <c r="C38" i="3"/>
  <c r="I38" i="3" s="1"/>
  <c r="C39" i="3"/>
  <c r="I39" i="3" s="1"/>
  <c r="C40" i="3"/>
  <c r="I40" i="3" s="1"/>
  <c r="C41" i="3"/>
  <c r="I41" i="3" s="1"/>
  <c r="C42" i="3"/>
  <c r="I42" i="3" s="1"/>
  <c r="C43" i="3"/>
  <c r="I43" i="3" s="1"/>
  <c r="C44" i="3"/>
  <c r="I44" i="3" s="1"/>
  <c r="C45" i="3"/>
  <c r="I45" i="3" s="1"/>
  <c r="C46" i="3"/>
  <c r="I46" i="3" s="1"/>
  <c r="C47" i="3"/>
  <c r="I47" i="3" s="1"/>
  <c r="C48" i="3"/>
  <c r="I48" i="3" s="1"/>
  <c r="C49" i="3"/>
  <c r="I49" i="3" s="1"/>
  <c r="C50" i="3"/>
  <c r="I50" i="3" s="1"/>
  <c r="C51" i="3"/>
  <c r="I51" i="3" s="1"/>
  <c r="C52" i="3"/>
  <c r="I52" i="3" s="1"/>
  <c r="C53" i="3"/>
  <c r="I53" i="3" s="1"/>
  <c r="C54" i="3"/>
  <c r="I54" i="3" s="1"/>
  <c r="C55" i="3"/>
  <c r="I55" i="3" s="1"/>
  <c r="C56" i="3"/>
  <c r="I56" i="3" s="1"/>
  <c r="C57" i="3"/>
  <c r="I57" i="3" s="1"/>
  <c r="C58" i="3"/>
  <c r="I58" i="3" s="1"/>
  <c r="C59" i="3"/>
  <c r="I59" i="3" s="1"/>
  <c r="C60" i="3"/>
  <c r="I60" i="3" s="1"/>
  <c r="C61" i="3"/>
  <c r="I61" i="3" s="1"/>
  <c r="C62" i="3"/>
  <c r="I62" i="3" s="1"/>
  <c r="C63" i="3"/>
  <c r="I63" i="3" s="1"/>
  <c r="C64" i="3"/>
  <c r="I64" i="3" s="1"/>
  <c r="C65" i="3"/>
  <c r="I65" i="3" s="1"/>
  <c r="C66" i="3"/>
  <c r="I66" i="3" s="1"/>
  <c r="C67" i="3"/>
  <c r="I67" i="3" s="1"/>
  <c r="C68" i="3"/>
  <c r="I68" i="3" s="1"/>
  <c r="C69" i="3"/>
  <c r="I69" i="3" s="1"/>
  <c r="C70" i="3"/>
  <c r="I70" i="3" s="1"/>
  <c r="C71" i="3"/>
  <c r="I71" i="3" s="1"/>
  <c r="C72" i="3"/>
  <c r="I72" i="3" s="1"/>
  <c r="C73" i="3"/>
  <c r="I73" i="3" s="1"/>
  <c r="C74" i="3"/>
  <c r="I74" i="3" s="1"/>
  <c r="C75" i="3"/>
  <c r="I75" i="3" s="1"/>
  <c r="C76" i="3"/>
  <c r="I76" i="3" s="1"/>
  <c r="C77" i="3"/>
  <c r="I77" i="3" s="1"/>
  <c r="C78" i="3"/>
  <c r="I78" i="3" s="1"/>
  <c r="C79" i="3"/>
  <c r="I79" i="3" s="1"/>
  <c r="C80" i="3"/>
  <c r="I80" i="3" s="1"/>
  <c r="C81" i="3"/>
  <c r="I81" i="3" s="1"/>
  <c r="C82" i="3"/>
  <c r="I82" i="3" s="1"/>
  <c r="C83" i="3"/>
  <c r="I83" i="3" s="1"/>
  <c r="C84" i="3"/>
  <c r="I84" i="3" s="1"/>
  <c r="C85" i="3"/>
  <c r="I85" i="3" s="1"/>
  <c r="C86" i="3"/>
  <c r="I86" i="3" s="1"/>
  <c r="C87" i="3"/>
  <c r="I87" i="3" s="1"/>
  <c r="C88" i="3"/>
  <c r="I88" i="3" s="1"/>
  <c r="C89" i="3"/>
  <c r="I89" i="3" s="1"/>
  <c r="C90" i="3"/>
  <c r="I90" i="3" s="1"/>
  <c r="C91" i="3"/>
  <c r="I91" i="3" s="1"/>
  <c r="C92" i="3"/>
  <c r="I92" i="3" s="1"/>
  <c r="C93" i="3"/>
  <c r="I93" i="3" s="1"/>
  <c r="C94" i="3"/>
  <c r="I94" i="3" s="1"/>
  <c r="C95" i="3"/>
  <c r="I95" i="3" s="1"/>
  <c r="C96" i="3"/>
  <c r="I96" i="3" s="1"/>
  <c r="C97" i="3"/>
  <c r="I97" i="3" s="1"/>
  <c r="C98" i="3"/>
  <c r="I98" i="3" s="1"/>
  <c r="C99" i="3"/>
  <c r="I99" i="3" s="1"/>
  <c r="C100" i="3"/>
  <c r="I100" i="3" s="1"/>
  <c r="C101" i="3"/>
  <c r="I101" i="3" s="1"/>
  <c r="I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6" i="3"/>
  <c r="K6" i="2" l="1"/>
  <c r="I6" i="2"/>
  <c r="J6" i="2"/>
  <c r="C4" i="3"/>
  <c r="C4" i="2"/>
</calcChain>
</file>

<file path=xl/sharedStrings.xml><?xml version="1.0" encoding="utf-8"?>
<sst xmlns="http://schemas.openxmlformats.org/spreadsheetml/2006/main" count="162" uniqueCount="127">
  <si>
    <t>State of Vermont Department of Taxes</t>
  </si>
  <si>
    <t>Period Summary by County/Town</t>
  </si>
  <si>
    <t>Period:</t>
  </si>
  <si>
    <t>through</t>
  </si>
  <si>
    <t>Report Notes:</t>
  </si>
  <si>
    <t>Reports for quarterly periods include information for Monthly and Quarterly filers.</t>
  </si>
  <si>
    <t>Information pertaining to fewer than ten accounts has been suppressed to protect confidentiality of taxpayer information - Suppressed information is noted by "*".</t>
  </si>
  <si>
    <t>Previous period figures reflect current status of returns and may not match previously published statistics.</t>
  </si>
  <si>
    <t>75 and 180 Day figures reflect returns posted within that time fram after close of the reporting period.</t>
  </si>
  <si>
    <t>1)</t>
  </si>
  <si>
    <t>2)</t>
  </si>
  <si>
    <t>3)</t>
  </si>
  <si>
    <t>4)</t>
  </si>
  <si>
    <t>5)</t>
  </si>
  <si>
    <t>County Summary</t>
  </si>
  <si>
    <t>Current Recipts</t>
  </si>
  <si>
    <t>Previous Recipts</t>
  </si>
  <si>
    <t>Period to Period Change</t>
  </si>
  <si>
    <t>75 Day Processing</t>
  </si>
  <si>
    <t>Summary of Towns with 10 or more reporting accounts</t>
  </si>
  <si>
    <t>Meals and Rooms Statistics Report</t>
  </si>
  <si>
    <t>Current Taxable Recipts</t>
  </si>
  <si>
    <t>Previous Taxable Recipts</t>
  </si>
  <si>
    <t>Meals</t>
  </si>
  <si>
    <t>Rooms</t>
  </si>
  <si>
    <t>Alcohol</t>
  </si>
  <si>
    <t>Mealse and Rooms Statistics Report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</si>
  <si>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</si>
  <si>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</si>
  <si>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</si>
  <si>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</si>
  <si>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</si>
  <si>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</si>
  <si>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</si>
  <si>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</si>
  <si>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</si>
  <si>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</si>
  <si>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</si>
  <si>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</si>
  <si>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</si>
  <si>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</si>
  <si>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</si>
  <si>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</si>
  <si>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</si>
  <si>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</si>
  <si>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</si>
  <si>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</si>
  <si>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</si>
  <si>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</si>
  <si>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</si>
  <si>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</si>
  <si>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</si>
  <si>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</si>
  <si>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</si>
  <si>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</si>
  <si>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</si>
  <si>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</si>
  <si>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</si>
  <si>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</si>
  <si>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</si>
  <si>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</si>
  <si>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</si>
  <si>
    <t>ARLINGTON</t>
  </si>
  <si>
    <t>BARRE</t>
  </si>
  <si>
    <t>BARTON</t>
  </si>
  <si>
    <t>BENNINGTON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</si>
  <si>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</si>
  <si>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</si>
  <si>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</si>
  <si>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</si>
  <si>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</si>
  <si>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</si>
  <si>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</si>
  <si>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</si>
  <si>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</si>
  <si>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</si>
  <si>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</si>
  <si>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</si>
  <si>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</si>
  <si>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</si>
  <si>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</si>
  <si>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</si>
  <si>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</si>
  <si>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FERRISBURGH</t>
  </si>
  <si>
    <t>HARDWICK</t>
  </si>
  <si>
    <t>HARTFORD</t>
  </si>
  <si>
    <t>HINESBURG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</si>
  <si>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</si>
  <si>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</si>
  <si>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</si>
  <si>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</si>
  <si>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</si>
  <si>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</si>
  <si>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</si>
  <si>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</si>
  <si>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</si>
  <si>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</si>
  <si>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NEWPORT</t>
  </si>
  <si>
    <t>NORTHFIELD</t>
  </si>
  <si>
    <t>POULTNEY</t>
  </si>
  <si>
    <t>PUTNEY</t>
  </si>
  <si>
    <t>RANDOLPH</t>
  </si>
  <si>
    <t>ROCKINGHAM</t>
  </si>
  <si>
    <t>ROYALTON</t>
  </si>
  <si>
    <t>RUTLAND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</si>
  <si>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</si>
  <si>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</si>
  <si>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</si>
  <si>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</si>
  <si>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</si>
  <si>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</si>
  <si>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</si>
  <si>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</si>
  <si>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</si>
  <si>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</si>
  <si>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</si>
  <si>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</si>
  <si>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</si>
  <si>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WEATHERSFIELD</t>
  </si>
  <si>
    <t>WEST RUTLAND</t>
  </si>
  <si>
    <t>WILLISTON</t>
  </si>
  <si>
    <t>WILMINGTON</t>
  </si>
  <si>
    <t>WINDSOR</t>
  </si>
  <si>
    <t>WINHALL</t>
  </si>
  <si>
    <t>WINOOSKI</t>
  </si>
  <si>
    <t>WOODSTOCK</t>
  </si>
  <si>
    <t>The "Other" county name contains sales data from multi-site businesses who file one composite return and from out-of-state businesses.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</si>
</sst>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  <numFmt numFmtId="165" formatCode="#,##0.00;\ \(#,##0.00\)"/>
    <numFmt numFmtId="166" formatCode="#,##0;\ \(#,##0\)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4" xfId="0" applyBorder="1"/>
    <xf numFmtId="44" fontId="3" fillId="0" borderId="5" xfId="0" applyNumberFormat="1" applyFont="1" applyBorder="1" applyAlignment="1">
      <alignment horizontal="center" vertical="center"/>
    </xf>
    <xf numFmtId="44" fontId="3" fillId="0" borderId="6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13" xfId="0" applyBorder="1"/>
    <xf numFmtId="164" fontId="0" fillId="0" borderId="12" xfId="0" applyNumberFormat="1" applyBorder="1" applyAlignment="1">
      <alignment horizontal="center" vertical="center"/>
    </xf>
    <xf numFmtId="0" fontId="0" fillId="0" borderId="15" xfId="0" applyBorder="1"/>
    <xf numFmtId="0" fontId="0" fillId="0" borderId="11" xfId="0" applyBorder="1"/>
    <xf numFmtId="0" fontId="0" fillId="0" borderId="12" xfId="0" applyBorder="1"/>
    <xf numFmtId="0" fontId="0" fillId="0" borderId="18" xfId="0" applyBorder="1"/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42" fontId="0" fillId="0" borderId="12" xfId="0" applyNumberFormat="1" applyBorder="1" applyAlignment="1">
      <alignment horizontal="center" vertical="center"/>
    </xf>
    <xf numFmtId="42" fontId="0" fillId="0" borderId="13" xfId="0" applyNumberFormat="1" applyBorder="1" applyAlignment="1">
      <alignment horizontal="center" vertical="center"/>
    </xf>
    <xf numFmtId="42" fontId="0" fillId="0" borderId="0" xfId="0" applyNumberFormat="1" applyBorder="1" applyAlignment="1">
      <alignment horizontal="center" vertical="center"/>
    </xf>
    <xf numFmtId="42" fontId="0" fillId="0" borderId="0" xfId="0" applyNumberFormat="1" applyAlignment="1">
      <alignment horizontal="center" vertical="center"/>
    </xf>
    <xf numFmtId="42" fontId="0" fillId="0" borderId="4" xfId="0" applyNumberFormat="1" applyBorder="1" applyAlignment="1">
      <alignment horizontal="center" vertical="center"/>
    </xf>
    <xf numFmtId="0" fontId="0" fillId="0" borderId="0" xfId="0" applyFont="1"/>
    <xf numFmtId="44" fontId="0" fillId="0" borderId="0" xfId="0" applyNumberFormat="1" applyFont="1"/>
    <xf numFmtId="49" fontId="5" fillId="0" borderId="2" xfId="0" applyNumberFormat="1" applyFont="1" applyFill="1" applyBorder="1" applyAlignment="1">
      <alignment horizontal="left"/>
    </xf>
    <xf numFmtId="165" fontId="5" fillId="0" borderId="2" xfId="0" applyNumberFormat="1" applyFont="1" applyFill="1" applyBorder="1" applyAlignment="1">
      <alignment horizontal="right"/>
    </xf>
    <xf numFmtId="166" fontId="5" fillId="0" borderId="2" xfId="0" applyNumberFormat="1" applyFont="1" applyFill="1" applyBorder="1" applyAlignment="1">
      <alignment horizontal="right"/>
    </xf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44" fontId="4" fillId="0" borderId="5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7" xfId="0" applyNumberFormat="1" applyFont="1" applyBorder="1" applyAlignment="1">
      <alignment horizontal="center" vertical="center"/>
    </xf>
    <xf numFmtId="44" fontId="3" fillId="0" borderId="8" xfId="0" applyNumberFormat="1" applyFont="1" applyBorder="1" applyAlignment="1">
      <alignment horizontal="center" vertical="center"/>
    </xf>
    <xf numFmtId="42" fontId="0" fillId="0" borderId="10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164" fontId="0" fillId="0" borderId="11" xfId="0" applyNumberFormat="1" applyBorder="1" applyAlignment="1">
      <alignment horizontal="right" vertical="center"/>
    </xf>
    <xf numFmtId="0" fontId="0" fillId="0" borderId="0" xfId="0" applyAlignment="1">
      <alignment horizontal="right"/>
    </xf>
    <xf numFmtId="42" fontId="0" fillId="0" borderId="3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/>
    </xf>
    <xf numFmtId="42" fontId="0" fillId="0" borderId="16" xfId="0" applyNumberFormat="1" applyBorder="1" applyAlignment="1">
      <alignment horizontal="right" vertical="center"/>
    </xf>
    <xf numFmtId="42" fontId="0" fillId="0" borderId="12" xfId="0" applyNumberFormat="1" applyBorder="1" applyAlignment="1">
      <alignment horizontal="right" vertical="center"/>
    </xf>
    <xf numFmtId="42" fontId="0" fillId="0" borderId="13" xfId="0" applyNumberFormat="1" applyBorder="1" applyAlignment="1">
      <alignment horizontal="right" vertical="center"/>
    </xf>
    <xf numFmtId="164" fontId="0" fillId="0" borderId="12" xfId="0" applyNumberFormat="1" applyBorder="1" applyAlignment="1">
      <alignment horizontal="right" vertical="center"/>
    </xf>
    <xf numFmtId="42" fontId="0" fillId="0" borderId="17" xfId="0" applyNumberFormat="1" applyBorder="1" applyAlignment="1">
      <alignment horizontal="right" vertical="center"/>
    </xf>
    <xf numFmtId="42" fontId="0" fillId="0" borderId="18" xfId="0" applyNumberFormat="1" applyBorder="1" applyAlignment="1">
      <alignment horizontal="right" vertical="center"/>
    </xf>
    <xf numFmtId="42" fontId="0" fillId="0" borderId="19" xfId="0" applyNumberFormat="1" applyBorder="1" applyAlignment="1">
      <alignment horizontal="right" vertical="center"/>
    </xf>
    <xf numFmtId="164" fontId="0" fillId="0" borderId="18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0" fontId="0" fillId="0" borderId="12" xfId="0" applyBorder="1" applyAlignment="1">
      <alignment horizontal="right"/>
    </xf>
    <xf numFmtId="44" fontId="0" fillId="0" borderId="0" xfId="0" applyNumberFormat="1" applyBorder="1" applyAlignment="1">
      <alignment horizontal="right" vertical="center"/>
    </xf>
    <xf numFmtId="4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164" fontId="0" fillId="0" borderId="14" xfId="0" applyNumberForma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R23"/>
  <sheetViews>
    <sheetView showGridLines="0" tabSelected="1" workbookViewId="0">
      <selection activeCell="C27" sqref="C27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/>
    <col min="15" max="15" width="16" style="1" hidden="1" customWidth="1"/>
    <col min="16" max="17" width="0" style="1" hidden="1" customWidth="1"/>
    <col min="18" max="18" width="20.140625" style="1" hidden="1" customWidth="1"/>
    <col min="19" max="16384" width="9.140625" style="1"/>
  </cols>
  <sheetData>
    <row r="2" spans="2:18" ht="28.5" customHeight="1" x14ac:dyDescent="0.25"/>
    <row r="3" spans="2:18" ht="36" x14ac:dyDescent="0.25">
      <c r="D3" s="45" t="s">
        <v>0</v>
      </c>
      <c r="E3" s="45"/>
      <c r="F3" s="45"/>
      <c r="G3" s="45"/>
      <c r="H3" s="4"/>
    </row>
    <row r="4" spans="2:18" ht="36" x14ac:dyDescent="0.25">
      <c r="D4" s="45" t="s">
        <v>20</v>
      </c>
      <c r="E4" s="45"/>
      <c r="F4" s="45"/>
      <c r="G4" s="45"/>
      <c r="H4" s="4"/>
    </row>
    <row r="5" spans="2:18" ht="36" x14ac:dyDescent="0.25">
      <c r="D5" s="45" t="s">
        <v>1</v>
      </c>
      <c r="E5" s="45"/>
      <c r="F5" s="45"/>
      <c r="G5" s="45"/>
      <c r="H5" s="4"/>
      <c r="O5" s="1" t="s">
        <v>41</v>
      </c>
      <c r="R5" s="1" t="s">
        <v>18</v>
      </c>
    </row>
    <row r="6" spans="2:18" x14ac:dyDescent="0.25">
      <c r="E6" s="44"/>
      <c r="F6" s="44"/>
      <c r="G6" s="44"/>
      <c r="H6" s="44"/>
      <c r="O6" s="1" t="s">
        <v>42</v>
      </c>
      <c r="R6" s="1" t="s">
        <v>40</v>
      </c>
    </row>
    <row r="7" spans="2:18" ht="33.75" x14ac:dyDescent="0.25">
      <c r="D7" s="3" t="s">
        <v>2</v>
      </c>
      <c r="E7" s="5">
        <v>42125</v>
      </c>
      <c r="F7" s="3" t="s">
        <v>3</v>
      </c>
      <c r="G7" s="5">
        <v>42155</v>
      </c>
      <c r="O7" s="1" t="s">
        <v>43</v>
      </c>
    </row>
    <row r="8" spans="2:18" x14ac:dyDescent="0.25">
      <c r="O8" s="1" t="s">
        <v>44</v>
      </c>
    </row>
    <row r="12" spans="2:18" ht="18.75" x14ac:dyDescent="0.25">
      <c r="C12" s="46" t="s">
        <v>46</v>
      </c>
      <c r="D12" s="46"/>
      <c r="E12" s="46"/>
      <c r="F12" s="46"/>
      <c r="G12" s="46"/>
      <c r="H12" s="46"/>
    </row>
    <row r="13" spans="2:18" s="27" customFormat="1" x14ac:dyDescent="0.25"/>
    <row r="14" spans="2:18" ht="18.75" x14ac:dyDescent="0.25">
      <c r="C14" s="43" t="s">
        <v>4</v>
      </c>
      <c r="D14" s="43"/>
      <c r="E14" s="43"/>
      <c r="F14" s="43"/>
      <c r="G14" s="43"/>
      <c r="H14" s="43"/>
    </row>
    <row r="15" spans="2:18" ht="16.5" customHeight="1" x14ac:dyDescent="0.25">
      <c r="B15" s="2" t="s">
        <v>9</v>
      </c>
      <c r="C15" s="42" t="s">
        <v>6</v>
      </c>
      <c r="D15" s="42"/>
      <c r="E15" s="42"/>
      <c r="F15" s="42"/>
      <c r="G15" s="42"/>
      <c r="H15" s="42"/>
    </row>
    <row r="16" spans="2:18" ht="16.5" customHeight="1" x14ac:dyDescent="0.25">
      <c r="B16" s="2" t="s">
        <v>10</v>
      </c>
      <c r="C16" s="42" t="s">
        <v>5</v>
      </c>
      <c r="D16" s="42"/>
      <c r="E16" s="42"/>
      <c r="F16" s="42"/>
      <c r="G16" s="42"/>
      <c r="H16" s="42"/>
    </row>
    <row r="17" spans="2:8" ht="16.5" customHeight="1" x14ac:dyDescent="0.25">
      <c r="B17" s="2" t="s">
        <v>11</v>
      </c>
      <c r="C17" s="42" t="s">
        <v>7</v>
      </c>
      <c r="D17" s="42"/>
      <c r="E17" s="42"/>
      <c r="F17" s="42"/>
      <c r="G17" s="42"/>
      <c r="H17" s="42"/>
    </row>
    <row r="18" spans="2:8" ht="16.5" customHeight="1" x14ac:dyDescent="0.25">
      <c r="B18" s="2" t="s">
        <v>12</v>
      </c>
      <c r="C18" s="42" t="s">
        <v>8</v>
      </c>
      <c r="D18" s="42"/>
      <c r="E18" s="42"/>
      <c r="F18" s="42"/>
      <c r="G18" s="42"/>
      <c r="H18" s="42"/>
    </row>
    <row r="19" spans="2:8" ht="16.5" customHeight="1" x14ac:dyDescent="0.25">
      <c r="B19" s="2" t="s">
        <v>13</v>
      </c>
      <c r="C19" s="41" t="s">
        <v>126</v>
      </c>
    </row>
    <row r="20" spans="2:8" ht="16.5" customHeight="1" x14ac:dyDescent="0.25">
      <c r="B20" s="2"/>
    </row>
    <row r="21" spans="2:8" ht="16.5" customHeight="1" x14ac:dyDescent="0.25">
      <c r="B21" s="2"/>
      <c r="D21" s="26" t="s">
        <v>45</v>
      </c>
      <c r="E21" s="6" t="s">
        <v>41</v>
      </c>
    </row>
    <row r="22" spans="2:8" ht="11.25" customHeight="1" x14ac:dyDescent="0.25">
      <c r="B22" s="2"/>
    </row>
    <row r="23" spans="2:8" ht="18.75" x14ac:dyDescent="0.25">
      <c r="E23" s="6" t="s">
        <v>40</v>
      </c>
    </row>
  </sheetData>
  <mergeCells count="10">
    <mergeCell ref="E6:H6"/>
    <mergeCell ref="D3:G3"/>
    <mergeCell ref="D4:G4"/>
    <mergeCell ref="D5:G5"/>
    <mergeCell ref="C17:H17"/>
    <mergeCell ref="C12:H12"/>
    <mergeCell ref="C18:H18"/>
    <mergeCell ref="C14:H14"/>
    <mergeCell ref="C15:H15"/>
    <mergeCell ref="C16:H16"/>
  </mergeCells>
  <dataValidations count="2">
    <dataValidation type="list" allowBlank="1" showInputMessage="1" showErrorMessage="1" sqref="E21">
      <formula1>ReportType</formula1>
    </dataValidation>
    <dataValidation type="list" allowBlank="1" showInputMessage="1" showErrorMessage="1" sqref="E23">
      <formula1>Processing</formula1>
    </dataValidation>
  </dataValidations>
  <pageMargins left="0.7" right="0.7" top="0.75" bottom="0.75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showGridLines="0" showRowColHeaders="0" workbookViewId="0">
      <selection activeCell="I4" sqref="I4:K4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47" t="s">
        <v>0</v>
      </c>
      <c r="C2" s="47"/>
      <c r="D2" s="47"/>
      <c r="E2" s="54" t="s">
        <v>20</v>
      </c>
      <c r="F2" s="54"/>
      <c r="G2" s="54" t="str">
        <f>Cover!E21</f>
        <v>Monthly Report</v>
      </c>
      <c r="H2" s="54"/>
      <c r="I2" s="54" t="str">
        <f>Cover!E23</f>
        <v>180 Day Processing</v>
      </c>
      <c r="J2" s="54"/>
      <c r="K2" s="54"/>
    </row>
    <row r="3" spans="1:12" ht="23.25" customHeight="1" thickTop="1" x14ac:dyDescent="0.25">
      <c r="B3" s="48" t="s">
        <v>14</v>
      </c>
      <c r="C3" s="52" t="s">
        <v>21</v>
      </c>
      <c r="D3" s="52"/>
      <c r="E3" s="53"/>
      <c r="F3" s="52" t="s">
        <v>22</v>
      </c>
      <c r="G3" s="52"/>
      <c r="H3" s="53"/>
      <c r="I3" s="51" t="s">
        <v>17</v>
      </c>
      <c r="J3" s="51"/>
      <c r="K3" s="51"/>
    </row>
    <row r="4" spans="1:12" ht="23.25" customHeight="1" x14ac:dyDescent="0.25">
      <c r="B4" s="49"/>
      <c r="C4" s="52" t="str">
        <f>TEXT(Cover!E7, "mm/dd/yyyy") &amp; " - " &amp; TEXT(Cover!G7, "mm/dd/yyyy")</f>
        <v>05/01/2015 - 05/31/2015</v>
      </c>
      <c r="D4" s="52"/>
      <c r="E4" s="53"/>
      <c r="F4" s="52" t="str">
        <f>TEXT(DATE(YEAR(Cover!E7)-1,MONTH(Cover!E7),DAY(Cover!E7)), "mm/dd/yyyy") &amp; " - " &amp; TEXT(DATE(YEAR(Cover!G7)-1,MONTH(Cover!G7),DAY(Cover!G7)), "mm/dd/yyyy")</f>
        <v>05/01/2014 - 05/31/2014</v>
      </c>
      <c r="G4" s="52"/>
      <c r="H4" s="53"/>
      <c r="I4" s="51"/>
      <c r="J4" s="51"/>
      <c r="K4" s="51"/>
    </row>
    <row r="5" spans="1:12" ht="23.25" customHeight="1" thickBot="1" x14ac:dyDescent="0.3">
      <c r="B5" s="50"/>
      <c r="C5" s="12" t="s">
        <v>23</v>
      </c>
      <c r="D5" s="12" t="s">
        <v>24</v>
      </c>
      <c r="E5" s="13" t="s">
        <v>25</v>
      </c>
      <c r="F5" s="12" t="s">
        <v>23</v>
      </c>
      <c r="G5" s="12" t="s">
        <v>24</v>
      </c>
      <c r="H5" s="13" t="s">
        <v>25</v>
      </c>
      <c r="I5" s="16" t="s">
        <v>23</v>
      </c>
      <c r="J5" s="12" t="s">
        <v>24</v>
      </c>
      <c r="K5" s="12" t="s">
        <v>25</v>
      </c>
    </row>
    <row r="6" spans="1:12" ht="15.75" thickTop="1" x14ac:dyDescent="0.25">
      <c r="B6" s="19" t="s">
        <v>39</v>
      </c>
      <c r="C6" s="62">
        <f>SUM(C7:C51)</f>
        <v>80749458.900000006</v>
      </c>
      <c r="D6" s="63">
        <f t="shared" ref="D6:H6" si="0">SUM(D7:D51)</f>
        <v>25422699.25</v>
      </c>
      <c r="E6" s="64">
        <f t="shared" si="0"/>
        <v>13901260.73</v>
      </c>
      <c r="F6" s="62">
        <f t="shared" si="0"/>
        <v>76598863.430000007</v>
      </c>
      <c r="G6" s="63">
        <f t="shared" si="0"/>
        <v>25024648.810000002</v>
      </c>
      <c r="H6" s="64">
        <f t="shared" si="0"/>
        <v>13466731.98</v>
      </c>
      <c r="I6" s="65">
        <f>IFERROR((C6-F6)/F6,"")</f>
        <v>5.4186123450683146E-2</v>
      </c>
      <c r="J6" s="65">
        <f t="shared" ref="J6:K6" si="1">IFERROR((D6-G6)/G6,"")</f>
        <v>1.5906334711116275E-2</v>
      </c>
      <c r="K6" s="65">
        <f t="shared" si="1"/>
        <v>3.2266829892013633E-2</v>
      </c>
      <c r="L6" s="66"/>
    </row>
    <row r="7" spans="1:12" x14ac:dyDescent="0.25">
      <c r="A7" s="15"/>
      <c r="B7" s="20" t="str">
        <f>'County Data'!A2</f>
        <v>Addison</v>
      </c>
      <c r="C7" s="74">
        <f>IF('County Data'!C2&gt;9,'County Data'!B2,"*")</f>
        <v>4014454.47</v>
      </c>
      <c r="D7" s="74">
        <f>IF('County Data'!E2&gt;9,'County Data'!D2,"*")</f>
        <v>914587</v>
      </c>
      <c r="E7" s="75">
        <f>IF('County Data'!G2&gt;9,'County Data'!F2,"*")</f>
        <v>603140.28</v>
      </c>
      <c r="F7" s="74">
        <f>IF('County Data'!I2&gt;9,'County Data'!H2,"*")</f>
        <v>3403092.59</v>
      </c>
      <c r="G7" s="74">
        <f>IF('County Data'!K2&gt;9,'County Data'!J2,"*")</f>
        <v>973621.03</v>
      </c>
      <c r="H7" s="75">
        <f>IF('County Data'!M2&gt;9,'County Data'!L2,"*")</f>
        <v>575936.44999999995</v>
      </c>
      <c r="I7" s="76">
        <f t="shared" ref="I7:I51" si="2">IFERROR((C7-F7)/F7,"")</f>
        <v>0.17964891163892793</v>
      </c>
      <c r="J7" s="76">
        <f t="shared" ref="J7:J51" si="3">IFERROR((D7-G7)/G7,"")</f>
        <v>-6.0633478716046248E-2</v>
      </c>
      <c r="K7" s="76">
        <f t="shared" ref="K7:K51" si="4">IFERROR((E7-H7)/H7,"")</f>
        <v>4.7234082857579296E-2</v>
      </c>
      <c r="L7" s="72"/>
    </row>
    <row r="8" spans="1:12" x14ac:dyDescent="0.25">
      <c r="A8" s="15"/>
      <c r="B8" s="20" t="str">
        <f>'County Data'!A3</f>
        <v>Bennington</v>
      </c>
      <c r="C8" s="74">
        <f>IF('County Data'!C3&gt;9,'County Data'!B3,"*")</f>
        <v>4749440.87</v>
      </c>
      <c r="D8" s="74">
        <f>IF('County Data'!E3&gt;9,'County Data'!D3,"*")</f>
        <v>1843209.77</v>
      </c>
      <c r="E8" s="75">
        <f>IF('County Data'!G3&gt;9,'County Data'!F3,"*")</f>
        <v>831613.37</v>
      </c>
      <c r="F8" s="74">
        <f>IF('County Data'!I3&gt;9,'County Data'!H3,"*")</f>
        <v>4522020.1900000004</v>
      </c>
      <c r="G8" s="74">
        <f>IF('County Data'!K3&gt;9,'County Data'!J3,"*")</f>
        <v>1749971.45</v>
      </c>
      <c r="H8" s="75">
        <f>IF('County Data'!M3&gt;9,'County Data'!L3,"*")</f>
        <v>849756.09</v>
      </c>
      <c r="I8" s="76">
        <f t="shared" si="2"/>
        <v>5.029183206720704E-2</v>
      </c>
      <c r="J8" s="76">
        <f t="shared" si="3"/>
        <v>5.3279909223661943E-2</v>
      </c>
      <c r="K8" s="76">
        <f t="shared" si="4"/>
        <v>-2.1350503060236937E-2</v>
      </c>
      <c r="L8" s="72"/>
    </row>
    <row r="9" spans="1:12" x14ac:dyDescent="0.25">
      <c r="A9" s="15"/>
      <c r="B9" s="11" t="str">
        <f>'County Data'!A4</f>
        <v>Caledonia</v>
      </c>
      <c r="C9" s="70">
        <f>IF('County Data'!C4&gt;9,'County Data'!B4,"*")</f>
        <v>2582501.04</v>
      </c>
      <c r="D9" s="68">
        <f>IF('County Data'!E4&gt;9,'County Data'!D4,"*")</f>
        <v>561915.07999999996</v>
      </c>
      <c r="E9" s="69">
        <f>IF('County Data'!G4&gt;9,'County Data'!F4,"*")</f>
        <v>320454.23</v>
      </c>
      <c r="F9" s="70">
        <f>IF('County Data'!I4&gt;9,'County Data'!H4,"*")</f>
        <v>2510444.11</v>
      </c>
      <c r="G9" s="68">
        <f>IF('County Data'!K4&gt;9,'County Data'!J4,"*")</f>
        <v>573370.93000000005</v>
      </c>
      <c r="H9" s="69">
        <f>IF('County Data'!M4&gt;9,'County Data'!L4,"*")</f>
        <v>318841.26</v>
      </c>
      <c r="I9" s="71">
        <f t="shared" si="2"/>
        <v>2.8702861662194174E-2</v>
      </c>
      <c r="J9" s="71">
        <f t="shared" si="3"/>
        <v>-1.997982353238608E-2</v>
      </c>
      <c r="K9" s="71">
        <f t="shared" si="4"/>
        <v>5.0588496607997724E-3</v>
      </c>
      <c r="L9" s="72"/>
    </row>
    <row r="10" spans="1:12" x14ac:dyDescent="0.25">
      <c r="A10" s="15"/>
      <c r="B10" s="20" t="str">
        <f>'County Data'!A5</f>
        <v>Chittenden</v>
      </c>
      <c r="C10" s="74">
        <f>IF('County Data'!C5&gt;9,'County Data'!B5,"*")</f>
        <v>28500532.899999999</v>
      </c>
      <c r="D10" s="74">
        <f>IF('County Data'!E5&gt;9,'County Data'!D5,"*")</f>
        <v>10526420.869999999</v>
      </c>
      <c r="E10" s="75">
        <f>IF('County Data'!G5&gt;9,'County Data'!F5,"*")</f>
        <v>5780562.75</v>
      </c>
      <c r="F10" s="74">
        <f>IF('County Data'!I5&gt;9,'County Data'!H5,"*")</f>
        <v>27364526.800000001</v>
      </c>
      <c r="G10" s="74">
        <f>IF('County Data'!K5&gt;9,'County Data'!J5,"*")</f>
        <v>10389055.1</v>
      </c>
      <c r="H10" s="75">
        <f>IF('County Data'!M5&gt;9,'County Data'!L5,"*")</f>
        <v>5579261.2999999998</v>
      </c>
      <c r="I10" s="76">
        <f t="shared" si="2"/>
        <v>4.1513822194067601E-2</v>
      </c>
      <c r="J10" s="76">
        <f t="shared" si="3"/>
        <v>1.322216204243633E-2</v>
      </c>
      <c r="K10" s="76">
        <f t="shared" si="4"/>
        <v>3.6080305111359491E-2</v>
      </c>
      <c r="L10" s="72"/>
    </row>
    <row r="11" spans="1:12" x14ac:dyDescent="0.25">
      <c r="A11" s="15"/>
      <c r="B11" s="11" t="str">
        <f>'County Data'!A6</f>
        <v>Essex</v>
      </c>
      <c r="C11" s="70">
        <f>IF('County Data'!C6&gt;9,'County Data'!B6,"*")</f>
        <v>180904.24</v>
      </c>
      <c r="D11" s="68" t="str">
        <f>IF('County Data'!E6&gt;9,'County Data'!D6,"*")</f>
        <v>*</v>
      </c>
      <c r="E11" s="69" t="str">
        <f>IF('County Data'!G6&gt;9,'County Data'!F6,"*")</f>
        <v>*</v>
      </c>
      <c r="F11" s="70">
        <f>IF('County Data'!I6&gt;9,'County Data'!H6,"*")</f>
        <v>204927.2</v>
      </c>
      <c r="G11" s="68">
        <f>IF('County Data'!K6&gt;9,'County Data'!J6,"*")</f>
        <v>28887.78</v>
      </c>
      <c r="H11" s="69" t="str">
        <f>IF('County Data'!M6&gt;9,'County Data'!L6,"*")</f>
        <v>*</v>
      </c>
      <c r="I11" s="71">
        <f t="shared" si="2"/>
        <v>-0.11722680054185106</v>
      </c>
      <c r="J11" s="71" t="str">
        <f t="shared" si="3"/>
        <v/>
      </c>
      <c r="K11" s="71" t="str">
        <f t="shared" si="4"/>
        <v/>
      </c>
      <c r="L11" s="72"/>
    </row>
    <row r="12" spans="1:12" x14ac:dyDescent="0.25">
      <c r="A12" s="15"/>
      <c r="B12" s="20" t="str">
        <f>'County Data'!A7</f>
        <v>Franklin</v>
      </c>
      <c r="C12" s="74">
        <f>IF('County Data'!C7&gt;9,'County Data'!B7,"*")</f>
        <v>3735377.18</v>
      </c>
      <c r="D12" s="74">
        <f>IF('County Data'!E7&gt;9,'County Data'!D7,"*")</f>
        <v>243964.47</v>
      </c>
      <c r="E12" s="75">
        <f>IF('County Data'!G7&gt;9,'County Data'!F7,"*")</f>
        <v>299596.5</v>
      </c>
      <c r="F12" s="74">
        <f>IF('County Data'!I7&gt;9,'County Data'!H7,"*")</f>
        <v>3516534.94</v>
      </c>
      <c r="G12" s="74">
        <f>IF('County Data'!K7&gt;9,'County Data'!J7,"*")</f>
        <v>291294</v>
      </c>
      <c r="H12" s="75">
        <f>IF('County Data'!M7&gt;9,'County Data'!L7,"*")</f>
        <v>328085.36</v>
      </c>
      <c r="I12" s="76">
        <f t="shared" si="2"/>
        <v>6.2232351941311929E-2</v>
      </c>
      <c r="J12" s="76">
        <f t="shared" si="3"/>
        <v>-0.16248027765762424</v>
      </c>
      <c r="K12" s="76">
        <f t="shared" si="4"/>
        <v>-8.6833682551394509E-2</v>
      </c>
      <c r="L12" s="72"/>
    </row>
    <row r="13" spans="1:12" x14ac:dyDescent="0.25">
      <c r="A13" s="15"/>
      <c r="B13" s="11" t="str">
        <f>'County Data'!A8</f>
        <v>Grand Isle</v>
      </c>
      <c r="C13" s="70">
        <f>IF('County Data'!C8&gt;9,'County Data'!B8,"*")</f>
        <v>564583</v>
      </c>
      <c r="D13" s="68">
        <f>IF('County Data'!E8&gt;9,'County Data'!D8,"*")</f>
        <v>170382.43</v>
      </c>
      <c r="E13" s="69">
        <f>IF('County Data'!G8&gt;9,'County Data'!F8,"*")</f>
        <v>93437</v>
      </c>
      <c r="F13" s="70">
        <f>IF('County Data'!I8&gt;9,'County Data'!H8,"*")</f>
        <v>462537.71</v>
      </c>
      <c r="G13" s="68">
        <f>IF('County Data'!K8&gt;9,'County Data'!J8,"*")</f>
        <v>163288.91</v>
      </c>
      <c r="H13" s="69">
        <f>IF('County Data'!M8&gt;9,'County Data'!L8,"*")</f>
        <v>76842.100000000006</v>
      </c>
      <c r="I13" s="71">
        <f t="shared" si="2"/>
        <v>0.22062047654449618</v>
      </c>
      <c r="J13" s="71">
        <f t="shared" si="3"/>
        <v>4.3441529495175081E-2</v>
      </c>
      <c r="K13" s="71">
        <f t="shared" si="4"/>
        <v>0.21596104218911238</v>
      </c>
      <c r="L13" s="72"/>
    </row>
    <row r="14" spans="1:12" x14ac:dyDescent="0.25">
      <c r="A14" s="15"/>
      <c r="B14" s="20" t="str">
        <f>'County Data'!A9</f>
        <v>Lamoille</v>
      </c>
      <c r="C14" s="74">
        <f>IF('County Data'!C9&gt;9,'County Data'!B9,"*")</f>
        <v>3765020.2</v>
      </c>
      <c r="D14" s="74">
        <f>IF('County Data'!E9&gt;9,'County Data'!D9,"*")</f>
        <v>2218275.3199999998</v>
      </c>
      <c r="E14" s="75">
        <f>IF('County Data'!G9&gt;9,'County Data'!F9,"*")</f>
        <v>825294</v>
      </c>
      <c r="F14" s="74">
        <f>IF('County Data'!I9&gt;9,'County Data'!H9,"*")</f>
        <v>3553642.82</v>
      </c>
      <c r="G14" s="74">
        <f>IF('County Data'!K9&gt;9,'County Data'!J9,"*")</f>
        <v>1882390.55</v>
      </c>
      <c r="H14" s="75">
        <f>IF('County Data'!M9&gt;9,'County Data'!L9,"*")</f>
        <v>785621.07</v>
      </c>
      <c r="I14" s="76">
        <f t="shared" si="2"/>
        <v>5.9481886814950174E-2</v>
      </c>
      <c r="J14" s="76">
        <f t="shared" si="3"/>
        <v>0.1784352189825856</v>
      </c>
      <c r="K14" s="76">
        <f t="shared" si="4"/>
        <v>5.0498811087131425E-2</v>
      </c>
      <c r="L14" s="72"/>
    </row>
    <row r="15" spans="1:12" x14ac:dyDescent="0.25">
      <c r="A15" s="15"/>
      <c r="B15" s="22" t="str">
        <f>'County Data'!A10</f>
        <v>Orange</v>
      </c>
      <c r="C15" s="86">
        <f>IF('County Data'!C10&gt;9,'County Data'!B10,"*")</f>
        <v>1780950.18</v>
      </c>
      <c r="D15" s="86">
        <f>IF('County Data'!E10&gt;9,'County Data'!D10,"*")</f>
        <v>392572.32</v>
      </c>
      <c r="E15" s="81">
        <f>IF('County Data'!G10&gt;9,'County Data'!F10,"*")</f>
        <v>176887</v>
      </c>
      <c r="F15" s="86">
        <f>IF('County Data'!I10&gt;9,'County Data'!H10,"*")</f>
        <v>1609314.95</v>
      </c>
      <c r="G15" s="86">
        <f>IF('County Data'!K10&gt;9,'County Data'!J10,"*")</f>
        <v>366576.69</v>
      </c>
      <c r="H15" s="81">
        <f>IF('County Data'!M10&gt;9,'County Data'!L10,"*")</f>
        <v>182365.15</v>
      </c>
      <c r="I15" s="87">
        <f t="shared" si="2"/>
        <v>0.10665111263646683</v>
      </c>
      <c r="J15" s="87">
        <f t="shared" si="3"/>
        <v>7.0914574519181803E-2</v>
      </c>
      <c r="K15" s="87">
        <f t="shared" si="4"/>
        <v>-3.0039456551868567E-2</v>
      </c>
      <c r="L15" s="72"/>
    </row>
    <row r="16" spans="1:12" x14ac:dyDescent="0.25">
      <c r="A16" s="15"/>
      <c r="B16" s="20" t="str">
        <f>'County Data'!A11</f>
        <v>Orleans</v>
      </c>
      <c r="C16" s="74">
        <f>IF('County Data'!C11&gt;9,'County Data'!B11,"*")</f>
        <v>2178469</v>
      </c>
      <c r="D16" s="74">
        <f>IF('County Data'!E11&gt;9,'County Data'!D11,"*")</f>
        <v>329420.76</v>
      </c>
      <c r="E16" s="75">
        <f>IF('County Data'!G11&gt;9,'County Data'!F11,"*")</f>
        <v>278880</v>
      </c>
      <c r="F16" s="74">
        <f>IF('County Data'!I11&gt;9,'County Data'!H11,"*")</f>
        <v>2111077.88</v>
      </c>
      <c r="G16" s="74">
        <f>IF('County Data'!K11&gt;9,'County Data'!J11,"*")</f>
        <v>378584.07</v>
      </c>
      <c r="H16" s="75">
        <f>IF('County Data'!M11&gt;9,'County Data'!L11,"*")</f>
        <v>305697.57</v>
      </c>
      <c r="I16" s="76">
        <f t="shared" si="2"/>
        <v>3.1922611969199412E-2</v>
      </c>
      <c r="J16" s="76">
        <f t="shared" si="3"/>
        <v>-0.12986101079213397</v>
      </c>
      <c r="K16" s="76">
        <f t="shared" si="4"/>
        <v>-8.7725819999158017E-2</v>
      </c>
      <c r="L16" s="72"/>
    </row>
    <row r="17" spans="1:12" x14ac:dyDescent="0.25">
      <c r="A17" s="15"/>
      <c r="B17" s="11" t="str">
        <f>'County Data'!A12</f>
        <v>Other</v>
      </c>
      <c r="C17" s="70">
        <f>IF('County Data'!C12&gt;9,'County Data'!B12,"*")</f>
        <v>1946085.15</v>
      </c>
      <c r="D17" s="68">
        <f>IF('County Data'!E12&gt;9,'County Data'!D12,"*")</f>
        <v>742171.82</v>
      </c>
      <c r="E17" s="69" t="str">
        <f>IF('County Data'!G12&gt;9,'County Data'!F12,"*")</f>
        <v>*</v>
      </c>
      <c r="F17" s="70">
        <f>IF('County Data'!I12&gt;9,'County Data'!H12,"*")</f>
        <v>1836554.63</v>
      </c>
      <c r="G17" s="68">
        <f>IF('County Data'!K12&gt;9,'County Data'!J12,"*")</f>
        <v>904472.71</v>
      </c>
      <c r="H17" s="69" t="str">
        <f>IF('County Data'!M12&gt;9,'County Data'!L12,"*")</f>
        <v>*</v>
      </c>
      <c r="I17" s="71">
        <f t="shared" si="2"/>
        <v>5.9639129819949885E-2</v>
      </c>
      <c r="J17" s="71">
        <f t="shared" si="3"/>
        <v>-0.17944255056628522</v>
      </c>
      <c r="K17" s="71" t="str">
        <f t="shared" si="4"/>
        <v/>
      </c>
      <c r="L17" s="72"/>
    </row>
    <row r="18" spans="1:12" x14ac:dyDescent="0.25">
      <c r="A18" s="15"/>
      <c r="B18" s="20" t="str">
        <f>'County Data'!A13</f>
        <v>Rutland</v>
      </c>
      <c r="C18" s="74">
        <f>IF('County Data'!C13&gt;9,'County Data'!B13,"*")</f>
        <v>7096412.9500000002</v>
      </c>
      <c r="D18" s="74">
        <f>IF('County Data'!E13&gt;9,'County Data'!D13,"*")</f>
        <v>1667421</v>
      </c>
      <c r="E18" s="75">
        <f>IF('County Data'!G13&gt;9,'County Data'!F13,"*")</f>
        <v>1176182.9099999999</v>
      </c>
      <c r="F18" s="74">
        <f>IF('County Data'!I13&gt;9,'County Data'!H13,"*")</f>
        <v>6775186.5099999998</v>
      </c>
      <c r="G18" s="74">
        <f>IF('County Data'!K13&gt;9,'County Data'!J13,"*")</f>
        <v>1581444.26</v>
      </c>
      <c r="H18" s="75">
        <f>IF('County Data'!M13&gt;9,'County Data'!L13,"*")</f>
        <v>1060090.1599999999</v>
      </c>
      <c r="I18" s="76">
        <f t="shared" si="2"/>
        <v>4.7412191461575041E-2</v>
      </c>
      <c r="J18" s="76">
        <f t="shared" si="3"/>
        <v>5.4365962920501533E-2</v>
      </c>
      <c r="K18" s="76">
        <f t="shared" si="4"/>
        <v>0.10951214753280986</v>
      </c>
      <c r="L18" s="72"/>
    </row>
    <row r="19" spans="1:12" x14ac:dyDescent="0.25">
      <c r="A19" s="15"/>
      <c r="B19" s="11" t="str">
        <f>'County Data'!A14</f>
        <v>Washington</v>
      </c>
      <c r="C19" s="70">
        <f>IF('County Data'!C14&gt;9,'County Data'!B14,"*")</f>
        <v>7638846.7300000004</v>
      </c>
      <c r="D19" s="68">
        <f>IF('County Data'!E14&gt;9,'County Data'!D14,"*")</f>
        <v>1348540.25</v>
      </c>
      <c r="E19" s="69">
        <f>IF('County Data'!G14&gt;9,'County Data'!F14,"*")</f>
        <v>1363620.23</v>
      </c>
      <c r="F19" s="70">
        <f>IF('County Data'!I14&gt;9,'County Data'!H14,"*")</f>
        <v>7389680.4800000004</v>
      </c>
      <c r="G19" s="68">
        <f>IF('County Data'!K14&gt;9,'County Data'!J14,"*")</f>
        <v>1225468.19</v>
      </c>
      <c r="H19" s="69">
        <f>IF('County Data'!M14&gt;9,'County Data'!L14,"*")</f>
        <v>1318846.6599999999</v>
      </c>
      <c r="I19" s="71">
        <f t="shared" si="2"/>
        <v>3.3718135807679739E-2</v>
      </c>
      <c r="J19" s="71">
        <f t="shared" si="3"/>
        <v>0.10042860435243127</v>
      </c>
      <c r="K19" s="71">
        <f t="shared" si="4"/>
        <v>3.3949033923322117E-2</v>
      </c>
      <c r="L19" s="72"/>
    </row>
    <row r="20" spans="1:12" x14ac:dyDescent="0.25">
      <c r="A20" s="15"/>
      <c r="B20" s="20" t="str">
        <f>'County Data'!A15</f>
        <v>Windham</v>
      </c>
      <c r="C20" s="74">
        <f>IF('County Data'!C15&gt;9,'County Data'!B15,"*")</f>
        <v>5452781.8899999997</v>
      </c>
      <c r="D20" s="74">
        <f>IF('County Data'!E15&gt;9,'County Data'!D15,"*")</f>
        <v>1322108</v>
      </c>
      <c r="E20" s="75">
        <f>IF('County Data'!G15&gt;9,'County Data'!F15,"*")</f>
        <v>930471.55</v>
      </c>
      <c r="F20" s="74">
        <f>IF('County Data'!I15&gt;9,'County Data'!H15,"*")</f>
        <v>5102035.5599999996</v>
      </c>
      <c r="G20" s="74">
        <f>IF('County Data'!K15&gt;9,'County Data'!J15,"*")</f>
        <v>1640357.14</v>
      </c>
      <c r="H20" s="75">
        <f>IF('County Data'!M15&gt;9,'County Data'!L15,"*")</f>
        <v>837367.31</v>
      </c>
      <c r="I20" s="76">
        <f t="shared" si="2"/>
        <v>6.8746351505241193E-2</v>
      </c>
      <c r="J20" s="76">
        <f t="shared" si="3"/>
        <v>-0.19401210397389432</v>
      </c>
      <c r="K20" s="76">
        <f t="shared" si="4"/>
        <v>0.11118685777212868</v>
      </c>
      <c r="L20" s="72"/>
    </row>
    <row r="21" spans="1:12" x14ac:dyDescent="0.25">
      <c r="A21" s="15"/>
      <c r="B21" s="11" t="str">
        <f>'County Data'!A16</f>
        <v>Windsor</v>
      </c>
      <c r="C21" s="70">
        <f>IF('County Data'!C16&gt;9,'County Data'!B16,"*")</f>
        <v>6563099.0999999996</v>
      </c>
      <c r="D21" s="68">
        <f>IF('County Data'!E16&gt;9,'County Data'!D16,"*")</f>
        <v>3141710.16</v>
      </c>
      <c r="E21" s="69">
        <f>IF('County Data'!G16&gt;9,'County Data'!F16,"*")</f>
        <v>1221120.9099999999</v>
      </c>
      <c r="F21" s="70">
        <f>IF('County Data'!I16&gt;9,'County Data'!H16,"*")</f>
        <v>6237287.0599999996</v>
      </c>
      <c r="G21" s="68">
        <f>IF('County Data'!K16&gt;9,'County Data'!J16,"*")</f>
        <v>2875866</v>
      </c>
      <c r="H21" s="69">
        <f>IF('County Data'!M16&gt;9,'County Data'!L16,"*")</f>
        <v>1248021.5</v>
      </c>
      <c r="I21" s="71">
        <f t="shared" si="2"/>
        <v>5.2236178464423612E-2</v>
      </c>
      <c r="J21" s="71">
        <f t="shared" si="3"/>
        <v>9.2439689470928108E-2</v>
      </c>
      <c r="K21" s="71">
        <f t="shared" si="4"/>
        <v>-2.1554588602840642E-2</v>
      </c>
      <c r="L21" s="72"/>
    </row>
    <row r="22" spans="1:12" x14ac:dyDescent="0.25">
      <c r="A22" s="15"/>
      <c r="B22" s="20">
        <f>'County Data'!A17</f>
        <v>0</v>
      </c>
      <c r="C22" s="28" t="str">
        <f>IF('County Data'!C17&gt;9,'County Data'!B17,"*")</f>
        <v>*</v>
      </c>
      <c r="D22" s="28" t="str">
        <f>IF('County Data'!E17&gt;9,'County Data'!D17,"*")</f>
        <v>*</v>
      </c>
      <c r="E22" s="29" t="str">
        <f>IF('County Data'!G17&gt;9,'County Data'!F17,"*")</f>
        <v>*</v>
      </c>
      <c r="F22" s="28" t="str">
        <f>IF('County Data'!I17&gt;9,'County Data'!H17,"*")</f>
        <v>*</v>
      </c>
      <c r="G22" s="28" t="str">
        <f>IF('County Data'!K17&gt;9,'County Data'!J17,"*")</f>
        <v>*</v>
      </c>
      <c r="H22" s="29" t="str">
        <f>IF('County Data'!M17&gt;9,'County Data'!L17,"*")</f>
        <v>*</v>
      </c>
      <c r="I22" s="21" t="str">
        <f t="shared" si="2"/>
        <v/>
      </c>
      <c r="J22" s="21" t="str">
        <f t="shared" si="3"/>
        <v/>
      </c>
      <c r="K22" s="21" t="str">
        <f t="shared" si="4"/>
        <v/>
      </c>
      <c r="L22" s="15"/>
    </row>
    <row r="23" spans="1:12" x14ac:dyDescent="0.25">
      <c r="A23" s="15"/>
      <c r="B23" s="11">
        <f>'County Data'!A18</f>
        <v>0</v>
      </c>
      <c r="C23" s="30" t="str">
        <f>IF('County Data'!C18&gt;9,'County Data'!B18,"*")</f>
        <v>*</v>
      </c>
      <c r="D23" s="31" t="str">
        <f>IF('County Data'!E18&gt;9,'County Data'!D18,"*")</f>
        <v>*</v>
      </c>
      <c r="E23" s="32" t="str">
        <f>IF('County Data'!G18&gt;9,'County Data'!F18,"*")</f>
        <v>*</v>
      </c>
      <c r="F23" s="30" t="str">
        <f>IF('County Data'!I18&gt;9,'County Data'!H18,"*")</f>
        <v>*</v>
      </c>
      <c r="G23" s="31" t="str">
        <f>IF('County Data'!K18&gt;9,'County Data'!J18,"*")</f>
        <v>*</v>
      </c>
      <c r="H23" s="32" t="str">
        <f>IF('County Data'!M18&gt;9,'County Data'!L18,"*")</f>
        <v>*</v>
      </c>
      <c r="I23" s="9" t="str">
        <f t="shared" si="2"/>
        <v/>
      </c>
      <c r="J23" s="9" t="str">
        <f t="shared" si="3"/>
        <v/>
      </c>
      <c r="K23" s="9" t="str">
        <f t="shared" si="4"/>
        <v/>
      </c>
      <c r="L23" s="15"/>
    </row>
    <row r="24" spans="1:12" x14ac:dyDescent="0.25">
      <c r="A24" s="15"/>
      <c r="B24" s="20">
        <f>'County Data'!A19</f>
        <v>0</v>
      </c>
      <c r="C24" s="28" t="str">
        <f>IF('County Data'!C19&gt;9,'County Data'!B19,"*")</f>
        <v>*</v>
      </c>
      <c r="D24" s="28" t="str">
        <f>IF('County Data'!E19&gt;9,'County Data'!D19,"*")</f>
        <v>*</v>
      </c>
      <c r="E24" s="29" t="str">
        <f>IF('County Data'!G19&gt;9,'County Data'!F19,"*")</f>
        <v>*</v>
      </c>
      <c r="F24" s="28" t="str">
        <f>IF('County Data'!I19&gt;9,'County Data'!H19,"*")</f>
        <v>*</v>
      </c>
      <c r="G24" s="28" t="str">
        <f>IF('County Data'!K19&gt;9,'County Data'!J19,"*")</f>
        <v>*</v>
      </c>
      <c r="H24" s="29" t="str">
        <f>IF('County Data'!M19&gt;9,'County Data'!L19,"*")</f>
        <v>*</v>
      </c>
      <c r="I24" s="21" t="str">
        <f t="shared" si="2"/>
        <v/>
      </c>
      <c r="J24" s="21" t="str">
        <f t="shared" si="3"/>
        <v/>
      </c>
      <c r="K24" s="21" t="str">
        <f t="shared" si="4"/>
        <v/>
      </c>
      <c r="L24" s="15"/>
    </row>
    <row r="25" spans="1:12" x14ac:dyDescent="0.25">
      <c r="A25" s="15"/>
      <c r="B25" s="11">
        <f>'County Data'!A20</f>
        <v>0</v>
      </c>
      <c r="C25" s="30" t="str">
        <f>IF('County Data'!C20&gt;9,'County Data'!B20,"*")</f>
        <v>*</v>
      </c>
      <c r="D25" s="31" t="str">
        <f>IF('County Data'!E20&gt;9,'County Data'!D20,"*")</f>
        <v>*</v>
      </c>
      <c r="E25" s="32" t="str">
        <f>IF('County Data'!G20&gt;9,'County Data'!F20,"*")</f>
        <v>*</v>
      </c>
      <c r="F25" s="30" t="str">
        <f>IF('County Data'!I20&gt;9,'County Data'!H20,"*")</f>
        <v>*</v>
      </c>
      <c r="G25" s="31" t="str">
        <f>IF('County Data'!K20&gt;9,'County Data'!J20,"*")</f>
        <v>*</v>
      </c>
      <c r="H25" s="32" t="str">
        <f>IF('County Data'!M20&gt;9,'County Data'!L20,"*")</f>
        <v>*</v>
      </c>
      <c r="I25" s="9" t="str">
        <f t="shared" si="2"/>
        <v/>
      </c>
      <c r="J25" s="9" t="str">
        <f t="shared" si="3"/>
        <v/>
      </c>
      <c r="K25" s="9" t="str">
        <f t="shared" si="4"/>
        <v/>
      </c>
      <c r="L25" s="15"/>
    </row>
    <row r="26" spans="1:12" x14ac:dyDescent="0.25">
      <c r="A26" s="15"/>
      <c r="B26" s="20">
        <f>'County Data'!A21</f>
        <v>0</v>
      </c>
      <c r="C26" s="28" t="str">
        <f>IF('County Data'!C21&gt;9,'County Data'!B21,"*")</f>
        <v>*</v>
      </c>
      <c r="D26" s="28" t="str">
        <f>IF('County Data'!E21&gt;9,'County Data'!D21,"*")</f>
        <v>*</v>
      </c>
      <c r="E26" s="29" t="str">
        <f>IF('County Data'!G21&gt;9,'County Data'!F21,"*")</f>
        <v>*</v>
      </c>
      <c r="F26" s="28" t="str">
        <f>IF('County Data'!I21&gt;9,'County Data'!H21,"*")</f>
        <v>*</v>
      </c>
      <c r="G26" s="28" t="str">
        <f>IF('County Data'!K21&gt;9,'County Data'!J21,"*")</f>
        <v>*</v>
      </c>
      <c r="H26" s="29" t="str">
        <f>IF('County Data'!M21&gt;9,'County Data'!L21,"*")</f>
        <v>*</v>
      </c>
      <c r="I26" s="21" t="str">
        <f t="shared" si="2"/>
        <v/>
      </c>
      <c r="J26" s="21" t="str">
        <f t="shared" si="3"/>
        <v/>
      </c>
      <c r="K26" s="21" t="str">
        <f t="shared" si="4"/>
        <v/>
      </c>
      <c r="L26" s="15"/>
    </row>
    <row r="27" spans="1:12" x14ac:dyDescent="0.25">
      <c r="A27" s="15"/>
      <c r="B27" s="11">
        <f>'County Data'!A22</f>
        <v>0</v>
      </c>
      <c r="C27" s="30" t="str">
        <f>IF('County Data'!C22&gt;9,'County Data'!B22,"*")</f>
        <v>*</v>
      </c>
      <c r="D27" s="31" t="str">
        <f>IF('County Data'!E22&gt;9,'County Data'!D22,"*")</f>
        <v>*</v>
      </c>
      <c r="E27" s="32" t="str">
        <f>IF('County Data'!G22&gt;9,'County Data'!F22,"*")</f>
        <v>*</v>
      </c>
      <c r="F27" s="30" t="str">
        <f>IF('County Data'!I22&gt;9,'County Data'!H22,"*")</f>
        <v>*</v>
      </c>
      <c r="G27" s="31" t="str">
        <f>IF('County Data'!K22&gt;9,'County Data'!J22,"*")</f>
        <v>*</v>
      </c>
      <c r="H27" s="32" t="str">
        <f>IF('County Data'!M22&gt;9,'County Data'!L22,"*")</f>
        <v>*</v>
      </c>
      <c r="I27" s="9" t="str">
        <f t="shared" si="2"/>
        <v/>
      </c>
      <c r="J27" s="9" t="str">
        <f t="shared" si="3"/>
        <v/>
      </c>
      <c r="K27" s="9" t="str">
        <f t="shared" si="4"/>
        <v/>
      </c>
      <c r="L27" s="15"/>
    </row>
    <row r="28" spans="1:12" x14ac:dyDescent="0.25">
      <c r="A28" s="15"/>
      <c r="B28" s="20">
        <f>'County Data'!A23</f>
        <v>0</v>
      </c>
      <c r="C28" s="28" t="str">
        <f>IF('County Data'!C23&gt;9,'County Data'!B23,"*")</f>
        <v>*</v>
      </c>
      <c r="D28" s="28" t="str">
        <f>IF('County Data'!E23&gt;9,'County Data'!D23,"*")</f>
        <v>*</v>
      </c>
      <c r="E28" s="29" t="str">
        <f>IF('County Data'!G23&gt;9,'County Data'!F23,"*")</f>
        <v>*</v>
      </c>
      <c r="F28" s="28" t="str">
        <f>IF('County Data'!I23&gt;9,'County Data'!H23,"*")</f>
        <v>*</v>
      </c>
      <c r="G28" s="28" t="str">
        <f>IF('County Data'!K23&gt;9,'County Data'!J23,"*")</f>
        <v>*</v>
      </c>
      <c r="H28" s="29" t="str">
        <f>IF('County Data'!M23&gt;9,'County Data'!L23,"*")</f>
        <v>*</v>
      </c>
      <c r="I28" s="21" t="str">
        <f t="shared" si="2"/>
        <v/>
      </c>
      <c r="J28" s="21" t="str">
        <f t="shared" si="3"/>
        <v/>
      </c>
      <c r="K28" s="21" t="str">
        <f t="shared" si="4"/>
        <v/>
      </c>
      <c r="L28" s="15"/>
    </row>
    <row r="29" spans="1:12" x14ac:dyDescent="0.25">
      <c r="A29" s="15"/>
      <c r="B29" s="11">
        <f>'County Data'!A24</f>
        <v>0</v>
      </c>
      <c r="C29" s="30" t="str">
        <f>IF('County Data'!C24&gt;9,'County Data'!B24,"*")</f>
        <v>*</v>
      </c>
      <c r="D29" s="31" t="str">
        <f>IF('County Data'!E24&gt;9,'County Data'!D24,"*")</f>
        <v>*</v>
      </c>
      <c r="E29" s="32" t="str">
        <f>IF('County Data'!G24&gt;9,'County Data'!F24,"*")</f>
        <v>*</v>
      </c>
      <c r="F29" s="30" t="str">
        <f>IF('County Data'!I24&gt;9,'County Data'!H24,"*")</f>
        <v>*</v>
      </c>
      <c r="G29" s="31" t="str">
        <f>IF('County Data'!K24&gt;9,'County Data'!J24,"*")</f>
        <v>*</v>
      </c>
      <c r="H29" s="32" t="str">
        <f>IF('County Data'!M24&gt;9,'County Data'!L24,"*")</f>
        <v>*</v>
      </c>
      <c r="I29" s="9" t="str">
        <f t="shared" si="2"/>
        <v/>
      </c>
      <c r="J29" s="9" t="str">
        <f t="shared" si="3"/>
        <v/>
      </c>
      <c r="K29" s="9" t="str">
        <f t="shared" si="4"/>
        <v/>
      </c>
      <c r="L29" s="15"/>
    </row>
    <row r="30" spans="1:12" x14ac:dyDescent="0.25">
      <c r="A30" s="15"/>
      <c r="B30" s="20">
        <f>'County Data'!A25</f>
        <v>0</v>
      </c>
      <c r="C30" s="28" t="str">
        <f>IF('County Data'!C25&gt;9,'County Data'!B25,"*")</f>
        <v>*</v>
      </c>
      <c r="D30" s="28" t="str">
        <f>IF('County Data'!E25&gt;9,'County Data'!D25,"*")</f>
        <v>*</v>
      </c>
      <c r="E30" s="29" t="str">
        <f>IF('County Data'!G25&gt;9,'County Data'!F25,"*")</f>
        <v>*</v>
      </c>
      <c r="F30" s="28" t="str">
        <f>IF('County Data'!I25&gt;9,'County Data'!H25,"*")</f>
        <v>*</v>
      </c>
      <c r="G30" s="28" t="str">
        <f>IF('County Data'!K25&gt;9,'County Data'!J25,"*")</f>
        <v>*</v>
      </c>
      <c r="H30" s="29" t="str">
        <f>IF('County Data'!M25&gt;9,'County Data'!L25,"*")</f>
        <v>*</v>
      </c>
      <c r="I30" s="21" t="str">
        <f t="shared" si="2"/>
        <v/>
      </c>
      <c r="J30" s="21" t="str">
        <f t="shared" si="3"/>
        <v/>
      </c>
      <c r="K30" s="21" t="str">
        <f t="shared" si="4"/>
        <v/>
      </c>
      <c r="L30" s="15"/>
    </row>
    <row r="31" spans="1:12" x14ac:dyDescent="0.25">
      <c r="A31" s="15"/>
      <c r="B31" s="11">
        <f>'County Data'!A26</f>
        <v>0</v>
      </c>
      <c r="C31" s="30" t="str">
        <f>IF('County Data'!C26&gt;9,'County Data'!B26,"*")</f>
        <v>*</v>
      </c>
      <c r="D31" s="31" t="str">
        <f>IF('County Data'!E26&gt;9,'County Data'!D26,"*")</f>
        <v>*</v>
      </c>
      <c r="E31" s="32" t="str">
        <f>IF('County Data'!G26&gt;9,'County Data'!F26,"*")</f>
        <v>*</v>
      </c>
      <c r="F31" s="30" t="str">
        <f>IF('County Data'!I26&gt;9,'County Data'!H26,"*")</f>
        <v>*</v>
      </c>
      <c r="G31" s="31" t="str">
        <f>IF('County Data'!K26&gt;9,'County Data'!J26,"*")</f>
        <v>*</v>
      </c>
      <c r="H31" s="32" t="str">
        <f>IF('County Data'!M26&gt;9,'County Data'!L26,"*")</f>
        <v>*</v>
      </c>
      <c r="I31" s="9" t="str">
        <f t="shared" si="2"/>
        <v/>
      </c>
      <c r="J31" s="9" t="str">
        <f t="shared" si="3"/>
        <v/>
      </c>
      <c r="K31" s="9" t="str">
        <f t="shared" si="4"/>
        <v/>
      </c>
      <c r="L31" s="15"/>
    </row>
    <row r="32" spans="1:12" x14ac:dyDescent="0.25">
      <c r="A32" s="15"/>
      <c r="B32" s="20">
        <f>'County Data'!A27</f>
        <v>0</v>
      </c>
      <c r="C32" s="28" t="str">
        <f>IF('County Data'!C27&gt;9,'County Data'!B27,"*")</f>
        <v>*</v>
      </c>
      <c r="D32" s="28" t="str">
        <f>IF('County Data'!E27&gt;9,'County Data'!D27,"*")</f>
        <v>*</v>
      </c>
      <c r="E32" s="29" t="str">
        <f>IF('County Data'!G27&gt;9,'County Data'!F27,"*")</f>
        <v>*</v>
      </c>
      <c r="F32" s="28" t="str">
        <f>IF('County Data'!I27&gt;9,'County Data'!H27,"*")</f>
        <v>*</v>
      </c>
      <c r="G32" s="28" t="str">
        <f>IF('County Data'!K27&gt;9,'County Data'!J27,"*")</f>
        <v>*</v>
      </c>
      <c r="H32" s="29" t="str">
        <f>IF('County Data'!M27&gt;9,'County Data'!L27,"*")</f>
        <v>*</v>
      </c>
      <c r="I32" s="21" t="str">
        <f t="shared" si="2"/>
        <v/>
      </c>
      <c r="J32" s="21" t="str">
        <f t="shared" si="3"/>
        <v/>
      </c>
      <c r="K32" s="21" t="str">
        <f t="shared" si="4"/>
        <v/>
      </c>
      <c r="L32" s="15"/>
    </row>
    <row r="33" spans="1:12" x14ac:dyDescent="0.25">
      <c r="A33" s="15"/>
      <c r="B33" s="11">
        <f>'County Data'!A28</f>
        <v>0</v>
      </c>
      <c r="C33" s="30" t="str">
        <f>IF('County Data'!C28&gt;9,'County Data'!B28,"*")</f>
        <v>*</v>
      </c>
      <c r="D33" s="31" t="str">
        <f>IF('County Data'!E28&gt;9,'County Data'!D28,"*")</f>
        <v>*</v>
      </c>
      <c r="E33" s="32" t="str">
        <f>IF('County Data'!G28&gt;9,'County Data'!F28,"*")</f>
        <v>*</v>
      </c>
      <c r="F33" s="30" t="str">
        <f>IF('County Data'!I28&gt;9,'County Data'!H28,"*")</f>
        <v>*</v>
      </c>
      <c r="G33" s="31" t="str">
        <f>IF('County Data'!K28&gt;9,'County Data'!J28,"*")</f>
        <v>*</v>
      </c>
      <c r="H33" s="32" t="str">
        <f>IF('County Data'!M28&gt;9,'County Data'!L28,"*")</f>
        <v>*</v>
      </c>
      <c r="I33" s="9" t="str">
        <f t="shared" si="2"/>
        <v/>
      </c>
      <c r="J33" s="9" t="str">
        <f t="shared" si="3"/>
        <v/>
      </c>
      <c r="K33" s="9" t="str">
        <f t="shared" si="4"/>
        <v/>
      </c>
      <c r="L33" s="15"/>
    </row>
    <row r="34" spans="1:12" x14ac:dyDescent="0.25">
      <c r="A34" s="15"/>
      <c r="B34" s="20">
        <f>'County Data'!A29</f>
        <v>0</v>
      </c>
      <c r="C34" s="28" t="str">
        <f>IF('County Data'!C29&gt;9,'County Data'!B29,"*")</f>
        <v>*</v>
      </c>
      <c r="D34" s="28" t="str">
        <f>IF('County Data'!E29&gt;9,'County Data'!D29,"*")</f>
        <v>*</v>
      </c>
      <c r="E34" s="29" t="str">
        <f>IF('County Data'!G29&gt;9,'County Data'!F29,"*")</f>
        <v>*</v>
      </c>
      <c r="F34" s="28" t="str">
        <f>IF('County Data'!I29&gt;9,'County Data'!H29,"*")</f>
        <v>*</v>
      </c>
      <c r="G34" s="28" t="str">
        <f>IF('County Data'!K29&gt;9,'County Data'!J29,"*")</f>
        <v>*</v>
      </c>
      <c r="H34" s="29" t="str">
        <f>IF('County Data'!M29&gt;9,'County Data'!L29,"*")</f>
        <v>*</v>
      </c>
      <c r="I34" s="21" t="str">
        <f t="shared" si="2"/>
        <v/>
      </c>
      <c r="J34" s="21" t="str">
        <f t="shared" si="3"/>
        <v/>
      </c>
      <c r="K34" s="21" t="str">
        <f t="shared" si="4"/>
        <v/>
      </c>
      <c r="L34" s="15"/>
    </row>
    <row r="35" spans="1:12" x14ac:dyDescent="0.25">
      <c r="A35" s="15"/>
      <c r="B35" s="11">
        <f>'County Data'!A30</f>
        <v>0</v>
      </c>
      <c r="C35" s="30" t="str">
        <f>IF('County Data'!C30&gt;9,'County Data'!B30,"*")</f>
        <v>*</v>
      </c>
      <c r="D35" s="31" t="str">
        <f>IF('County Data'!E30&gt;9,'County Data'!D30,"*")</f>
        <v>*</v>
      </c>
      <c r="E35" s="32" t="str">
        <f>IF('County Data'!G30&gt;9,'County Data'!F30,"*")</f>
        <v>*</v>
      </c>
      <c r="F35" s="30" t="str">
        <f>IF('County Data'!I30&gt;9,'County Data'!H30,"*")</f>
        <v>*</v>
      </c>
      <c r="G35" s="31" t="str">
        <f>IF('County Data'!K30&gt;9,'County Data'!J30,"*")</f>
        <v>*</v>
      </c>
      <c r="H35" s="32" t="str">
        <f>IF('County Data'!M30&gt;9,'County Data'!L30,"*")</f>
        <v>*</v>
      </c>
      <c r="I35" s="9" t="str">
        <f t="shared" si="2"/>
        <v/>
      </c>
      <c r="J35" s="9" t="str">
        <f t="shared" si="3"/>
        <v/>
      </c>
      <c r="K35" s="9" t="str">
        <f t="shared" si="4"/>
        <v/>
      </c>
      <c r="L35" s="15"/>
    </row>
    <row r="36" spans="1:12" x14ac:dyDescent="0.25">
      <c r="A36" s="15"/>
      <c r="B36" s="20">
        <f>'County Data'!A31</f>
        <v>0</v>
      </c>
      <c r="C36" s="28" t="str">
        <f>IF('County Data'!C31&gt;9,'County Data'!B31,"*")</f>
        <v>*</v>
      </c>
      <c r="D36" s="28" t="str">
        <f>IF('County Data'!E31&gt;9,'County Data'!D31,"*")</f>
        <v>*</v>
      </c>
      <c r="E36" s="29" t="str">
        <f>IF('County Data'!G31&gt;9,'County Data'!F31,"*")</f>
        <v>*</v>
      </c>
      <c r="F36" s="28" t="str">
        <f>IF('County Data'!I31&gt;9,'County Data'!H31,"*")</f>
        <v>*</v>
      </c>
      <c r="G36" s="28" t="str">
        <f>IF('County Data'!K31&gt;9,'County Data'!J31,"*")</f>
        <v>*</v>
      </c>
      <c r="H36" s="29" t="str">
        <f>IF('County Data'!M31&gt;9,'County Data'!L31,"*")</f>
        <v>*</v>
      </c>
      <c r="I36" s="21" t="str">
        <f t="shared" si="2"/>
        <v/>
      </c>
      <c r="J36" s="21" t="str">
        <f t="shared" si="3"/>
        <v/>
      </c>
      <c r="K36" s="21" t="str">
        <f t="shared" si="4"/>
        <v/>
      </c>
      <c r="L36" s="15"/>
    </row>
    <row r="37" spans="1:12" x14ac:dyDescent="0.25">
      <c r="A37" s="15"/>
      <c r="B37" s="11">
        <f>'County Data'!A32</f>
        <v>0</v>
      </c>
      <c r="C37" s="30" t="str">
        <f>IF('County Data'!C32&gt;9,'County Data'!B32,"*")</f>
        <v>*</v>
      </c>
      <c r="D37" s="31" t="str">
        <f>IF('County Data'!E32&gt;9,'County Data'!D32,"*")</f>
        <v>*</v>
      </c>
      <c r="E37" s="32" t="str">
        <f>IF('County Data'!G32&gt;9,'County Data'!F32,"*")</f>
        <v>*</v>
      </c>
      <c r="F37" s="30" t="str">
        <f>IF('County Data'!I32&gt;9,'County Data'!H32,"*")</f>
        <v>*</v>
      </c>
      <c r="G37" s="31" t="str">
        <f>IF('County Data'!K32&gt;9,'County Data'!J32,"*")</f>
        <v>*</v>
      </c>
      <c r="H37" s="32" t="str">
        <f>IF('County Data'!M32&gt;9,'County Data'!L32,"*")</f>
        <v>*</v>
      </c>
      <c r="I37" s="9" t="str">
        <f t="shared" si="2"/>
        <v/>
      </c>
      <c r="J37" s="9" t="str">
        <f t="shared" si="3"/>
        <v/>
      </c>
      <c r="K37" s="9" t="str">
        <f t="shared" si="4"/>
        <v/>
      </c>
      <c r="L37" s="15"/>
    </row>
    <row r="38" spans="1:12" x14ac:dyDescent="0.25">
      <c r="A38" s="15"/>
      <c r="B38" s="20">
        <f>'County Data'!A33</f>
        <v>0</v>
      </c>
      <c r="C38" s="28" t="str">
        <f>IF('County Data'!C33&gt;9,'County Data'!B33,"*")</f>
        <v>*</v>
      </c>
      <c r="D38" s="28" t="str">
        <f>IF('County Data'!E33&gt;9,'County Data'!D33,"*")</f>
        <v>*</v>
      </c>
      <c r="E38" s="29" t="str">
        <f>IF('County Data'!G33&gt;9,'County Data'!F33,"*")</f>
        <v>*</v>
      </c>
      <c r="F38" s="28" t="str">
        <f>IF('County Data'!I33&gt;9,'County Data'!H33,"*")</f>
        <v>*</v>
      </c>
      <c r="G38" s="28" t="str">
        <f>IF('County Data'!K33&gt;9,'County Data'!J33,"*")</f>
        <v>*</v>
      </c>
      <c r="H38" s="29" t="str">
        <f>IF('County Data'!M33&gt;9,'County Data'!L33,"*")</f>
        <v>*</v>
      </c>
      <c r="I38" s="21" t="str">
        <f t="shared" si="2"/>
        <v/>
      </c>
      <c r="J38" s="21" t="str">
        <f t="shared" si="3"/>
        <v/>
      </c>
      <c r="K38" s="21" t="str">
        <f t="shared" si="4"/>
        <v/>
      </c>
      <c r="L38" s="15"/>
    </row>
    <row r="39" spans="1:12" x14ac:dyDescent="0.25">
      <c r="A39" s="15"/>
      <c r="B39" s="11">
        <f>'County Data'!A34</f>
        <v>0</v>
      </c>
      <c r="C39" s="30" t="str">
        <f>IF('County Data'!C34&gt;9,'County Data'!B34,"*")</f>
        <v>*</v>
      </c>
      <c r="D39" s="31" t="str">
        <f>IF('County Data'!E34&gt;9,'County Data'!D34,"*")</f>
        <v>*</v>
      </c>
      <c r="E39" s="32" t="str">
        <f>IF('County Data'!G34&gt;9,'County Data'!F34,"*")</f>
        <v>*</v>
      </c>
      <c r="F39" s="30" t="str">
        <f>IF('County Data'!I34&gt;9,'County Data'!H34,"*")</f>
        <v>*</v>
      </c>
      <c r="G39" s="31" t="str">
        <f>IF('County Data'!K34&gt;9,'County Data'!J34,"*")</f>
        <v>*</v>
      </c>
      <c r="H39" s="32" t="str">
        <f>IF('County Data'!M34&gt;9,'County Data'!L34,"*")</f>
        <v>*</v>
      </c>
      <c r="I39" s="9" t="str">
        <f t="shared" si="2"/>
        <v/>
      </c>
      <c r="J39" s="9" t="str">
        <f t="shared" si="3"/>
        <v/>
      </c>
      <c r="K39" s="9" t="str">
        <f t="shared" si="4"/>
        <v/>
      </c>
      <c r="L39" s="15"/>
    </row>
    <row r="40" spans="1:12" x14ac:dyDescent="0.25">
      <c r="A40" s="15"/>
      <c r="B40" s="20">
        <f>'County Data'!A35</f>
        <v>0</v>
      </c>
      <c r="C40" s="28" t="str">
        <f>IF('County Data'!C35&gt;9,'County Data'!B35,"*")</f>
        <v>*</v>
      </c>
      <c r="D40" s="28" t="str">
        <f>IF('County Data'!E35&gt;9,'County Data'!D35,"*")</f>
        <v>*</v>
      </c>
      <c r="E40" s="29" t="str">
        <f>IF('County Data'!G35&gt;9,'County Data'!F35,"*")</f>
        <v>*</v>
      </c>
      <c r="F40" s="28" t="str">
        <f>IF('County Data'!I35&gt;9,'County Data'!H35,"*")</f>
        <v>*</v>
      </c>
      <c r="G40" s="28" t="str">
        <f>IF('County Data'!K35&gt;9,'County Data'!J35,"*")</f>
        <v>*</v>
      </c>
      <c r="H40" s="29" t="str">
        <f>IF('County Data'!M35&gt;9,'County Data'!L35,"*")</f>
        <v>*</v>
      </c>
      <c r="I40" s="21" t="str">
        <f t="shared" si="2"/>
        <v/>
      </c>
      <c r="J40" s="21" t="str">
        <f t="shared" si="3"/>
        <v/>
      </c>
      <c r="K40" s="21" t="str">
        <f t="shared" si="4"/>
        <v/>
      </c>
      <c r="L40" s="15"/>
    </row>
    <row r="41" spans="1:12" x14ac:dyDescent="0.25">
      <c r="A41" s="15"/>
      <c r="B41" s="11">
        <f>'County Data'!A36</f>
        <v>0</v>
      </c>
      <c r="C41" s="30" t="str">
        <f>IF('County Data'!C36&gt;9,'County Data'!B36,"*")</f>
        <v>*</v>
      </c>
      <c r="D41" s="31" t="str">
        <f>IF('County Data'!E36&gt;9,'County Data'!D36,"*")</f>
        <v>*</v>
      </c>
      <c r="E41" s="32" t="str">
        <f>IF('County Data'!G36&gt;9,'County Data'!F36,"*")</f>
        <v>*</v>
      </c>
      <c r="F41" s="30" t="str">
        <f>IF('County Data'!I36&gt;9,'County Data'!H36,"*")</f>
        <v>*</v>
      </c>
      <c r="G41" s="31" t="str">
        <f>IF('County Data'!K36&gt;9,'County Data'!J36,"*")</f>
        <v>*</v>
      </c>
      <c r="H41" s="32" t="str">
        <f>IF('County Data'!M36&gt;9,'County Data'!L36,"*")</f>
        <v>*</v>
      </c>
      <c r="I41" s="9" t="str">
        <f t="shared" si="2"/>
        <v/>
      </c>
      <c r="J41" s="9" t="str">
        <f t="shared" si="3"/>
        <v/>
      </c>
      <c r="K41" s="9" t="str">
        <f t="shared" si="4"/>
        <v/>
      </c>
      <c r="L41" s="15"/>
    </row>
    <row r="42" spans="1:12" x14ac:dyDescent="0.25">
      <c r="A42" s="15"/>
      <c r="B42" s="20">
        <f>'County Data'!A37</f>
        <v>0</v>
      </c>
      <c r="C42" s="28" t="str">
        <f>IF('County Data'!C37&gt;9,'County Data'!B37,"*")</f>
        <v>*</v>
      </c>
      <c r="D42" s="28" t="str">
        <f>IF('County Data'!E37&gt;9,'County Data'!D37,"*")</f>
        <v>*</v>
      </c>
      <c r="E42" s="29" t="str">
        <f>IF('County Data'!G37&gt;9,'County Data'!F37,"*")</f>
        <v>*</v>
      </c>
      <c r="F42" s="28" t="str">
        <f>IF('County Data'!I37&gt;9,'County Data'!H37,"*")</f>
        <v>*</v>
      </c>
      <c r="G42" s="28" t="str">
        <f>IF('County Data'!K37&gt;9,'County Data'!J37,"*")</f>
        <v>*</v>
      </c>
      <c r="H42" s="29" t="str">
        <f>IF('County Data'!M37&gt;9,'County Data'!L37,"*")</f>
        <v>*</v>
      </c>
      <c r="I42" s="21" t="str">
        <f t="shared" si="2"/>
        <v/>
      </c>
      <c r="J42" s="21" t="str">
        <f t="shared" si="3"/>
        <v/>
      </c>
      <c r="K42" s="21" t="str">
        <f t="shared" si="4"/>
        <v/>
      </c>
      <c r="L42" s="15"/>
    </row>
    <row r="43" spans="1:12" x14ac:dyDescent="0.25">
      <c r="A43" s="15"/>
      <c r="B43" s="11">
        <f>'County Data'!A38</f>
        <v>0</v>
      </c>
      <c r="C43" s="30" t="str">
        <f>IF('County Data'!C38&gt;9,'County Data'!B38,"*")</f>
        <v>*</v>
      </c>
      <c r="D43" s="31" t="str">
        <f>IF('County Data'!E38&gt;9,'County Data'!D38,"*")</f>
        <v>*</v>
      </c>
      <c r="E43" s="32" t="str">
        <f>IF('County Data'!G38&gt;9,'County Data'!F38,"*")</f>
        <v>*</v>
      </c>
      <c r="F43" s="30" t="str">
        <f>IF('County Data'!I38&gt;9,'County Data'!H38,"*")</f>
        <v>*</v>
      </c>
      <c r="G43" s="31" t="str">
        <f>IF('County Data'!K38&gt;9,'County Data'!J38,"*")</f>
        <v>*</v>
      </c>
      <c r="H43" s="32" t="str">
        <f>IF('County Data'!M38&gt;9,'County Data'!L38,"*")</f>
        <v>*</v>
      </c>
      <c r="I43" s="9" t="str">
        <f t="shared" si="2"/>
        <v/>
      </c>
      <c r="J43" s="9" t="str">
        <f t="shared" si="3"/>
        <v/>
      </c>
      <c r="K43" s="9" t="str">
        <f t="shared" si="4"/>
        <v/>
      </c>
      <c r="L43" s="15"/>
    </row>
    <row r="44" spans="1:12" x14ac:dyDescent="0.25">
      <c r="A44" s="15"/>
      <c r="B44" s="20">
        <f>'County Data'!A39</f>
        <v>0</v>
      </c>
      <c r="C44" s="28" t="str">
        <f>IF('County Data'!C39&gt;9,'County Data'!B39,"*")</f>
        <v>*</v>
      </c>
      <c r="D44" s="28" t="str">
        <f>IF('County Data'!E39&gt;9,'County Data'!D39,"*")</f>
        <v>*</v>
      </c>
      <c r="E44" s="29" t="str">
        <f>IF('County Data'!G39&gt;9,'County Data'!F39,"*")</f>
        <v>*</v>
      </c>
      <c r="F44" s="28" t="str">
        <f>IF('County Data'!I39&gt;9,'County Data'!H39,"*")</f>
        <v>*</v>
      </c>
      <c r="G44" s="28" t="str">
        <f>IF('County Data'!K39&gt;9,'County Data'!J39,"*")</f>
        <v>*</v>
      </c>
      <c r="H44" s="29" t="str">
        <f>IF('County Data'!M39&gt;9,'County Data'!L39,"*")</f>
        <v>*</v>
      </c>
      <c r="I44" s="21" t="str">
        <f t="shared" si="2"/>
        <v/>
      </c>
      <c r="J44" s="21" t="str">
        <f t="shared" si="3"/>
        <v/>
      </c>
      <c r="K44" s="21" t="str">
        <f t="shared" si="4"/>
        <v/>
      </c>
      <c r="L44" s="15"/>
    </row>
    <row r="45" spans="1:12" x14ac:dyDescent="0.25">
      <c r="A45" s="15"/>
      <c r="B45" s="11">
        <f>'County Data'!A40</f>
        <v>0</v>
      </c>
      <c r="C45" s="30" t="str">
        <f>IF('County Data'!C40&gt;9,'County Data'!B40,"*")</f>
        <v>*</v>
      </c>
      <c r="D45" s="31" t="str">
        <f>IF('County Data'!E40&gt;9,'County Data'!D40,"*")</f>
        <v>*</v>
      </c>
      <c r="E45" s="32" t="str">
        <f>IF('County Data'!G40&gt;9,'County Data'!F40,"*")</f>
        <v>*</v>
      </c>
      <c r="F45" s="30" t="str">
        <f>IF('County Data'!I40&gt;9,'County Data'!H40,"*")</f>
        <v>*</v>
      </c>
      <c r="G45" s="31" t="str">
        <f>IF('County Data'!K40&gt;9,'County Data'!J40,"*")</f>
        <v>*</v>
      </c>
      <c r="H45" s="32" t="str">
        <f>IF('County Data'!M40&gt;9,'County Data'!L40,"*")</f>
        <v>*</v>
      </c>
      <c r="I45" s="9" t="str">
        <f t="shared" si="2"/>
        <v/>
      </c>
      <c r="J45" s="9" t="str">
        <f t="shared" si="3"/>
        <v/>
      </c>
      <c r="K45" s="9" t="str">
        <f t="shared" si="4"/>
        <v/>
      </c>
      <c r="L45" s="15"/>
    </row>
    <row r="46" spans="1:12" x14ac:dyDescent="0.25">
      <c r="A46" s="15"/>
      <c r="B46" s="20">
        <f>'County Data'!A41</f>
        <v>0</v>
      </c>
      <c r="C46" s="28" t="str">
        <f>IF('County Data'!C41&gt;9,'County Data'!B41,"*")</f>
        <v>*</v>
      </c>
      <c r="D46" s="28" t="str">
        <f>IF('County Data'!E41&gt;9,'County Data'!D41,"*")</f>
        <v>*</v>
      </c>
      <c r="E46" s="29" t="str">
        <f>IF('County Data'!G41&gt;9,'County Data'!F41,"*")</f>
        <v>*</v>
      </c>
      <c r="F46" s="28" t="str">
        <f>IF('County Data'!I41&gt;9,'County Data'!H41,"*")</f>
        <v>*</v>
      </c>
      <c r="G46" s="28" t="str">
        <f>IF('County Data'!K41&gt;9,'County Data'!J41,"*")</f>
        <v>*</v>
      </c>
      <c r="H46" s="29" t="str">
        <f>IF('County Data'!M41&gt;9,'County Data'!L41,"*")</f>
        <v>*</v>
      </c>
      <c r="I46" s="21" t="str">
        <f t="shared" si="2"/>
        <v/>
      </c>
      <c r="J46" s="21" t="str">
        <f t="shared" si="3"/>
        <v/>
      </c>
      <c r="K46" s="21" t="str">
        <f t="shared" si="4"/>
        <v/>
      </c>
      <c r="L46" s="15"/>
    </row>
    <row r="47" spans="1:12" x14ac:dyDescent="0.25">
      <c r="A47" s="15"/>
      <c r="B47" s="11">
        <f>'County Data'!A42</f>
        <v>0</v>
      </c>
      <c r="C47" s="30" t="str">
        <f>IF('County Data'!C42&gt;9,'County Data'!B42,"*")</f>
        <v>*</v>
      </c>
      <c r="D47" s="31" t="str">
        <f>IF('County Data'!E42&gt;9,'County Data'!D42,"*")</f>
        <v>*</v>
      </c>
      <c r="E47" s="32" t="str">
        <f>IF('County Data'!G42&gt;9,'County Data'!F42,"*")</f>
        <v>*</v>
      </c>
      <c r="F47" s="30" t="str">
        <f>IF('County Data'!I42&gt;9,'County Data'!H42,"*")</f>
        <v>*</v>
      </c>
      <c r="G47" s="31" t="str">
        <f>IF('County Data'!K42&gt;9,'County Data'!J42,"*")</f>
        <v>*</v>
      </c>
      <c r="H47" s="32" t="str">
        <f>IF('County Data'!M42&gt;9,'County Data'!L42,"*")</f>
        <v>*</v>
      </c>
      <c r="I47" s="9" t="str">
        <f t="shared" si="2"/>
        <v/>
      </c>
      <c r="J47" s="9" t="str">
        <f t="shared" si="3"/>
        <v/>
      </c>
      <c r="K47" s="9" t="str">
        <f t="shared" si="4"/>
        <v/>
      </c>
      <c r="L47" s="15"/>
    </row>
    <row r="48" spans="1:12" x14ac:dyDescent="0.25">
      <c r="A48" s="15"/>
      <c r="B48" s="20">
        <f>'County Data'!A43</f>
        <v>0</v>
      </c>
      <c r="C48" s="28" t="str">
        <f>IF('County Data'!C43&gt;9,'County Data'!B43,"*")</f>
        <v>*</v>
      </c>
      <c r="D48" s="28" t="str">
        <f>IF('County Data'!E43&gt;9,'County Data'!D43,"*")</f>
        <v>*</v>
      </c>
      <c r="E48" s="29" t="str">
        <f>IF('County Data'!G43&gt;9,'County Data'!F43,"*")</f>
        <v>*</v>
      </c>
      <c r="F48" s="28" t="str">
        <f>IF('County Data'!I43&gt;9,'County Data'!H43,"*")</f>
        <v>*</v>
      </c>
      <c r="G48" s="28" t="str">
        <f>IF('County Data'!K43&gt;9,'County Data'!J43,"*")</f>
        <v>*</v>
      </c>
      <c r="H48" s="29" t="str">
        <f>IF('County Data'!M43&gt;9,'County Data'!L43,"*")</f>
        <v>*</v>
      </c>
      <c r="I48" s="21" t="str">
        <f t="shared" si="2"/>
        <v/>
      </c>
      <c r="J48" s="21" t="str">
        <f t="shared" si="3"/>
        <v/>
      </c>
      <c r="K48" s="21" t="str">
        <f t="shared" si="4"/>
        <v/>
      </c>
      <c r="L48" s="15"/>
    </row>
    <row r="49" spans="1:12" x14ac:dyDescent="0.25">
      <c r="A49" s="15"/>
      <c r="B49" s="11">
        <f>'County Data'!A44</f>
        <v>0</v>
      </c>
      <c r="C49" s="30" t="str">
        <f>IF('County Data'!C44&gt;9,'County Data'!B44,"*")</f>
        <v>*</v>
      </c>
      <c r="D49" s="31" t="str">
        <f>IF('County Data'!E44&gt;9,'County Data'!D44,"*")</f>
        <v>*</v>
      </c>
      <c r="E49" s="32" t="str">
        <f>IF('County Data'!G44&gt;9,'County Data'!F44,"*")</f>
        <v>*</v>
      </c>
      <c r="F49" s="30" t="str">
        <f>IF('County Data'!I44&gt;9,'County Data'!H44,"*")</f>
        <v>*</v>
      </c>
      <c r="G49" s="31" t="str">
        <f>IF('County Data'!K44&gt;9,'County Data'!J44,"*")</f>
        <v>*</v>
      </c>
      <c r="H49" s="32" t="str">
        <f>IF('County Data'!M44&gt;9,'County Data'!L44,"*")</f>
        <v>*</v>
      </c>
      <c r="I49" s="9" t="str">
        <f t="shared" si="2"/>
        <v/>
      </c>
      <c r="J49" s="9" t="str">
        <f t="shared" si="3"/>
        <v/>
      </c>
      <c r="K49" s="9" t="str">
        <f t="shared" si="4"/>
        <v/>
      </c>
      <c r="L49" s="15"/>
    </row>
    <row r="50" spans="1:12" x14ac:dyDescent="0.25">
      <c r="A50" s="15"/>
      <c r="B50" s="20">
        <f>'County Data'!A45</f>
        <v>0</v>
      </c>
      <c r="C50" s="28" t="str">
        <f>IF('County Data'!C45&gt;9,'County Data'!B45,"*")</f>
        <v>*</v>
      </c>
      <c r="D50" s="28" t="str">
        <f>IF('County Data'!E45&gt;9,'County Data'!D45,"*")</f>
        <v>*</v>
      </c>
      <c r="E50" s="29" t="str">
        <f>IF('County Data'!G45&gt;9,'County Data'!F45,"*")</f>
        <v>*</v>
      </c>
      <c r="F50" s="28" t="str">
        <f>IF('County Data'!I45&gt;9,'County Data'!H45,"*")</f>
        <v>*</v>
      </c>
      <c r="G50" s="28" t="str">
        <f>IF('County Data'!K45&gt;9,'County Data'!J45,"*")</f>
        <v>*</v>
      </c>
      <c r="H50" s="29" t="str">
        <f>IF('County Data'!M45&gt;9,'County Data'!L45,"*")</f>
        <v>*</v>
      </c>
      <c r="I50" s="21" t="str">
        <f t="shared" si="2"/>
        <v/>
      </c>
      <c r="J50" s="21" t="str">
        <f t="shared" si="3"/>
        <v/>
      </c>
      <c r="K50" s="21" t="str">
        <f t="shared" si="4"/>
        <v/>
      </c>
      <c r="L50" s="15"/>
    </row>
    <row r="51" spans="1:12" x14ac:dyDescent="0.25">
      <c r="B51" s="11">
        <f>'County Data'!A46</f>
        <v>0</v>
      </c>
      <c r="C51" s="30" t="str">
        <f>IF('County Data'!C46&gt;9,'County Data'!B46,"*")</f>
        <v>*</v>
      </c>
      <c r="D51" s="31" t="str">
        <f>IF('County Data'!E46&gt;9,'County Data'!D46,"*")</f>
        <v>*</v>
      </c>
      <c r="E51" s="32" t="str">
        <f>IF('County Data'!G46&gt;9,'County Data'!F46,"*")</f>
        <v>*</v>
      </c>
      <c r="F51" s="30" t="str">
        <f>IF('County Data'!I46&gt;9,'County Data'!H46,"*")</f>
        <v>*</v>
      </c>
      <c r="G51" s="31" t="str">
        <f>IF('County Data'!K46&gt;9,'County Data'!J46,"*")</f>
        <v>*</v>
      </c>
      <c r="H51" s="32" t="str">
        <f>IF('County Data'!M46&gt;9,'County Data'!L46,"*")</f>
        <v>*</v>
      </c>
      <c r="I51" s="9" t="str">
        <f t="shared" si="2"/>
        <v/>
      </c>
      <c r="J51" s="9" t="str">
        <f t="shared" si="3"/>
        <v/>
      </c>
      <c r="K51" s="9" t="str">
        <f t="shared" si="4"/>
        <v/>
      </c>
      <c r="L51" s="15"/>
    </row>
    <row r="52" spans="1:12" x14ac:dyDescent="0.25">
      <c r="J52" s="9"/>
      <c r="L52" s="15"/>
    </row>
    <row r="53" spans="1:12" x14ac:dyDescent="0.25">
      <c r="J53" s="9"/>
    </row>
    <row r="54" spans="1:12" x14ac:dyDescent="0.25">
      <c r="J54" s="9"/>
    </row>
    <row r="55" spans="1:12" x14ac:dyDescent="0.25">
      <c r="J55" s="9"/>
    </row>
    <row r="56" spans="1:12" x14ac:dyDescent="0.25">
      <c r="J56" s="9"/>
    </row>
    <row r="57" spans="1:12" x14ac:dyDescent="0.25">
      <c r="J57" s="9"/>
    </row>
    <row r="58" spans="1:12" x14ac:dyDescent="0.25">
      <c r="J58" s="9"/>
    </row>
    <row r="59" spans="1:12" x14ac:dyDescent="0.25">
      <c r="J59" s="9"/>
    </row>
    <row r="60" spans="1:12" x14ac:dyDescent="0.25">
      <c r="J60" s="9"/>
    </row>
    <row r="61" spans="1:12" x14ac:dyDescent="0.25">
      <c r="J61" s="9"/>
    </row>
    <row r="62" spans="1:12" x14ac:dyDescent="0.25">
      <c r="J62" s="9"/>
    </row>
    <row r="63" spans="1:12" x14ac:dyDescent="0.25">
      <c r="J63" s="9"/>
    </row>
    <row r="64" spans="1:12" x14ac:dyDescent="0.25">
      <c r="J64" s="9"/>
    </row>
    <row r="65" spans="10:10" x14ac:dyDescent="0.25">
      <c r="J65" s="9"/>
    </row>
    <row r="66" spans="10:10" x14ac:dyDescent="0.25">
      <c r="J66" s="9"/>
    </row>
    <row r="67" spans="10:10" x14ac:dyDescent="0.25">
      <c r="J67" s="9"/>
    </row>
    <row r="68" spans="10:10" x14ac:dyDescent="0.25">
      <c r="J68" s="9"/>
    </row>
    <row r="69" spans="10:10" x14ac:dyDescent="0.25">
      <c r="J69" s="9"/>
    </row>
    <row r="70" spans="10:10" x14ac:dyDescent="0.25">
      <c r="J70" s="9"/>
    </row>
    <row r="71" spans="10:10" x14ac:dyDescent="0.25">
      <c r="J71" s="9"/>
    </row>
    <row r="72" spans="10:10" x14ac:dyDescent="0.25">
      <c r="J72" s="9"/>
    </row>
    <row r="73" spans="10:10" x14ac:dyDescent="0.25">
      <c r="J73" s="9"/>
    </row>
    <row r="74" spans="10:10" x14ac:dyDescent="0.25">
      <c r="J74" s="9"/>
    </row>
    <row r="75" spans="10:10" x14ac:dyDescent="0.25">
      <c r="J75" s="9"/>
    </row>
    <row r="76" spans="10:10" x14ac:dyDescent="0.25">
      <c r="J76" s="9"/>
    </row>
    <row r="77" spans="10:10" x14ac:dyDescent="0.25">
      <c r="J77" s="9"/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6"/>
  <sheetViews>
    <sheetView showGridLines="0" showRowColHeaders="0" workbookViewId="0">
      <selection activeCell="I16" sqref="I16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21" ht="26.25" customHeight="1" x14ac:dyDescent="0.25"/>
    <row r="2" spans="1:21" ht="22.5" customHeight="1" thickBot="1" x14ac:dyDescent="0.3">
      <c r="B2" s="59" t="s">
        <v>0</v>
      </c>
      <c r="C2" s="59"/>
      <c r="D2" s="59"/>
      <c r="E2" s="54" t="s">
        <v>26</v>
      </c>
      <c r="F2" s="54"/>
      <c r="G2" s="54" t="str">
        <f>Cover!E21</f>
        <v>Monthly Report</v>
      </c>
      <c r="H2" s="54"/>
      <c r="I2" s="54" t="str">
        <f>Cover!E23</f>
        <v>180 Day Processing</v>
      </c>
      <c r="J2" s="54"/>
      <c r="K2" s="54"/>
    </row>
    <row r="3" spans="1:21" ht="23.25" customHeight="1" thickTop="1" x14ac:dyDescent="0.25">
      <c r="B3" s="56" t="s">
        <v>19</v>
      </c>
      <c r="C3" s="60" t="s">
        <v>15</v>
      </c>
      <c r="D3" s="60"/>
      <c r="E3" s="61"/>
      <c r="F3" s="60" t="s">
        <v>16</v>
      </c>
      <c r="G3" s="60"/>
      <c r="H3" s="53"/>
      <c r="I3" s="51" t="s">
        <v>17</v>
      </c>
      <c r="J3" s="51"/>
      <c r="K3" s="51"/>
    </row>
    <row r="4" spans="1:21" ht="23.25" customHeight="1" x14ac:dyDescent="0.25">
      <c r="B4" s="57"/>
      <c r="C4" s="55" t="str">
        <f>TEXT(Cover!E7, "mm/dd/yyyy") &amp; " - " &amp; TEXT(Cover!G7, "mm/dd/yyyy")</f>
        <v>05/01/2015 - 05/31/2015</v>
      </c>
      <c r="D4" s="52"/>
      <c r="E4" s="53"/>
      <c r="F4" s="52" t="str">
        <f>TEXT(DATE(YEAR(Cover!E7)-1,MONTH(Cover!E7),DAY(Cover!E7)), "mm/dd/yyyy") &amp; " - " &amp; TEXT(DATE(YEAR(Cover!G7)-1,MONTH(Cover!G7),DAY(Cover!G7)), "mm/dd/yyyy")</f>
        <v>05/01/2014 - 05/31/2014</v>
      </c>
      <c r="G4" s="52"/>
      <c r="H4" s="53"/>
      <c r="I4" s="51"/>
      <c r="J4" s="51"/>
      <c r="K4" s="51"/>
    </row>
    <row r="5" spans="1:21" ht="23.25" customHeight="1" thickBot="1" x14ac:dyDescent="0.3">
      <c r="B5" s="58"/>
      <c r="C5" s="18" t="s">
        <v>23</v>
      </c>
      <c r="D5" s="12" t="s">
        <v>24</v>
      </c>
      <c r="E5" s="13" t="s">
        <v>25</v>
      </c>
      <c r="F5" s="12" t="s">
        <v>23</v>
      </c>
      <c r="G5" s="12" t="s">
        <v>24</v>
      </c>
      <c r="H5" s="13" t="s">
        <v>25</v>
      </c>
      <c r="I5" s="17" t="s">
        <v>23</v>
      </c>
      <c r="J5" s="14" t="s">
        <v>24</v>
      </c>
      <c r="K5" s="14" t="s">
        <v>25</v>
      </c>
    </row>
    <row r="6" spans="1:21" ht="15.75" thickTop="1" x14ac:dyDescent="0.25">
      <c r="B6" s="23" t="str">
        <f>'Town Data'!A2</f>
        <v>ARLINGTON</v>
      </c>
      <c r="C6" s="62">
        <f>IF('Town Data'!C2&gt;9,'Town Data'!B2,"*")</f>
        <v>182967</v>
      </c>
      <c r="D6" s="63" t="str">
        <f>IF('Town Data'!E2&gt;9,'Town Data'!D2,"*")</f>
        <v>*</v>
      </c>
      <c r="E6" s="64" t="str">
        <f>IF('Town Data'!G2&gt;9,'Town Data'!F2,"*")</f>
        <v>*</v>
      </c>
      <c r="F6" s="63">
        <f>IF('Town Data'!I2&gt;9,'Town Data'!H2,"*")</f>
        <v>179912</v>
      </c>
      <c r="G6" s="63" t="str">
        <f>IF('Town Data'!K2&gt;9,'Town Data'!J2,"*")</f>
        <v>*</v>
      </c>
      <c r="H6" s="64" t="str">
        <f>IF('Town Data'!M2&gt;9,'Town Data'!L2,"*")</f>
        <v>*</v>
      </c>
      <c r="I6" s="65">
        <f>IFERROR((C6-F6)/F6,"")</f>
        <v>1.6980523811641248E-2</v>
      </c>
      <c r="J6" s="65" t="str">
        <f t="shared" ref="J6:K6" si="0">IFERROR((D6-G6)/G6,"")</f>
        <v/>
      </c>
      <c r="K6" s="65" t="str">
        <f t="shared" si="0"/>
        <v/>
      </c>
      <c r="L6" s="66"/>
      <c r="M6" s="66"/>
      <c r="N6" s="66"/>
      <c r="O6" s="66"/>
      <c r="P6" s="66"/>
      <c r="Q6" s="66"/>
      <c r="R6" s="66"/>
      <c r="S6" s="66"/>
      <c r="T6" s="66"/>
      <c r="U6" s="66"/>
    </row>
    <row r="7" spans="1:21" x14ac:dyDescent="0.25">
      <c r="A7" s="15"/>
      <c r="B7" t="str">
        <f>'Town Data'!A3</f>
        <v>BARRE</v>
      </c>
      <c r="C7" s="67">
        <f>IF('Town Data'!C3&gt;9,'Town Data'!B3,"*")</f>
        <v>2263349.25</v>
      </c>
      <c r="D7" s="68" t="str">
        <f>IF('Town Data'!E3&gt;9,'Town Data'!D3,"*")</f>
        <v>*</v>
      </c>
      <c r="E7" s="69">
        <f>IF('Town Data'!G3&gt;9,'Town Data'!F3,"*")</f>
        <v>295595.73</v>
      </c>
      <c r="F7" s="70">
        <f>IF('Town Data'!I3&gt;9,'Town Data'!H3,"*")</f>
        <v>2028616.99</v>
      </c>
      <c r="G7" s="68">
        <f>IF('Town Data'!K3&gt;9,'Town Data'!J3,"*")</f>
        <v>140643</v>
      </c>
      <c r="H7" s="69">
        <f>IF('Town Data'!M3&gt;9,'Town Data'!L3,"*")</f>
        <v>276578.01</v>
      </c>
      <c r="I7" s="71">
        <f t="shared" ref="I7:I70" si="1">IFERROR((C7-F7)/F7,"")</f>
        <v>0.11571048707425052</v>
      </c>
      <c r="J7" s="71" t="str">
        <f t="shared" ref="J7:J70" si="2">IFERROR((D7-G7)/G7,"")</f>
        <v/>
      </c>
      <c r="K7" s="71">
        <f t="shared" ref="K7:K70" si="3">IFERROR((E7-H7)/H7,"")</f>
        <v>6.8760781090296985E-2</v>
      </c>
      <c r="L7" s="72"/>
      <c r="M7" s="66"/>
      <c r="N7" s="66"/>
      <c r="O7" s="66"/>
      <c r="P7" s="66"/>
      <c r="Q7" s="66"/>
      <c r="R7" s="66"/>
      <c r="S7" s="66"/>
      <c r="T7" s="66"/>
      <c r="U7" s="66"/>
    </row>
    <row r="8" spans="1:21" x14ac:dyDescent="0.25">
      <c r="A8" s="15"/>
      <c r="B8" s="24" t="str">
        <f>'Town Data'!A4</f>
        <v>BARTON</v>
      </c>
      <c r="C8" s="73">
        <f>IF('Town Data'!C4&gt;9,'Town Data'!B4,"*")</f>
        <v>183988</v>
      </c>
      <c r="D8" s="74" t="str">
        <f>IF('Town Data'!E4&gt;9,'Town Data'!D4,"*")</f>
        <v>*</v>
      </c>
      <c r="E8" s="75" t="str">
        <f>IF('Town Data'!G4&gt;9,'Town Data'!F4,"*")</f>
        <v>*</v>
      </c>
      <c r="F8" s="74">
        <f>IF('Town Data'!I4&gt;9,'Town Data'!H4,"*")</f>
        <v>195688.55</v>
      </c>
      <c r="G8" s="74" t="str">
        <f>IF('Town Data'!K4&gt;9,'Town Data'!J4,"*")</f>
        <v>*</v>
      </c>
      <c r="H8" s="75" t="str">
        <f>IF('Town Data'!M4&gt;9,'Town Data'!L4,"*")</f>
        <v>*</v>
      </c>
      <c r="I8" s="76">
        <f t="shared" si="1"/>
        <v>-5.9791694506397992E-2</v>
      </c>
      <c r="J8" s="76" t="str">
        <f t="shared" si="2"/>
        <v/>
      </c>
      <c r="K8" s="76" t="str">
        <f t="shared" si="3"/>
        <v/>
      </c>
      <c r="L8" s="72"/>
      <c r="M8" s="66"/>
      <c r="N8" s="66"/>
      <c r="O8" s="66"/>
      <c r="P8" s="66"/>
      <c r="Q8" s="66"/>
      <c r="R8" s="66"/>
      <c r="S8" s="66"/>
      <c r="T8" s="66"/>
      <c r="U8" s="66"/>
    </row>
    <row r="9" spans="1:21" x14ac:dyDescent="0.25">
      <c r="A9" s="15"/>
      <c r="B9" s="15" t="str">
        <f>'Town Data'!A5</f>
        <v>BENNINGTON</v>
      </c>
      <c r="C9" s="67">
        <f>IF('Town Data'!C5&gt;9,'Town Data'!B5,"*")</f>
        <v>2090864.42</v>
      </c>
      <c r="D9" s="68">
        <f>IF('Town Data'!E5&gt;9,'Town Data'!D5,"*")</f>
        <v>530744</v>
      </c>
      <c r="E9" s="69">
        <f>IF('Town Data'!G5&gt;9,'Town Data'!F5,"*")</f>
        <v>271167.09999999998</v>
      </c>
      <c r="F9" s="70">
        <f>IF('Town Data'!I5&gt;9,'Town Data'!H5,"*")</f>
        <v>2134174.27</v>
      </c>
      <c r="G9" s="68">
        <f>IF('Town Data'!K5&gt;9,'Town Data'!J5,"*")</f>
        <v>500521.8</v>
      </c>
      <c r="H9" s="69">
        <f>IF('Town Data'!M5&gt;9,'Town Data'!L5,"*")</f>
        <v>305382.09999999998</v>
      </c>
      <c r="I9" s="71">
        <f t="shared" si="1"/>
        <v>-2.0293492714632013E-2</v>
      </c>
      <c r="J9" s="71">
        <f t="shared" si="2"/>
        <v>6.038138598558547E-2</v>
      </c>
      <c r="K9" s="71">
        <f t="shared" si="3"/>
        <v>-0.11203996566923864</v>
      </c>
      <c r="L9" s="72"/>
      <c r="M9" s="66"/>
      <c r="N9" s="66"/>
      <c r="O9" s="66"/>
      <c r="P9" s="66"/>
      <c r="Q9" s="66"/>
      <c r="R9" s="66"/>
      <c r="S9" s="66"/>
      <c r="T9" s="66"/>
      <c r="U9" s="66"/>
    </row>
    <row r="10" spans="1:21" x14ac:dyDescent="0.25">
      <c r="A10" s="15"/>
      <c r="B10" s="24" t="str">
        <f>'Town Data'!A6</f>
        <v>BETHEL</v>
      </c>
      <c r="C10" s="73">
        <f>IF('Town Data'!C6&gt;9,'Town Data'!B6,"*")</f>
        <v>243875</v>
      </c>
      <c r="D10" s="74" t="str">
        <f>IF('Town Data'!E6&gt;9,'Town Data'!D6,"*")</f>
        <v>*</v>
      </c>
      <c r="E10" s="75" t="str">
        <f>IF('Town Data'!G6&gt;9,'Town Data'!F6,"*")</f>
        <v>*</v>
      </c>
      <c r="F10" s="74">
        <f>IF('Town Data'!I6&gt;9,'Town Data'!H6,"*")</f>
        <v>228580.24</v>
      </c>
      <c r="G10" s="74" t="str">
        <f>IF('Town Data'!K6&gt;9,'Town Data'!J6,"*")</f>
        <v>*</v>
      </c>
      <c r="H10" s="75" t="str">
        <f>IF('Town Data'!M6&gt;9,'Town Data'!L6,"*")</f>
        <v>*</v>
      </c>
      <c r="I10" s="76">
        <f t="shared" si="1"/>
        <v>6.6911995542571878E-2</v>
      </c>
      <c r="J10" s="76" t="str">
        <f t="shared" si="2"/>
        <v/>
      </c>
      <c r="K10" s="76" t="str">
        <f t="shared" si="3"/>
        <v/>
      </c>
      <c r="L10" s="72"/>
      <c r="M10" s="66"/>
      <c r="N10" s="66"/>
      <c r="O10" s="66"/>
      <c r="P10" s="66"/>
      <c r="Q10" s="66"/>
      <c r="R10" s="66"/>
      <c r="S10" s="66"/>
      <c r="T10" s="66"/>
      <c r="U10" s="66"/>
    </row>
    <row r="11" spans="1:21" x14ac:dyDescent="0.25">
      <c r="A11" s="15"/>
      <c r="B11" s="15" t="str">
        <f>'Town Data'!A7</f>
        <v>BRADFORD</v>
      </c>
      <c r="C11" s="67">
        <f>IF('Town Data'!C7&gt;9,'Town Data'!B7,"*")</f>
        <v>396638</v>
      </c>
      <c r="D11" s="68" t="str">
        <f>IF('Town Data'!E7&gt;9,'Town Data'!D7,"*")</f>
        <v>*</v>
      </c>
      <c r="E11" s="69" t="str">
        <f>IF('Town Data'!G7&gt;9,'Town Data'!F7,"*")</f>
        <v>*</v>
      </c>
      <c r="F11" s="70">
        <f>IF('Town Data'!I7&gt;9,'Town Data'!H7,"*")</f>
        <v>391287.63</v>
      </c>
      <c r="G11" s="68" t="str">
        <f>IF('Town Data'!K7&gt;9,'Town Data'!J7,"*")</f>
        <v>*</v>
      </c>
      <c r="H11" s="69" t="str">
        <f>IF('Town Data'!M7&gt;9,'Town Data'!L7,"*")</f>
        <v>*</v>
      </c>
      <c r="I11" s="71">
        <f t="shared" si="1"/>
        <v>1.3673751966040927E-2</v>
      </c>
      <c r="J11" s="71" t="str">
        <f t="shared" si="2"/>
        <v/>
      </c>
      <c r="K11" s="71" t="str">
        <f t="shared" si="3"/>
        <v/>
      </c>
      <c r="L11" s="72"/>
      <c r="M11" s="66"/>
      <c r="N11" s="66"/>
      <c r="O11" s="66"/>
      <c r="P11" s="66"/>
      <c r="Q11" s="66"/>
      <c r="R11" s="66"/>
      <c r="S11" s="66"/>
      <c r="T11" s="66"/>
      <c r="U11" s="66"/>
    </row>
    <row r="12" spans="1:21" x14ac:dyDescent="0.25">
      <c r="A12" s="15"/>
      <c r="B12" s="24" t="str">
        <f>'Town Data'!A8</f>
        <v>BRANDON</v>
      </c>
      <c r="C12" s="73">
        <f>IF('Town Data'!C8&gt;9,'Town Data'!B8,"*")</f>
        <v>461419</v>
      </c>
      <c r="D12" s="74" t="str">
        <f>IF('Town Data'!E8&gt;9,'Town Data'!D8,"*")</f>
        <v>*</v>
      </c>
      <c r="E12" s="75" t="str">
        <f>IF('Town Data'!G8&gt;9,'Town Data'!F8,"*")</f>
        <v>*</v>
      </c>
      <c r="F12" s="74">
        <f>IF('Town Data'!I8&gt;9,'Town Data'!H8,"*")</f>
        <v>501882</v>
      </c>
      <c r="G12" s="74" t="str">
        <f>IF('Town Data'!K8&gt;9,'Town Data'!J8,"*")</f>
        <v>*</v>
      </c>
      <c r="H12" s="75" t="str">
        <f>IF('Town Data'!M8&gt;9,'Town Data'!L8,"*")</f>
        <v>*</v>
      </c>
      <c r="I12" s="76">
        <f t="shared" si="1"/>
        <v>-8.062253677159173E-2</v>
      </c>
      <c r="J12" s="76" t="str">
        <f t="shared" si="2"/>
        <v/>
      </c>
      <c r="K12" s="76" t="str">
        <f t="shared" si="3"/>
        <v/>
      </c>
      <c r="L12" s="72"/>
      <c r="M12" s="66"/>
      <c r="N12" s="66"/>
      <c r="O12" s="66"/>
      <c r="P12" s="66"/>
      <c r="Q12" s="66"/>
      <c r="R12" s="66"/>
      <c r="S12" s="66"/>
      <c r="T12" s="66"/>
      <c r="U12" s="66"/>
    </row>
    <row r="13" spans="1:21" x14ac:dyDescent="0.25">
      <c r="A13" s="15"/>
      <c r="B13" s="15" t="str">
        <f>'Town Data'!A9</f>
        <v>BRATTLEBORO</v>
      </c>
      <c r="C13" s="67">
        <f>IF('Town Data'!C9&gt;9,'Town Data'!B9,"*")</f>
        <v>3408963</v>
      </c>
      <c r="D13" s="68">
        <f>IF('Town Data'!E9&gt;9,'Town Data'!D9,"*")</f>
        <v>796941</v>
      </c>
      <c r="E13" s="69">
        <f>IF('Town Data'!G9&gt;9,'Town Data'!F9,"*")</f>
        <v>485102</v>
      </c>
      <c r="F13" s="70">
        <f>IF('Town Data'!I9&gt;9,'Town Data'!H9,"*")</f>
        <v>3120031.62</v>
      </c>
      <c r="G13" s="68">
        <f>IF('Town Data'!K9&gt;9,'Town Data'!J9,"*")</f>
        <v>842457.64</v>
      </c>
      <c r="H13" s="69">
        <f>IF('Town Data'!M9&gt;9,'Town Data'!L9,"*")</f>
        <v>426201.82</v>
      </c>
      <c r="I13" s="71">
        <f t="shared" si="1"/>
        <v>9.2605273019636863E-2</v>
      </c>
      <c r="J13" s="71">
        <f t="shared" si="2"/>
        <v>-5.4028401950274925E-2</v>
      </c>
      <c r="K13" s="71">
        <f t="shared" si="3"/>
        <v>0.13819786128552899</v>
      </c>
      <c r="L13" s="72"/>
      <c r="M13" s="66"/>
      <c r="N13" s="66"/>
      <c r="O13" s="66"/>
      <c r="P13" s="66"/>
      <c r="Q13" s="66"/>
      <c r="R13" s="66"/>
      <c r="S13" s="66"/>
      <c r="T13" s="66"/>
      <c r="U13" s="66"/>
    </row>
    <row r="14" spans="1:21" x14ac:dyDescent="0.25">
      <c r="A14" s="15"/>
      <c r="B14" s="24" t="str">
        <f>'Town Data'!A10</f>
        <v>BRISTOL</v>
      </c>
      <c r="C14" s="73">
        <f>IF('Town Data'!C10&gt;9,'Town Data'!B10,"*")</f>
        <v>464106.14</v>
      </c>
      <c r="D14" s="74" t="str">
        <f>IF('Town Data'!E10&gt;9,'Town Data'!D10,"*")</f>
        <v>*</v>
      </c>
      <c r="E14" s="75" t="str">
        <f>IF('Town Data'!G10&gt;9,'Town Data'!F10,"*")</f>
        <v>*</v>
      </c>
      <c r="F14" s="74">
        <f>IF('Town Data'!I10&gt;9,'Town Data'!H10,"*")</f>
        <v>413518</v>
      </c>
      <c r="G14" s="74" t="str">
        <f>IF('Town Data'!K10&gt;9,'Town Data'!J10,"*")</f>
        <v>*</v>
      </c>
      <c r="H14" s="75" t="str">
        <f>IF('Town Data'!M10&gt;9,'Town Data'!L10,"*")</f>
        <v>*</v>
      </c>
      <c r="I14" s="76">
        <f t="shared" si="1"/>
        <v>0.12233600472047169</v>
      </c>
      <c r="J14" s="76" t="str">
        <f t="shared" si="2"/>
        <v/>
      </c>
      <c r="K14" s="76" t="str">
        <f t="shared" si="3"/>
        <v/>
      </c>
      <c r="L14" s="72"/>
      <c r="M14" s="66"/>
      <c r="N14" s="66"/>
      <c r="O14" s="66"/>
      <c r="P14" s="66"/>
      <c r="Q14" s="66"/>
      <c r="R14" s="66"/>
      <c r="S14" s="66"/>
      <c r="T14" s="66"/>
      <c r="U14" s="66"/>
    </row>
    <row r="15" spans="1:21" x14ac:dyDescent="0.25">
      <c r="A15" s="15"/>
      <c r="B15" s="15" t="str">
        <f>'Town Data'!A11</f>
        <v>BURKE</v>
      </c>
      <c r="C15" s="67">
        <f>IF('Town Data'!C11&gt;9,'Town Data'!B11,"*")</f>
        <v>155394</v>
      </c>
      <c r="D15" s="68">
        <f>IF('Town Data'!E11&gt;9,'Town Data'!D11,"*")</f>
        <v>79561.08</v>
      </c>
      <c r="E15" s="69" t="str">
        <f>IF('Town Data'!G11&gt;9,'Town Data'!F11,"*")</f>
        <v>*</v>
      </c>
      <c r="F15" s="70">
        <f>IF('Town Data'!I11&gt;9,'Town Data'!H11,"*")</f>
        <v>137251</v>
      </c>
      <c r="G15" s="68">
        <f>IF('Town Data'!K11&gt;9,'Town Data'!J11,"*")</f>
        <v>82752.929999999993</v>
      </c>
      <c r="H15" s="69" t="str">
        <f>IF('Town Data'!M11&gt;9,'Town Data'!L11,"*")</f>
        <v>*</v>
      </c>
      <c r="I15" s="71">
        <f t="shared" si="1"/>
        <v>0.13218847221513869</v>
      </c>
      <c r="J15" s="71">
        <f t="shared" si="2"/>
        <v>-3.8570839727366649E-2</v>
      </c>
      <c r="K15" s="71" t="str">
        <f t="shared" si="3"/>
        <v/>
      </c>
      <c r="L15" s="72"/>
      <c r="M15" s="66"/>
      <c r="N15" s="66"/>
      <c r="O15" s="66"/>
      <c r="P15" s="66"/>
      <c r="Q15" s="66"/>
      <c r="R15" s="66"/>
      <c r="S15" s="66"/>
      <c r="T15" s="66"/>
      <c r="U15" s="66"/>
    </row>
    <row r="16" spans="1:21" x14ac:dyDescent="0.25">
      <c r="A16" s="15"/>
      <c r="B16" s="25" t="str">
        <f>'Town Data'!A12</f>
        <v>BURLINGTON</v>
      </c>
      <c r="C16" s="77">
        <f>IF('Town Data'!C12&gt;9,'Town Data'!B12,"*")</f>
        <v>9297442.5600000005</v>
      </c>
      <c r="D16" s="78">
        <f>IF('Town Data'!E12&gt;9,'Town Data'!D12,"*")</f>
        <v>3388106</v>
      </c>
      <c r="E16" s="79">
        <f>IF('Town Data'!G12&gt;9,'Town Data'!F12,"*")</f>
        <v>3295157.95</v>
      </c>
      <c r="F16" s="78">
        <f>IF('Town Data'!I12&gt;9,'Town Data'!H12,"*")</f>
        <v>8896676.0399999991</v>
      </c>
      <c r="G16" s="78">
        <f>IF('Town Data'!K12&gt;9,'Town Data'!J12,"*")</f>
        <v>2882436</v>
      </c>
      <c r="H16" s="79">
        <f>IF('Town Data'!M12&gt;9,'Town Data'!L12,"*")</f>
        <v>3234646.74</v>
      </c>
      <c r="I16" s="80">
        <f t="shared" si="1"/>
        <v>4.5046770074366048E-2</v>
      </c>
      <c r="J16" s="80">
        <f t="shared" si="2"/>
        <v>0.17543147532156828</v>
      </c>
      <c r="K16" s="80">
        <f t="shared" si="3"/>
        <v>1.8707208194240078E-2</v>
      </c>
      <c r="L16" s="72"/>
      <c r="M16" s="66"/>
      <c r="N16" s="66"/>
      <c r="O16" s="66"/>
      <c r="P16" s="66"/>
      <c r="Q16" s="66"/>
      <c r="R16" s="66"/>
      <c r="S16" s="66"/>
      <c r="T16" s="66"/>
      <c r="U16" s="66"/>
    </row>
    <row r="17" spans="1:21" x14ac:dyDescent="0.25">
      <c r="A17" s="15"/>
      <c r="B17" s="24" t="str">
        <f>'Town Data'!A13</f>
        <v>CAMBRIDGE</v>
      </c>
      <c r="C17" s="73">
        <f>IF('Town Data'!C13&gt;9,'Town Data'!B13,"*")</f>
        <v>361682.71</v>
      </c>
      <c r="D17" s="74">
        <f>IF('Town Data'!E13&gt;9,'Town Data'!D13,"*")</f>
        <v>130372</v>
      </c>
      <c r="E17" s="75" t="str">
        <f>IF('Town Data'!G13&gt;9,'Town Data'!F13,"*")</f>
        <v>*</v>
      </c>
      <c r="F17" s="74">
        <f>IF('Town Data'!I13&gt;9,'Town Data'!H13,"*")</f>
        <v>331570.90999999997</v>
      </c>
      <c r="G17" s="74" t="str">
        <f>IF('Town Data'!K13&gt;9,'Town Data'!J13,"*")</f>
        <v>*</v>
      </c>
      <c r="H17" s="75">
        <f>IF('Town Data'!M13&gt;9,'Town Data'!L13,"*")</f>
        <v>74260.45</v>
      </c>
      <c r="I17" s="76">
        <f t="shared" si="1"/>
        <v>9.0815566419864907E-2</v>
      </c>
      <c r="J17" s="76" t="str">
        <f t="shared" si="2"/>
        <v/>
      </c>
      <c r="K17" s="76" t="str">
        <f t="shared" si="3"/>
        <v/>
      </c>
      <c r="L17" s="72"/>
      <c r="M17" s="66"/>
      <c r="N17" s="66"/>
      <c r="O17" s="66"/>
      <c r="P17" s="66"/>
      <c r="Q17" s="66"/>
      <c r="R17" s="66"/>
      <c r="S17" s="66"/>
      <c r="T17" s="66"/>
      <c r="U17" s="66"/>
    </row>
    <row r="18" spans="1:21" x14ac:dyDescent="0.25">
      <c r="A18" s="15"/>
      <c r="B18" s="15" t="str">
        <f>'Town Data'!A14</f>
        <v>CASTLETON</v>
      </c>
      <c r="C18" s="67">
        <f>IF('Town Data'!C14&gt;9,'Town Data'!B14,"*")</f>
        <v>416466</v>
      </c>
      <c r="D18" s="68" t="str">
        <f>IF('Town Data'!E14&gt;9,'Town Data'!D14,"*")</f>
        <v>*</v>
      </c>
      <c r="E18" s="69" t="str">
        <f>IF('Town Data'!G14&gt;9,'Town Data'!F14,"*")</f>
        <v>*</v>
      </c>
      <c r="F18" s="70">
        <f>IF('Town Data'!I14&gt;9,'Town Data'!H14,"*")</f>
        <v>396489.51</v>
      </c>
      <c r="G18" s="68" t="str">
        <f>IF('Town Data'!K14&gt;9,'Town Data'!J14,"*")</f>
        <v>*</v>
      </c>
      <c r="H18" s="69" t="str">
        <f>IF('Town Data'!M14&gt;9,'Town Data'!L14,"*")</f>
        <v>*</v>
      </c>
      <c r="I18" s="71">
        <f t="shared" si="1"/>
        <v>5.0383401064002901E-2</v>
      </c>
      <c r="J18" s="71" t="str">
        <f t="shared" si="2"/>
        <v/>
      </c>
      <c r="K18" s="71" t="str">
        <f t="shared" si="3"/>
        <v/>
      </c>
      <c r="L18" s="72"/>
      <c r="M18" s="66"/>
      <c r="N18" s="66"/>
      <c r="O18" s="66"/>
      <c r="P18" s="66"/>
      <c r="Q18" s="66"/>
      <c r="R18" s="66"/>
      <c r="S18" s="66"/>
      <c r="T18" s="66"/>
      <c r="U18" s="66"/>
    </row>
    <row r="19" spans="1:21" x14ac:dyDescent="0.25">
      <c r="A19" s="15"/>
      <c r="B19" s="24" t="str">
        <f>'Town Data'!A15</f>
        <v>CHESTER</v>
      </c>
      <c r="C19" s="73">
        <f>IF('Town Data'!C15&gt;9,'Town Data'!B15,"*")</f>
        <v>258644</v>
      </c>
      <c r="D19" s="74">
        <f>IF('Town Data'!E15&gt;9,'Town Data'!D15,"*")</f>
        <v>52585</v>
      </c>
      <c r="E19" s="75" t="str">
        <f>IF('Town Data'!G15&gt;9,'Town Data'!F15,"*")</f>
        <v>*</v>
      </c>
      <c r="F19" s="74">
        <f>IF('Town Data'!I15&gt;9,'Town Data'!H15,"*")</f>
        <v>217345</v>
      </c>
      <c r="G19" s="74">
        <f>IF('Town Data'!K15&gt;9,'Town Data'!J15,"*")</f>
        <v>38934</v>
      </c>
      <c r="H19" s="75" t="str">
        <f>IF('Town Data'!M15&gt;9,'Town Data'!L15,"*")</f>
        <v>*</v>
      </c>
      <c r="I19" s="76">
        <f t="shared" si="1"/>
        <v>0.19001587338103015</v>
      </c>
      <c r="J19" s="76">
        <f t="shared" si="2"/>
        <v>0.35061899625006421</v>
      </c>
      <c r="K19" s="76" t="str">
        <f t="shared" si="3"/>
        <v/>
      </c>
      <c r="L19" s="72"/>
      <c r="M19" s="66"/>
      <c r="N19" s="66"/>
      <c r="O19" s="66"/>
      <c r="P19" s="66"/>
      <c r="Q19" s="66"/>
      <c r="R19" s="66"/>
      <c r="S19" s="66"/>
      <c r="T19" s="66"/>
      <c r="U19" s="66"/>
    </row>
    <row r="20" spans="1:21" x14ac:dyDescent="0.25">
      <c r="A20" s="15"/>
      <c r="B20" s="15" t="str">
        <f>'Town Data'!A16</f>
        <v>COLCHESTER</v>
      </c>
      <c r="C20" s="67">
        <f>IF('Town Data'!C16&gt;9,'Town Data'!B16,"*")</f>
        <v>2066625</v>
      </c>
      <c r="D20" s="68">
        <f>IF('Town Data'!E16&gt;9,'Town Data'!D16,"*")</f>
        <v>1186022</v>
      </c>
      <c r="E20" s="69">
        <f>IF('Town Data'!G16&gt;9,'Town Data'!F16,"*")</f>
        <v>248664</v>
      </c>
      <c r="F20" s="70">
        <f>IF('Town Data'!I16&gt;9,'Town Data'!H16,"*")</f>
        <v>1969998.58</v>
      </c>
      <c r="G20" s="68">
        <f>IF('Town Data'!K16&gt;9,'Town Data'!J16,"*")</f>
        <v>1302493</v>
      </c>
      <c r="H20" s="69">
        <f>IF('Town Data'!M16&gt;9,'Town Data'!L16,"*")</f>
        <v>276436</v>
      </c>
      <c r="I20" s="71">
        <f t="shared" si="1"/>
        <v>4.9048979517538498E-2</v>
      </c>
      <c r="J20" s="71">
        <f t="shared" si="2"/>
        <v>-8.9421593820465828E-2</v>
      </c>
      <c r="K20" s="71">
        <f t="shared" si="3"/>
        <v>-0.10046448364178327</v>
      </c>
      <c r="L20" s="72"/>
      <c r="M20" s="66"/>
      <c r="N20" s="66"/>
      <c r="O20" s="66"/>
      <c r="P20" s="66"/>
      <c r="Q20" s="66"/>
      <c r="R20" s="66"/>
      <c r="S20" s="66"/>
      <c r="T20" s="66"/>
      <c r="U20" s="66"/>
    </row>
    <row r="21" spans="1:21" x14ac:dyDescent="0.25">
      <c r="A21" s="15"/>
      <c r="B21" s="24" t="str">
        <f>'Town Data'!A17</f>
        <v>DERBY</v>
      </c>
      <c r="C21" s="73">
        <f>IF('Town Data'!C17&gt;9,'Town Data'!B17,"*")</f>
        <v>675215</v>
      </c>
      <c r="D21" s="74" t="str">
        <f>IF('Town Data'!E17&gt;9,'Town Data'!D17,"*")</f>
        <v>*</v>
      </c>
      <c r="E21" s="75" t="str">
        <f>IF('Town Data'!G17&gt;9,'Town Data'!F17,"*")</f>
        <v>*</v>
      </c>
      <c r="F21" s="74">
        <f>IF('Town Data'!I17&gt;9,'Town Data'!H17,"*")</f>
        <v>680440</v>
      </c>
      <c r="G21" s="74" t="str">
        <f>IF('Town Data'!K17&gt;9,'Town Data'!J17,"*")</f>
        <v>*</v>
      </c>
      <c r="H21" s="75" t="str">
        <f>IF('Town Data'!M17&gt;9,'Town Data'!L17,"*")</f>
        <v>*</v>
      </c>
      <c r="I21" s="76">
        <f t="shared" si="1"/>
        <v>-7.678854858620892E-3</v>
      </c>
      <c r="J21" s="76" t="str">
        <f t="shared" si="2"/>
        <v/>
      </c>
      <c r="K21" s="76" t="str">
        <f t="shared" si="3"/>
        <v/>
      </c>
      <c r="L21" s="72"/>
      <c r="M21" s="66"/>
      <c r="N21" s="66"/>
      <c r="O21" s="66"/>
      <c r="P21" s="66"/>
      <c r="Q21" s="66"/>
      <c r="R21" s="66"/>
      <c r="S21" s="66"/>
      <c r="T21" s="66"/>
      <c r="U21" s="66"/>
    </row>
    <row r="22" spans="1:21" x14ac:dyDescent="0.25">
      <c r="A22" s="15"/>
      <c r="B22" s="15" t="str">
        <f>'Town Data'!A18</f>
        <v>DORSET</v>
      </c>
      <c r="C22" s="67">
        <f>IF('Town Data'!C18&gt;9,'Town Data'!B18,"*")</f>
        <v>340178</v>
      </c>
      <c r="D22" s="68" t="str">
        <f>IF('Town Data'!E18&gt;9,'Town Data'!D18,"*")</f>
        <v>*</v>
      </c>
      <c r="E22" s="69" t="str">
        <f>IF('Town Data'!G18&gt;9,'Town Data'!F18,"*")</f>
        <v>*</v>
      </c>
      <c r="F22" s="70">
        <f>IF('Town Data'!I18&gt;9,'Town Data'!H18,"*")</f>
        <v>301476.09000000003</v>
      </c>
      <c r="G22" s="68">
        <f>IF('Town Data'!K18&gt;9,'Town Data'!J18,"*")</f>
        <v>63949</v>
      </c>
      <c r="H22" s="69" t="str">
        <f>IF('Town Data'!M18&gt;9,'Town Data'!L18,"*")</f>
        <v>*</v>
      </c>
      <c r="I22" s="71">
        <f t="shared" si="1"/>
        <v>0.12837472450966167</v>
      </c>
      <c r="J22" s="71" t="str">
        <f t="shared" si="2"/>
        <v/>
      </c>
      <c r="K22" s="71" t="str">
        <f t="shared" si="3"/>
        <v/>
      </c>
      <c r="L22" s="72"/>
      <c r="M22" s="66"/>
      <c r="N22" s="66"/>
      <c r="O22" s="66"/>
      <c r="P22" s="66"/>
      <c r="Q22" s="66"/>
      <c r="R22" s="66"/>
      <c r="S22" s="66"/>
      <c r="T22" s="66"/>
      <c r="U22" s="66"/>
    </row>
    <row r="23" spans="1:21" x14ac:dyDescent="0.25">
      <c r="A23" s="15"/>
      <c r="B23" s="24" t="str">
        <f>'Town Data'!A19</f>
        <v>DOVER</v>
      </c>
      <c r="C23" s="73">
        <f>IF('Town Data'!C19&gt;9,'Town Data'!B19,"*")</f>
        <v>204048.71</v>
      </c>
      <c r="D23" s="74">
        <f>IF('Town Data'!E19&gt;9,'Town Data'!D19,"*")</f>
        <v>94466</v>
      </c>
      <c r="E23" s="75" t="str">
        <f>IF('Town Data'!G19&gt;9,'Town Data'!F19,"*")</f>
        <v>*</v>
      </c>
      <c r="F23" s="74">
        <f>IF('Town Data'!I19&gt;9,'Town Data'!H19,"*")</f>
        <v>219964.24</v>
      </c>
      <c r="G23" s="74">
        <f>IF('Town Data'!K19&gt;9,'Town Data'!J19,"*")</f>
        <v>219210.5</v>
      </c>
      <c r="H23" s="75">
        <f>IF('Town Data'!M19&gt;9,'Town Data'!L19,"*")</f>
        <v>86300.1</v>
      </c>
      <c r="I23" s="76">
        <f t="shared" si="1"/>
        <v>-7.2355079171050704E-2</v>
      </c>
      <c r="J23" s="76">
        <f t="shared" si="2"/>
        <v>-0.56906261333284669</v>
      </c>
      <c r="K23" s="76" t="str">
        <f t="shared" si="3"/>
        <v/>
      </c>
      <c r="L23" s="72"/>
      <c r="M23" s="66"/>
      <c r="N23" s="66"/>
      <c r="O23" s="66"/>
      <c r="P23" s="66"/>
      <c r="Q23" s="66"/>
      <c r="R23" s="66"/>
      <c r="S23" s="66"/>
      <c r="T23" s="66"/>
      <c r="U23" s="66"/>
    </row>
    <row r="24" spans="1:21" x14ac:dyDescent="0.25">
      <c r="A24" s="15"/>
      <c r="B24" s="15" t="str">
        <f>'Town Data'!A20</f>
        <v>ENOSBURG</v>
      </c>
      <c r="C24" s="67">
        <f>IF('Town Data'!C20&gt;9,'Town Data'!B20,"*")</f>
        <v>359059</v>
      </c>
      <c r="D24" s="68" t="str">
        <f>IF('Town Data'!E20&gt;9,'Town Data'!D20,"*")</f>
        <v>*</v>
      </c>
      <c r="E24" s="69" t="str">
        <f>IF('Town Data'!G20&gt;9,'Town Data'!F20,"*")</f>
        <v>*</v>
      </c>
      <c r="F24" s="70">
        <f>IF('Town Data'!I20&gt;9,'Town Data'!H20,"*")</f>
        <v>339246</v>
      </c>
      <c r="G24" s="68" t="str">
        <f>IF('Town Data'!K20&gt;9,'Town Data'!J20,"*")</f>
        <v>*</v>
      </c>
      <c r="H24" s="69" t="str">
        <f>IF('Town Data'!M20&gt;9,'Town Data'!L20,"*")</f>
        <v>*</v>
      </c>
      <c r="I24" s="71">
        <f t="shared" si="1"/>
        <v>5.8403046756630883E-2</v>
      </c>
      <c r="J24" s="71" t="str">
        <f t="shared" si="2"/>
        <v/>
      </c>
      <c r="K24" s="71" t="str">
        <f t="shared" si="3"/>
        <v/>
      </c>
      <c r="L24" s="72"/>
      <c r="M24" s="66"/>
      <c r="N24" s="66"/>
      <c r="O24" s="66"/>
      <c r="P24" s="66"/>
      <c r="Q24" s="66"/>
      <c r="R24" s="66"/>
      <c r="S24" s="66"/>
      <c r="T24" s="66"/>
      <c r="U24" s="66"/>
    </row>
    <row r="25" spans="1:21" x14ac:dyDescent="0.25">
      <c r="A25" s="15"/>
      <c r="B25" s="24" t="str">
        <f>'Town Data'!A21</f>
        <v>ESSEX</v>
      </c>
      <c r="C25" s="73">
        <f>IF('Town Data'!C21&gt;9,'Town Data'!B21,"*")</f>
        <v>2950537</v>
      </c>
      <c r="D25" s="74" t="str">
        <f>IF('Town Data'!E21&gt;9,'Town Data'!D21,"*")</f>
        <v>*</v>
      </c>
      <c r="E25" s="75">
        <f>IF('Town Data'!G21&gt;9,'Town Data'!F21,"*")</f>
        <v>293691</v>
      </c>
      <c r="F25" s="74">
        <f>IF('Town Data'!I21&gt;9,'Town Data'!H21,"*")</f>
        <v>2749156</v>
      </c>
      <c r="G25" s="74" t="str">
        <f>IF('Town Data'!K21&gt;9,'Town Data'!J21,"*")</f>
        <v>*</v>
      </c>
      <c r="H25" s="75">
        <f>IF('Town Data'!M21&gt;9,'Town Data'!L21,"*")</f>
        <v>257527</v>
      </c>
      <c r="I25" s="76">
        <f t="shared" si="1"/>
        <v>7.3251936230610409E-2</v>
      </c>
      <c r="J25" s="76" t="str">
        <f t="shared" si="2"/>
        <v/>
      </c>
      <c r="K25" s="76">
        <f t="shared" si="3"/>
        <v>0.14042799395791508</v>
      </c>
      <c r="L25" s="72"/>
      <c r="M25" s="66"/>
      <c r="N25" s="66"/>
      <c r="O25" s="66"/>
      <c r="P25" s="66"/>
      <c r="Q25" s="66"/>
      <c r="R25" s="66"/>
      <c r="S25" s="66"/>
      <c r="T25" s="66"/>
      <c r="U25" s="66"/>
    </row>
    <row r="26" spans="1:21" x14ac:dyDescent="0.25">
      <c r="A26" s="15"/>
      <c r="B26" s="15" t="str">
        <f>'Town Data'!A22</f>
        <v>FAIR HAVEN</v>
      </c>
      <c r="C26" s="67">
        <f>IF('Town Data'!C22&gt;9,'Town Data'!B22,"*")</f>
        <v>397503.65</v>
      </c>
      <c r="D26" s="68" t="str">
        <f>IF('Town Data'!E22&gt;9,'Town Data'!D22,"*")</f>
        <v>*</v>
      </c>
      <c r="E26" s="69" t="str">
        <f>IF('Town Data'!G22&gt;9,'Town Data'!F22,"*")</f>
        <v>*</v>
      </c>
      <c r="F26" s="70">
        <f>IF('Town Data'!I22&gt;9,'Town Data'!H22,"*")</f>
        <v>411850.81</v>
      </c>
      <c r="G26" s="68" t="str">
        <f>IF('Town Data'!K22&gt;9,'Town Data'!J22,"*")</f>
        <v>*</v>
      </c>
      <c r="H26" s="69" t="str">
        <f>IF('Town Data'!M22&gt;9,'Town Data'!L22,"*")</f>
        <v>*</v>
      </c>
      <c r="I26" s="71">
        <f t="shared" si="1"/>
        <v>-3.4835818339169891E-2</v>
      </c>
      <c r="J26" s="71" t="str">
        <f t="shared" si="2"/>
        <v/>
      </c>
      <c r="K26" s="71" t="str">
        <f t="shared" si="3"/>
        <v/>
      </c>
      <c r="L26" s="72"/>
      <c r="M26" s="66"/>
      <c r="N26" s="66"/>
      <c r="O26" s="66"/>
      <c r="P26" s="66"/>
      <c r="Q26" s="66"/>
      <c r="R26" s="66"/>
      <c r="S26" s="66"/>
      <c r="T26" s="66"/>
      <c r="U26" s="66"/>
    </row>
    <row r="27" spans="1:21" x14ac:dyDescent="0.25">
      <c r="A27" s="15"/>
      <c r="B27" s="24" t="str">
        <f>'Town Data'!A23</f>
        <v>FERRISBURGH</v>
      </c>
      <c r="C27" s="73">
        <f>IF('Town Data'!C23&gt;9,'Town Data'!B23,"*")</f>
        <v>533632</v>
      </c>
      <c r="D27" s="74" t="str">
        <f>IF('Town Data'!E23&gt;9,'Town Data'!D23,"*")</f>
        <v>*</v>
      </c>
      <c r="E27" s="75" t="str">
        <f>IF('Town Data'!G23&gt;9,'Town Data'!F23,"*")</f>
        <v>*</v>
      </c>
      <c r="F27" s="74">
        <f>IF('Town Data'!I23&gt;9,'Town Data'!H23,"*")</f>
        <v>267693</v>
      </c>
      <c r="G27" s="74" t="str">
        <f>IF('Town Data'!K23&gt;9,'Town Data'!J23,"*")</f>
        <v>*</v>
      </c>
      <c r="H27" s="75" t="str">
        <f>IF('Town Data'!M23&gt;9,'Town Data'!L23,"*")</f>
        <v>*</v>
      </c>
      <c r="I27" s="76">
        <f t="shared" si="1"/>
        <v>0.99344771809498189</v>
      </c>
      <c r="J27" s="76" t="str">
        <f t="shared" si="2"/>
        <v/>
      </c>
      <c r="K27" s="76" t="str">
        <f t="shared" si="3"/>
        <v/>
      </c>
      <c r="L27" s="72"/>
      <c r="M27" s="66"/>
      <c r="N27" s="66"/>
      <c r="O27" s="66"/>
      <c r="P27" s="66"/>
      <c r="Q27" s="66"/>
      <c r="R27" s="66"/>
      <c r="S27" s="66"/>
      <c r="T27" s="66"/>
      <c r="U27" s="66"/>
    </row>
    <row r="28" spans="1:21" x14ac:dyDescent="0.25">
      <c r="A28" s="15"/>
      <c r="B28" s="15" t="str">
        <f>'Town Data'!A24</f>
        <v>HARDWICK</v>
      </c>
      <c r="C28" s="67">
        <f>IF('Town Data'!C24&gt;9,'Town Data'!B24,"*")</f>
        <v>306442.09999999998</v>
      </c>
      <c r="D28" s="68" t="str">
        <f>IF('Town Data'!E24&gt;9,'Town Data'!D24,"*")</f>
        <v>*</v>
      </c>
      <c r="E28" s="69" t="str">
        <f>IF('Town Data'!G24&gt;9,'Town Data'!F24,"*")</f>
        <v>*</v>
      </c>
      <c r="F28" s="70">
        <f>IF('Town Data'!I24&gt;9,'Town Data'!H24,"*")</f>
        <v>312965.95</v>
      </c>
      <c r="G28" s="68" t="str">
        <f>IF('Town Data'!K24&gt;9,'Town Data'!J24,"*")</f>
        <v>*</v>
      </c>
      <c r="H28" s="69" t="str">
        <f>IF('Town Data'!M24&gt;9,'Town Data'!L24,"*")</f>
        <v>*</v>
      </c>
      <c r="I28" s="71">
        <f t="shared" si="1"/>
        <v>-2.0845238914968336E-2</v>
      </c>
      <c r="J28" s="71" t="str">
        <f t="shared" si="2"/>
        <v/>
      </c>
      <c r="K28" s="71" t="str">
        <f t="shared" si="3"/>
        <v/>
      </c>
      <c r="L28" s="72"/>
      <c r="M28" s="66"/>
      <c r="N28" s="66"/>
      <c r="O28" s="66"/>
      <c r="P28" s="66"/>
      <c r="Q28" s="66"/>
      <c r="R28" s="66"/>
      <c r="S28" s="66"/>
      <c r="T28" s="66"/>
      <c r="U28" s="66"/>
    </row>
    <row r="29" spans="1:21" x14ac:dyDescent="0.25">
      <c r="A29" s="15"/>
      <c r="B29" s="24" t="str">
        <f>'Town Data'!A25</f>
        <v>HARTFORD</v>
      </c>
      <c r="C29" s="73">
        <f>IF('Town Data'!C25&gt;9,'Town Data'!B25,"*")</f>
        <v>1623452.27</v>
      </c>
      <c r="D29" s="74">
        <f>IF('Town Data'!E25&gt;9,'Town Data'!D25,"*")</f>
        <v>995531</v>
      </c>
      <c r="E29" s="75">
        <f>IF('Town Data'!G25&gt;9,'Town Data'!F25,"*")</f>
        <v>237295</v>
      </c>
      <c r="F29" s="74">
        <f>IF('Town Data'!I25&gt;9,'Town Data'!H25,"*")</f>
        <v>1611307.06</v>
      </c>
      <c r="G29" s="74">
        <f>IF('Town Data'!K25&gt;9,'Town Data'!J25,"*")</f>
        <v>954182.77</v>
      </c>
      <c r="H29" s="75">
        <f>IF('Town Data'!M25&gt;9,'Town Data'!L25,"*")</f>
        <v>258789.25</v>
      </c>
      <c r="I29" s="76">
        <f t="shared" si="1"/>
        <v>7.5374894714356697E-3</v>
      </c>
      <c r="J29" s="76">
        <f t="shared" si="2"/>
        <v>4.3333658183746057E-2</v>
      </c>
      <c r="K29" s="76">
        <f t="shared" si="3"/>
        <v>-8.3056966237971624E-2</v>
      </c>
      <c r="L29" s="72"/>
      <c r="M29" s="66"/>
      <c r="N29" s="66"/>
      <c r="O29" s="66"/>
      <c r="P29" s="66"/>
      <c r="Q29" s="66"/>
      <c r="R29" s="66"/>
      <c r="S29" s="66"/>
      <c r="T29" s="66"/>
      <c r="U29" s="66"/>
    </row>
    <row r="30" spans="1:21" x14ac:dyDescent="0.25">
      <c r="A30" s="15"/>
      <c r="B30" s="15" t="str">
        <f>'Town Data'!A26</f>
        <v>HINESBURG</v>
      </c>
      <c r="C30" s="67">
        <f>IF('Town Data'!C26&gt;9,'Town Data'!B26,"*")</f>
        <v>490533.33</v>
      </c>
      <c r="D30" s="68" t="str">
        <f>IF('Town Data'!E26&gt;9,'Town Data'!D26,"*")</f>
        <v>*</v>
      </c>
      <c r="E30" s="69" t="str">
        <f>IF('Town Data'!G26&gt;9,'Town Data'!F26,"*")</f>
        <v>*</v>
      </c>
      <c r="F30" s="70">
        <f>IF('Town Data'!I26&gt;9,'Town Data'!H26,"*")</f>
        <v>460262.44</v>
      </c>
      <c r="G30" s="68" t="str">
        <f>IF('Town Data'!K26&gt;9,'Town Data'!J26,"*")</f>
        <v>*</v>
      </c>
      <c r="H30" s="69" t="str">
        <f>IF('Town Data'!M26&gt;9,'Town Data'!L26,"*")</f>
        <v>*</v>
      </c>
      <c r="I30" s="71">
        <f t="shared" si="1"/>
        <v>6.576876010130224E-2</v>
      </c>
      <c r="J30" s="71" t="str">
        <f t="shared" si="2"/>
        <v/>
      </c>
      <c r="K30" s="71" t="str">
        <f t="shared" si="3"/>
        <v/>
      </c>
      <c r="L30" s="72"/>
      <c r="M30" s="66"/>
      <c r="N30" s="66"/>
      <c r="O30" s="66"/>
      <c r="P30" s="66"/>
      <c r="Q30" s="66"/>
      <c r="R30" s="66"/>
      <c r="S30" s="66"/>
      <c r="T30" s="66"/>
      <c r="U30" s="66"/>
    </row>
    <row r="31" spans="1:21" x14ac:dyDescent="0.25">
      <c r="A31" s="15"/>
      <c r="B31" s="24" t="str">
        <f>'Town Data'!A27</f>
        <v>JOHNSON</v>
      </c>
      <c r="C31" s="73">
        <f>IF('Town Data'!C27&gt;9,'Town Data'!B27,"*")</f>
        <v>240867</v>
      </c>
      <c r="D31" s="74" t="str">
        <f>IF('Town Data'!E27&gt;9,'Town Data'!D27,"*")</f>
        <v>*</v>
      </c>
      <c r="E31" s="75" t="str">
        <f>IF('Town Data'!G27&gt;9,'Town Data'!F27,"*")</f>
        <v>*</v>
      </c>
      <c r="F31" s="74">
        <f>IF('Town Data'!I27&gt;9,'Town Data'!H27,"*")</f>
        <v>221214.04</v>
      </c>
      <c r="G31" s="74" t="str">
        <f>IF('Town Data'!K27&gt;9,'Town Data'!J27,"*")</f>
        <v>*</v>
      </c>
      <c r="H31" s="75" t="str">
        <f>IF('Town Data'!M27&gt;9,'Town Data'!L27,"*")</f>
        <v>*</v>
      </c>
      <c r="I31" s="76">
        <f t="shared" si="1"/>
        <v>8.8841377337532418E-2</v>
      </c>
      <c r="J31" s="76" t="str">
        <f t="shared" si="2"/>
        <v/>
      </c>
      <c r="K31" s="76" t="str">
        <f t="shared" si="3"/>
        <v/>
      </c>
      <c r="L31" s="72"/>
      <c r="M31" s="66"/>
      <c r="N31" s="66"/>
      <c r="O31" s="66"/>
      <c r="P31" s="66"/>
      <c r="Q31" s="66"/>
      <c r="R31" s="66"/>
      <c r="S31" s="66"/>
      <c r="T31" s="66"/>
      <c r="U31" s="66"/>
    </row>
    <row r="32" spans="1:21" x14ac:dyDescent="0.25">
      <c r="A32" s="15"/>
      <c r="B32" s="15" t="str">
        <f>'Town Data'!A28</f>
        <v>KILLINGTON</v>
      </c>
      <c r="C32" s="67">
        <f>IF('Town Data'!C28&gt;9,'Town Data'!B28,"*")</f>
        <v>472583.76</v>
      </c>
      <c r="D32" s="68">
        <f>IF('Town Data'!E28&gt;9,'Town Data'!D28,"*")</f>
        <v>278529</v>
      </c>
      <c r="E32" s="69">
        <f>IF('Town Data'!G28&gt;9,'Town Data'!F28,"*")</f>
        <v>237947.1</v>
      </c>
      <c r="F32" s="70">
        <f>IF('Town Data'!I28&gt;9,'Town Data'!H28,"*")</f>
        <v>291619.5</v>
      </c>
      <c r="G32" s="68">
        <f>IF('Town Data'!K28&gt;9,'Town Data'!J28,"*")</f>
        <v>193211.77</v>
      </c>
      <c r="H32" s="69">
        <f>IF('Town Data'!M28&gt;9,'Town Data'!L28,"*")</f>
        <v>160168.5</v>
      </c>
      <c r="I32" s="71">
        <f t="shared" si="1"/>
        <v>0.62054924310617088</v>
      </c>
      <c r="J32" s="71">
        <f t="shared" si="2"/>
        <v>0.4415736681052092</v>
      </c>
      <c r="K32" s="71">
        <f t="shared" si="3"/>
        <v>0.48560484739508708</v>
      </c>
      <c r="L32" s="72"/>
      <c r="M32" s="66"/>
      <c r="N32" s="66"/>
      <c r="O32" s="66"/>
      <c r="P32" s="66"/>
      <c r="Q32" s="66"/>
      <c r="R32" s="66"/>
      <c r="S32" s="66"/>
      <c r="T32" s="66"/>
      <c r="U32" s="66"/>
    </row>
    <row r="33" spans="1:21" x14ac:dyDescent="0.25">
      <c r="A33" s="15"/>
      <c r="B33" s="24" t="str">
        <f>'Town Data'!A29</f>
        <v>LONDONDERRY</v>
      </c>
      <c r="C33" s="73">
        <f>IF('Town Data'!C29&gt;9,'Town Data'!B29,"*")</f>
        <v>140762.57999999999</v>
      </c>
      <c r="D33" s="74" t="str">
        <f>IF('Town Data'!E29&gt;9,'Town Data'!D29,"*")</f>
        <v>*</v>
      </c>
      <c r="E33" s="75" t="str">
        <f>IF('Town Data'!G29&gt;9,'Town Data'!F29,"*")</f>
        <v>*</v>
      </c>
      <c r="F33" s="74">
        <f>IF('Town Data'!I29&gt;9,'Town Data'!H29,"*")</f>
        <v>149138.78</v>
      </c>
      <c r="G33" s="74" t="str">
        <f>IF('Town Data'!K29&gt;9,'Town Data'!J29,"*")</f>
        <v>*</v>
      </c>
      <c r="H33" s="75" t="str">
        <f>IF('Town Data'!M29&gt;9,'Town Data'!L29,"*")</f>
        <v>*</v>
      </c>
      <c r="I33" s="76">
        <f t="shared" si="1"/>
        <v>-5.6163795895339978E-2</v>
      </c>
      <c r="J33" s="76" t="str">
        <f t="shared" si="2"/>
        <v/>
      </c>
      <c r="K33" s="76" t="str">
        <f t="shared" si="3"/>
        <v/>
      </c>
      <c r="L33" s="72"/>
      <c r="M33" s="66"/>
      <c r="N33" s="66"/>
      <c r="O33" s="66"/>
      <c r="P33" s="66"/>
      <c r="Q33" s="66"/>
      <c r="R33" s="66"/>
      <c r="S33" s="66"/>
      <c r="T33" s="66"/>
      <c r="U33" s="66"/>
    </row>
    <row r="34" spans="1:21" x14ac:dyDescent="0.25">
      <c r="A34" s="15"/>
      <c r="B34" s="15" t="str">
        <f>'Town Data'!A30</f>
        <v>LUDLOW</v>
      </c>
      <c r="C34" s="67">
        <f>IF('Town Data'!C30&gt;9,'Town Data'!B30,"*")</f>
        <v>549946</v>
      </c>
      <c r="D34" s="68">
        <f>IF('Town Data'!E30&gt;9,'Town Data'!D30,"*")</f>
        <v>166687</v>
      </c>
      <c r="E34" s="69">
        <f>IF('Town Data'!G30&gt;9,'Town Data'!F30,"*")</f>
        <v>133416</v>
      </c>
      <c r="F34" s="70">
        <f>IF('Town Data'!I30&gt;9,'Town Data'!H30,"*")</f>
        <v>532919.4</v>
      </c>
      <c r="G34" s="68">
        <f>IF('Town Data'!K30&gt;9,'Town Data'!J30,"*")</f>
        <v>163824.47</v>
      </c>
      <c r="H34" s="69">
        <f>IF('Town Data'!M30&gt;9,'Town Data'!L30,"*")</f>
        <v>133107</v>
      </c>
      <c r="I34" s="71">
        <f t="shared" si="1"/>
        <v>3.1949671939133714E-2</v>
      </c>
      <c r="J34" s="71">
        <f t="shared" si="2"/>
        <v>1.7473152820210551E-2</v>
      </c>
      <c r="K34" s="71">
        <f t="shared" si="3"/>
        <v>2.3214406454957291E-3</v>
      </c>
      <c r="L34" s="72"/>
      <c r="M34" s="66"/>
      <c r="N34" s="66"/>
      <c r="O34" s="66"/>
      <c r="P34" s="66"/>
      <c r="Q34" s="66"/>
      <c r="R34" s="66"/>
      <c r="S34" s="66"/>
      <c r="T34" s="66"/>
      <c r="U34" s="66"/>
    </row>
    <row r="35" spans="1:21" x14ac:dyDescent="0.25">
      <c r="A35" s="15"/>
      <c r="B35" s="24" t="str">
        <f>'Town Data'!A31</f>
        <v>LYNDON</v>
      </c>
      <c r="C35" s="73">
        <f>IF('Town Data'!C31&gt;9,'Town Data'!B31,"*")</f>
        <v>938849.52</v>
      </c>
      <c r="D35" s="74" t="str">
        <f>IF('Town Data'!E31&gt;9,'Town Data'!D31,"*")</f>
        <v>*</v>
      </c>
      <c r="E35" s="75">
        <f>IF('Town Data'!G31&gt;9,'Town Data'!F31,"*")</f>
        <v>104012</v>
      </c>
      <c r="F35" s="74">
        <f>IF('Town Data'!I31&gt;9,'Town Data'!H31,"*")</f>
        <v>902770.86</v>
      </c>
      <c r="G35" s="74" t="str">
        <f>IF('Town Data'!K31&gt;9,'Town Data'!J31,"*")</f>
        <v>*</v>
      </c>
      <c r="H35" s="75">
        <f>IF('Town Data'!M31&gt;9,'Town Data'!L31,"*")</f>
        <v>113284.58</v>
      </c>
      <c r="I35" s="76">
        <f t="shared" si="1"/>
        <v>3.9964360391517323E-2</v>
      </c>
      <c r="J35" s="76" t="str">
        <f t="shared" si="2"/>
        <v/>
      </c>
      <c r="K35" s="76">
        <f t="shared" si="3"/>
        <v>-8.1852093197503153E-2</v>
      </c>
      <c r="L35" s="72"/>
      <c r="M35" s="66"/>
      <c r="N35" s="66"/>
      <c r="O35" s="66"/>
      <c r="P35" s="66"/>
      <c r="Q35" s="66"/>
      <c r="R35" s="66"/>
      <c r="S35" s="66"/>
      <c r="T35" s="66"/>
      <c r="U35" s="66"/>
    </row>
    <row r="36" spans="1:21" x14ac:dyDescent="0.25">
      <c r="A36" s="15"/>
      <c r="B36" s="15" t="str">
        <f>'Town Data'!A32</f>
        <v>MANCHESTER</v>
      </c>
      <c r="C36" s="67">
        <f>IF('Town Data'!C32&gt;9,'Town Data'!B32,"*")</f>
        <v>1936535.95</v>
      </c>
      <c r="D36" s="68">
        <f>IF('Town Data'!E32&gt;9,'Town Data'!D32,"*")</f>
        <v>1127310.77</v>
      </c>
      <c r="E36" s="69">
        <f>IF('Town Data'!G32&gt;9,'Town Data'!F32,"*")</f>
        <v>413140.27</v>
      </c>
      <c r="F36" s="70">
        <f>IF('Town Data'!I32&gt;9,'Town Data'!H32,"*")</f>
        <v>1692027.96</v>
      </c>
      <c r="G36" s="68">
        <f>IF('Town Data'!K32&gt;9,'Town Data'!J32,"*")</f>
        <v>1085158.25</v>
      </c>
      <c r="H36" s="69">
        <f>IF('Town Data'!M32&gt;9,'Town Data'!L32,"*")</f>
        <v>399626.99</v>
      </c>
      <c r="I36" s="71">
        <f t="shared" si="1"/>
        <v>0.14450588038746121</v>
      </c>
      <c r="J36" s="71">
        <f t="shared" si="2"/>
        <v>3.8844583267002776E-2</v>
      </c>
      <c r="K36" s="71">
        <f t="shared" si="3"/>
        <v>3.3814733083969199E-2</v>
      </c>
      <c r="L36" s="72"/>
      <c r="M36" s="66"/>
      <c r="N36" s="66"/>
      <c r="O36" s="66"/>
      <c r="P36" s="66"/>
      <c r="Q36" s="66"/>
      <c r="R36" s="66"/>
      <c r="S36" s="66"/>
      <c r="T36" s="66"/>
      <c r="U36" s="66"/>
    </row>
    <row r="37" spans="1:21" x14ac:dyDescent="0.25">
      <c r="A37" s="15"/>
      <c r="B37" s="24" t="str">
        <f>'Town Data'!A33</f>
        <v>MIDDLEBURY</v>
      </c>
      <c r="C37" s="73">
        <f>IF('Town Data'!C33&gt;9,'Town Data'!B33,"*")</f>
        <v>2161202.6800000002</v>
      </c>
      <c r="D37" s="74" t="str">
        <f>IF('Town Data'!E33&gt;9,'Town Data'!D33,"*")</f>
        <v>*</v>
      </c>
      <c r="E37" s="75">
        <f>IF('Town Data'!G33&gt;9,'Town Data'!F33,"*")</f>
        <v>325899.5</v>
      </c>
      <c r="F37" s="74">
        <f>IF('Town Data'!I33&gt;9,'Town Data'!H33,"*")</f>
        <v>1879799.64</v>
      </c>
      <c r="G37" s="74" t="str">
        <f>IF('Town Data'!K33&gt;9,'Town Data'!J33,"*")</f>
        <v>*</v>
      </c>
      <c r="H37" s="75">
        <f>IF('Town Data'!M33&gt;9,'Town Data'!L33,"*")</f>
        <v>302603.28000000003</v>
      </c>
      <c r="I37" s="76">
        <f t="shared" si="1"/>
        <v>0.1496984221148166</v>
      </c>
      <c r="J37" s="76" t="str">
        <f t="shared" si="2"/>
        <v/>
      </c>
      <c r="K37" s="76">
        <f>IFERROR((E37-H37)/H37,"")</f>
        <v>7.6986012841632021E-2</v>
      </c>
      <c r="L37" s="72"/>
      <c r="M37" s="66"/>
      <c r="N37" s="66"/>
      <c r="O37" s="66"/>
      <c r="P37" s="66"/>
      <c r="Q37" s="66"/>
      <c r="R37" s="66"/>
      <c r="S37" s="66"/>
      <c r="T37" s="66"/>
      <c r="U37" s="66"/>
    </row>
    <row r="38" spans="1:21" x14ac:dyDescent="0.25">
      <c r="A38" s="15"/>
      <c r="B38" s="15" t="str">
        <f>'Town Data'!A34</f>
        <v>MILTON</v>
      </c>
      <c r="C38" s="67">
        <f>IF('Town Data'!C34&gt;9,'Town Data'!B34,"*")</f>
        <v>852084</v>
      </c>
      <c r="D38" s="68" t="str">
        <f>IF('Town Data'!E34&gt;9,'Town Data'!D34,"*")</f>
        <v>*</v>
      </c>
      <c r="E38" s="69" t="str">
        <f>IF('Town Data'!G34&gt;9,'Town Data'!F34,"*")</f>
        <v>*</v>
      </c>
      <c r="F38" s="70">
        <f>IF('Town Data'!I34&gt;9,'Town Data'!H34,"*")</f>
        <v>807445</v>
      </c>
      <c r="G38" s="68" t="str">
        <f>IF('Town Data'!K34&gt;9,'Town Data'!J34,"*")</f>
        <v>*</v>
      </c>
      <c r="H38" s="69" t="str">
        <f>IF('Town Data'!M34&gt;9,'Town Data'!L34,"*")</f>
        <v>*</v>
      </c>
      <c r="I38" s="71">
        <f t="shared" si="1"/>
        <v>5.5284260847488068E-2</v>
      </c>
      <c r="J38" s="71" t="str">
        <f t="shared" si="2"/>
        <v/>
      </c>
      <c r="K38" s="71" t="str">
        <f t="shared" si="3"/>
        <v/>
      </c>
      <c r="L38" s="72"/>
      <c r="M38" s="66"/>
      <c r="N38" s="66"/>
      <c r="O38" s="66"/>
      <c r="P38" s="66"/>
      <c r="Q38" s="66"/>
      <c r="R38" s="66"/>
      <c r="S38" s="66"/>
      <c r="T38" s="66"/>
      <c r="U38" s="66"/>
    </row>
    <row r="39" spans="1:21" x14ac:dyDescent="0.25">
      <c r="A39" s="15"/>
      <c r="B39" s="24" t="str">
        <f>'Town Data'!A35</f>
        <v>MONTPELIER</v>
      </c>
      <c r="C39" s="73">
        <f>IF('Town Data'!C35&gt;9,'Town Data'!B35,"*")</f>
        <v>2128851.04</v>
      </c>
      <c r="D39" s="74" t="str">
        <f>IF('Town Data'!E35&gt;9,'Town Data'!D35,"*")</f>
        <v>*</v>
      </c>
      <c r="E39" s="75">
        <f>IF('Town Data'!G35&gt;9,'Town Data'!F35,"*")</f>
        <v>387860</v>
      </c>
      <c r="F39" s="74">
        <f>IF('Town Data'!I35&gt;9,'Town Data'!H35,"*")</f>
        <v>2070741.74</v>
      </c>
      <c r="G39" s="74" t="str">
        <f>IF('Town Data'!K35&gt;9,'Town Data'!J35,"*")</f>
        <v>*</v>
      </c>
      <c r="H39" s="75">
        <f>IF('Town Data'!M35&gt;9,'Town Data'!L35,"*")</f>
        <v>396889.65</v>
      </c>
      <c r="I39" s="76">
        <f t="shared" si="1"/>
        <v>2.8062070164288109E-2</v>
      </c>
      <c r="J39" s="76" t="str">
        <f t="shared" si="2"/>
        <v/>
      </c>
      <c r="K39" s="76">
        <f t="shared" si="3"/>
        <v>-2.2751034198044778E-2</v>
      </c>
      <c r="L39" s="72"/>
      <c r="M39" s="66"/>
      <c r="N39" s="66"/>
      <c r="O39" s="66"/>
      <c r="P39" s="66"/>
      <c r="Q39" s="66"/>
      <c r="R39" s="66"/>
      <c r="S39" s="66"/>
      <c r="T39" s="66"/>
      <c r="U39" s="66"/>
    </row>
    <row r="40" spans="1:21" x14ac:dyDescent="0.25">
      <c r="A40" s="15"/>
      <c r="B40" s="15" t="str">
        <f>'Town Data'!A36</f>
        <v>MORRISTOWN</v>
      </c>
      <c r="C40" s="67">
        <f>IF('Town Data'!C36&gt;9,'Town Data'!B36,"*")</f>
        <v>1001627</v>
      </c>
      <c r="D40" s="68" t="str">
        <f>IF('Town Data'!E36&gt;9,'Town Data'!D36,"*")</f>
        <v>*</v>
      </c>
      <c r="E40" s="69">
        <f>IF('Town Data'!G36&gt;9,'Town Data'!F36,"*")</f>
        <v>87592</v>
      </c>
      <c r="F40" s="70">
        <f>IF('Town Data'!I36&gt;9,'Town Data'!H36,"*")</f>
        <v>963402.23</v>
      </c>
      <c r="G40" s="68">
        <f>IF('Town Data'!K36&gt;9,'Town Data'!J36,"*")</f>
        <v>66558</v>
      </c>
      <c r="H40" s="69">
        <f>IF('Town Data'!M36&gt;9,'Town Data'!L36,"*")</f>
        <v>78340</v>
      </c>
      <c r="I40" s="71">
        <f t="shared" si="1"/>
        <v>3.9676854391337689E-2</v>
      </c>
      <c r="J40" s="71" t="str">
        <f t="shared" si="2"/>
        <v/>
      </c>
      <c r="K40" s="71">
        <f t="shared" si="3"/>
        <v>0.11810058718406945</v>
      </c>
      <c r="L40" s="72"/>
      <c r="M40" s="66"/>
      <c r="N40" s="66"/>
      <c r="O40" s="66"/>
      <c r="P40" s="66"/>
      <c r="Q40" s="66"/>
      <c r="R40" s="66"/>
      <c r="S40" s="66"/>
      <c r="T40" s="66"/>
      <c r="U40" s="66"/>
    </row>
    <row r="41" spans="1:21" x14ac:dyDescent="0.25">
      <c r="A41" s="15"/>
      <c r="B41" s="24" t="str">
        <f>'Town Data'!A37</f>
        <v>NEWPORT</v>
      </c>
      <c r="C41" s="73">
        <f>IF('Town Data'!C37&gt;9,'Town Data'!B37,"*")</f>
        <v>830830</v>
      </c>
      <c r="D41" s="74" t="str">
        <f>IF('Town Data'!E37&gt;9,'Town Data'!D37,"*")</f>
        <v>*</v>
      </c>
      <c r="E41" s="75">
        <f>IF('Town Data'!G37&gt;9,'Town Data'!F37,"*")</f>
        <v>120032</v>
      </c>
      <c r="F41" s="74">
        <f>IF('Town Data'!I37&gt;9,'Town Data'!H37,"*")</f>
        <v>767545.83</v>
      </c>
      <c r="G41" s="74" t="str">
        <f>IF('Town Data'!K37&gt;9,'Town Data'!J37,"*")</f>
        <v>*</v>
      </c>
      <c r="H41" s="75">
        <f>IF('Town Data'!M37&gt;9,'Town Data'!L37,"*")</f>
        <v>117524.72</v>
      </c>
      <c r="I41" s="76">
        <f t="shared" si="1"/>
        <v>8.2450021258014053E-2</v>
      </c>
      <c r="J41" s="76" t="str">
        <f t="shared" si="2"/>
        <v/>
      </c>
      <c r="K41" s="76">
        <f t="shared" si="3"/>
        <v>2.1334064867374276E-2</v>
      </c>
      <c r="L41" s="72"/>
      <c r="M41" s="66"/>
      <c r="N41" s="66"/>
      <c r="O41" s="66"/>
      <c r="P41" s="66"/>
      <c r="Q41" s="66"/>
      <c r="R41" s="66"/>
      <c r="S41" s="66"/>
      <c r="T41" s="66"/>
      <c r="U41" s="66"/>
    </row>
    <row r="42" spans="1:21" x14ac:dyDescent="0.25">
      <c r="A42" s="15"/>
      <c r="B42" s="15" t="str">
        <f>'Town Data'!A38</f>
        <v>NORTHFIELD</v>
      </c>
      <c r="C42" s="67">
        <f>IF('Town Data'!C38&gt;9,'Town Data'!B38,"*")</f>
        <v>299299.65999999997</v>
      </c>
      <c r="D42" s="68" t="str">
        <f>IF('Town Data'!E38&gt;9,'Town Data'!D38,"*")</f>
        <v>*</v>
      </c>
      <c r="E42" s="69" t="str">
        <f>IF('Town Data'!G38&gt;9,'Town Data'!F38,"*")</f>
        <v>*</v>
      </c>
      <c r="F42" s="70">
        <f>IF('Town Data'!I38&gt;9,'Town Data'!H38,"*")</f>
        <v>286976.02</v>
      </c>
      <c r="G42" s="68" t="str">
        <f>IF('Town Data'!K38&gt;9,'Town Data'!J38,"*")</f>
        <v>*</v>
      </c>
      <c r="H42" s="69" t="str">
        <f>IF('Town Data'!M38&gt;9,'Town Data'!L38,"*")</f>
        <v>*</v>
      </c>
      <c r="I42" s="71">
        <f t="shared" si="1"/>
        <v>4.2943100263220443E-2</v>
      </c>
      <c r="J42" s="71" t="str">
        <f t="shared" si="2"/>
        <v/>
      </c>
      <c r="K42" s="71" t="str">
        <f t="shared" si="3"/>
        <v/>
      </c>
      <c r="L42" s="72"/>
      <c r="M42" s="66"/>
      <c r="N42" s="66"/>
      <c r="O42" s="66"/>
      <c r="P42" s="66"/>
      <c r="Q42" s="66"/>
      <c r="R42" s="66"/>
      <c r="S42" s="66"/>
      <c r="T42" s="66"/>
      <c r="U42" s="66"/>
    </row>
    <row r="43" spans="1:21" x14ac:dyDescent="0.25">
      <c r="A43" s="15"/>
      <c r="B43" s="24" t="str">
        <f>'Town Data'!A39</f>
        <v>POULTNEY</v>
      </c>
      <c r="C43" s="73">
        <f>IF('Town Data'!C39&gt;9,'Town Data'!B39,"*")</f>
        <v>178731.44</v>
      </c>
      <c r="D43" s="74" t="str">
        <f>IF('Town Data'!E39&gt;9,'Town Data'!D39,"*")</f>
        <v>*</v>
      </c>
      <c r="E43" s="75" t="str">
        <f>IF('Town Data'!G39&gt;9,'Town Data'!F39,"*")</f>
        <v>*</v>
      </c>
      <c r="F43" s="74">
        <f>IF('Town Data'!I39&gt;9,'Town Data'!H39,"*")</f>
        <v>174582.21</v>
      </c>
      <c r="G43" s="74" t="str">
        <f>IF('Town Data'!K39&gt;9,'Town Data'!J39,"*")</f>
        <v>*</v>
      </c>
      <c r="H43" s="75" t="str">
        <f>IF('Town Data'!M39&gt;9,'Town Data'!L39,"*")</f>
        <v>*</v>
      </c>
      <c r="I43" s="76">
        <f t="shared" si="1"/>
        <v>2.3766625476902892E-2</v>
      </c>
      <c r="J43" s="76" t="str">
        <f t="shared" si="2"/>
        <v/>
      </c>
      <c r="K43" s="76" t="str">
        <f t="shared" si="3"/>
        <v/>
      </c>
      <c r="L43" s="72"/>
      <c r="M43" s="66"/>
      <c r="N43" s="66"/>
      <c r="O43" s="66"/>
      <c r="P43" s="66"/>
      <c r="Q43" s="66"/>
      <c r="R43" s="66"/>
      <c r="S43" s="66"/>
      <c r="T43" s="66"/>
      <c r="U43" s="66"/>
    </row>
    <row r="44" spans="1:21" x14ac:dyDescent="0.25">
      <c r="A44" s="15"/>
      <c r="B44" s="15" t="str">
        <f>'Town Data'!A40</f>
        <v>PUTNEY</v>
      </c>
      <c r="C44" s="67">
        <f>IF('Town Data'!C40&gt;9,'Town Data'!B40,"*")</f>
        <v>210233.67</v>
      </c>
      <c r="D44" s="68" t="str">
        <f>IF('Town Data'!E40&gt;9,'Town Data'!D40,"*")</f>
        <v>*</v>
      </c>
      <c r="E44" s="69" t="str">
        <f>IF('Town Data'!G40&gt;9,'Town Data'!F40,"*")</f>
        <v>*</v>
      </c>
      <c r="F44" s="70">
        <f>IF('Town Data'!I40&gt;9,'Town Data'!H40,"*")</f>
        <v>208187.89</v>
      </c>
      <c r="G44" s="68" t="str">
        <f>IF('Town Data'!K40&gt;9,'Town Data'!J40,"*")</f>
        <v>*</v>
      </c>
      <c r="H44" s="69" t="str">
        <f>IF('Town Data'!M40&gt;9,'Town Data'!L40,"*")</f>
        <v>*</v>
      </c>
      <c r="I44" s="71">
        <f t="shared" si="1"/>
        <v>9.8266042275561693E-3</v>
      </c>
      <c r="J44" s="71" t="str">
        <f t="shared" si="2"/>
        <v/>
      </c>
      <c r="K44" s="71" t="str">
        <f t="shared" si="3"/>
        <v/>
      </c>
      <c r="L44" s="72"/>
      <c r="M44" s="66"/>
      <c r="N44" s="66"/>
      <c r="O44" s="66"/>
      <c r="P44" s="66"/>
      <c r="Q44" s="66"/>
      <c r="R44" s="66"/>
      <c r="S44" s="66"/>
      <c r="T44" s="66"/>
      <c r="U44" s="66"/>
    </row>
    <row r="45" spans="1:21" x14ac:dyDescent="0.25">
      <c r="A45" s="15"/>
      <c r="B45" s="24" t="str">
        <f>'Town Data'!A41</f>
        <v>RANDOLPH</v>
      </c>
      <c r="C45" s="73">
        <f>IF('Town Data'!C41&gt;9,'Town Data'!B41,"*")</f>
        <v>554499</v>
      </c>
      <c r="D45" s="74" t="str">
        <f>IF('Town Data'!E41&gt;9,'Town Data'!D41,"*")</f>
        <v>*</v>
      </c>
      <c r="E45" s="75">
        <f>IF('Town Data'!G41&gt;9,'Town Data'!F41,"*")</f>
        <v>51603</v>
      </c>
      <c r="F45" s="74">
        <f>IF('Town Data'!I41&gt;9,'Town Data'!H41,"*")</f>
        <v>456720</v>
      </c>
      <c r="G45" s="74" t="str">
        <f>IF('Town Data'!K41&gt;9,'Town Data'!J41,"*")</f>
        <v>*</v>
      </c>
      <c r="H45" s="75">
        <f>IF('Town Data'!M41&gt;9,'Town Data'!L41,"*")</f>
        <v>48685</v>
      </c>
      <c r="I45" s="76">
        <f t="shared" si="1"/>
        <v>0.21408959537572253</v>
      </c>
      <c r="J45" s="76" t="str">
        <f t="shared" si="2"/>
        <v/>
      </c>
      <c r="K45" s="76">
        <f t="shared" si="3"/>
        <v>5.9936325356886103E-2</v>
      </c>
      <c r="L45" s="72"/>
      <c r="M45" s="66"/>
      <c r="N45" s="66"/>
      <c r="O45" s="66"/>
      <c r="P45" s="66"/>
      <c r="Q45" s="66"/>
      <c r="R45" s="66"/>
      <c r="S45" s="66"/>
      <c r="T45" s="66"/>
      <c r="U45" s="66"/>
    </row>
    <row r="46" spans="1:21" x14ac:dyDescent="0.25">
      <c r="A46" s="15"/>
      <c r="B46" s="15" t="str">
        <f>'Town Data'!A42</f>
        <v>ROCKINGHAM</v>
      </c>
      <c r="C46" s="67">
        <f>IF('Town Data'!C42&gt;9,'Town Data'!B42,"*")</f>
        <v>448897.15</v>
      </c>
      <c r="D46" s="68" t="str">
        <f>IF('Town Data'!E42&gt;9,'Town Data'!D42,"*")</f>
        <v>*</v>
      </c>
      <c r="E46" s="69">
        <f>IF('Town Data'!G42&gt;9,'Town Data'!F42,"*")</f>
        <v>107515</v>
      </c>
      <c r="F46" s="70">
        <f>IF('Town Data'!I42&gt;9,'Town Data'!H42,"*")</f>
        <v>463777</v>
      </c>
      <c r="G46" s="68" t="str">
        <f>IF('Town Data'!K42&gt;9,'Town Data'!J42,"*")</f>
        <v>*</v>
      </c>
      <c r="H46" s="69">
        <f>IF('Town Data'!M42&gt;9,'Town Data'!L42,"*")</f>
        <v>120864.32000000001</v>
      </c>
      <c r="I46" s="71">
        <f t="shared" si="1"/>
        <v>-3.208406195218818E-2</v>
      </c>
      <c r="J46" s="71" t="str">
        <f t="shared" si="2"/>
        <v/>
      </c>
      <c r="K46" s="71">
        <f t="shared" si="3"/>
        <v>-0.11044880738997254</v>
      </c>
      <c r="L46" s="72"/>
      <c r="M46" s="66"/>
      <c r="N46" s="66"/>
      <c r="O46" s="66"/>
      <c r="P46" s="66"/>
      <c r="Q46" s="66"/>
      <c r="R46" s="66"/>
      <c r="S46" s="66"/>
      <c r="T46" s="66"/>
      <c r="U46" s="66"/>
    </row>
    <row r="47" spans="1:21" x14ac:dyDescent="0.25">
      <c r="A47" s="15"/>
      <c r="B47" s="24" t="str">
        <f>'Town Data'!A43</f>
        <v>ROYALTON</v>
      </c>
      <c r="C47" s="73">
        <f>IF('Town Data'!C43&gt;9,'Town Data'!B43,"*")</f>
        <v>306811</v>
      </c>
      <c r="D47" s="74" t="str">
        <f>IF('Town Data'!E43&gt;9,'Town Data'!D43,"*")</f>
        <v>*</v>
      </c>
      <c r="E47" s="75" t="str">
        <f>IF('Town Data'!G43&gt;9,'Town Data'!F43,"*")</f>
        <v>*</v>
      </c>
      <c r="F47" s="74">
        <f>IF('Town Data'!I43&gt;9,'Town Data'!H43,"*")</f>
        <v>283941.65000000002</v>
      </c>
      <c r="G47" s="74" t="str">
        <f>IF('Town Data'!K43&gt;9,'Town Data'!J43,"*")</f>
        <v>*</v>
      </c>
      <c r="H47" s="75" t="str">
        <f>IF('Town Data'!M43&gt;9,'Town Data'!L43,"*")</f>
        <v>*</v>
      </c>
      <c r="I47" s="76">
        <f t="shared" si="1"/>
        <v>8.0542428347514267E-2</v>
      </c>
      <c r="J47" s="76" t="str">
        <f t="shared" si="2"/>
        <v/>
      </c>
      <c r="K47" s="76" t="str">
        <f t="shared" si="3"/>
        <v/>
      </c>
      <c r="L47" s="72"/>
      <c r="M47" s="66"/>
      <c r="N47" s="66"/>
      <c r="O47" s="66"/>
      <c r="P47" s="66"/>
      <c r="Q47" s="66"/>
      <c r="R47" s="66"/>
      <c r="S47" s="66"/>
      <c r="T47" s="66"/>
      <c r="U47" s="66"/>
    </row>
    <row r="48" spans="1:21" x14ac:dyDescent="0.25">
      <c r="A48" s="15"/>
      <c r="B48" s="15" t="str">
        <f>'Town Data'!A44</f>
        <v>RUTLAND</v>
      </c>
      <c r="C48" s="67">
        <f>IF('Town Data'!C44&gt;9,'Town Data'!B44,"*")</f>
        <v>3841787.89</v>
      </c>
      <c r="D48" s="68">
        <f>IF('Town Data'!E44&gt;9,'Town Data'!D44,"*")</f>
        <v>576448</v>
      </c>
      <c r="E48" s="69">
        <f>IF('Town Data'!G44&gt;9,'Town Data'!F44,"*")</f>
        <v>467823.27</v>
      </c>
      <c r="F48" s="70">
        <f>IF('Town Data'!I44&gt;9,'Town Data'!H44,"*")</f>
        <v>3761836.1</v>
      </c>
      <c r="G48" s="68">
        <f>IF('Town Data'!K44&gt;9,'Town Data'!J44,"*")</f>
        <v>632430.49</v>
      </c>
      <c r="H48" s="69">
        <f>IF('Town Data'!M44&gt;9,'Town Data'!L44,"*")</f>
        <v>442062.7</v>
      </c>
      <c r="I48" s="71">
        <f t="shared" si="1"/>
        <v>2.1253395383174729E-2</v>
      </c>
      <c r="J48" s="71">
        <f t="shared" si="2"/>
        <v>-8.8519593671076785E-2</v>
      </c>
      <c r="K48" s="71">
        <f t="shared" si="3"/>
        <v>5.8273566170590749E-2</v>
      </c>
      <c r="L48" s="72"/>
      <c r="M48" s="66"/>
      <c r="N48" s="66"/>
      <c r="O48" s="66"/>
      <c r="P48" s="66"/>
      <c r="Q48" s="66"/>
      <c r="R48" s="66"/>
      <c r="S48" s="66"/>
      <c r="T48" s="66"/>
      <c r="U48" s="66"/>
    </row>
    <row r="49" spans="1:21" x14ac:dyDescent="0.25">
      <c r="A49" s="15"/>
      <c r="B49" s="24" t="str">
        <f>'Town Data'!A45</f>
        <v>SHELBURNE</v>
      </c>
      <c r="C49" s="73">
        <f>IF('Town Data'!C45&gt;9,'Town Data'!B45,"*")</f>
        <v>1067783.3999999999</v>
      </c>
      <c r="D49" s="74">
        <f>IF('Town Data'!E45&gt;9,'Town Data'!D45,"*")</f>
        <v>454685</v>
      </c>
      <c r="E49" s="75">
        <f>IF('Town Data'!G45&gt;9,'Town Data'!F45,"*")</f>
        <v>185045</v>
      </c>
      <c r="F49" s="74">
        <f>IF('Town Data'!I45&gt;9,'Town Data'!H45,"*")</f>
        <v>1019020.34</v>
      </c>
      <c r="G49" s="74">
        <f>IF('Town Data'!K45&gt;9,'Town Data'!J45,"*")</f>
        <v>448907</v>
      </c>
      <c r="H49" s="75">
        <f>IF('Town Data'!M45&gt;9,'Town Data'!L45,"*")</f>
        <v>172384.51</v>
      </c>
      <c r="I49" s="76">
        <f t="shared" si="1"/>
        <v>4.7852881915978182E-2</v>
      </c>
      <c r="J49" s="76">
        <f t="shared" si="2"/>
        <v>1.287126286736451E-2</v>
      </c>
      <c r="K49" s="76">
        <f t="shared" si="3"/>
        <v>7.3443315759635183E-2</v>
      </c>
      <c r="L49" s="72"/>
      <c r="M49" s="66"/>
      <c r="N49" s="66"/>
      <c r="O49" s="66"/>
      <c r="P49" s="66"/>
      <c r="Q49" s="66"/>
      <c r="R49" s="66"/>
      <c r="S49" s="66"/>
      <c r="T49" s="66"/>
      <c r="U49" s="66"/>
    </row>
    <row r="50" spans="1:21" x14ac:dyDescent="0.25">
      <c r="A50" s="15"/>
      <c r="B50" s="15" t="str">
        <f>'Town Data'!A46</f>
        <v>SOUTH BURLINGTON</v>
      </c>
      <c r="C50" s="67">
        <f>IF('Town Data'!C46&gt;9,'Town Data'!B46,"*")</f>
        <v>7122166.6100000003</v>
      </c>
      <c r="D50" s="68">
        <f>IF('Town Data'!E46&gt;9,'Town Data'!D46,"*")</f>
        <v>4061731</v>
      </c>
      <c r="E50" s="69">
        <f>IF('Town Data'!G46&gt;9,'Town Data'!F46,"*")</f>
        <v>783532</v>
      </c>
      <c r="F50" s="70">
        <f>IF('Town Data'!I46&gt;9,'Town Data'!H46,"*")</f>
        <v>7165831.0099999998</v>
      </c>
      <c r="G50" s="68">
        <f>IF('Town Data'!K46&gt;9,'Town Data'!J46,"*")</f>
        <v>4223932</v>
      </c>
      <c r="H50" s="69">
        <f>IF('Town Data'!M46&gt;9,'Town Data'!L46,"*")</f>
        <v>817917.5</v>
      </c>
      <c r="I50" s="71">
        <f t="shared" si="1"/>
        <v>-6.0934174890623664E-3</v>
      </c>
      <c r="J50" s="71">
        <f t="shared" si="2"/>
        <v>-3.8400476144028833E-2</v>
      </c>
      <c r="K50" s="71">
        <f t="shared" si="3"/>
        <v>-4.204030357584964E-2</v>
      </c>
      <c r="L50" s="72"/>
      <c r="M50" s="66"/>
      <c r="N50" s="66"/>
      <c r="O50" s="66"/>
      <c r="P50" s="66"/>
      <c r="Q50" s="66"/>
      <c r="R50" s="66"/>
      <c r="S50" s="66"/>
      <c r="T50" s="66"/>
      <c r="U50" s="66"/>
    </row>
    <row r="51" spans="1:21" x14ac:dyDescent="0.25">
      <c r="A51" s="15"/>
      <c r="B51" s="24" t="str">
        <f>'Town Data'!A47</f>
        <v>SOUTH HERO</v>
      </c>
      <c r="C51" s="73">
        <f>IF('Town Data'!C47&gt;9,'Town Data'!B47,"*")</f>
        <v>230451</v>
      </c>
      <c r="D51" s="74" t="str">
        <f>IF('Town Data'!E47&gt;9,'Town Data'!D47,"*")</f>
        <v>*</v>
      </c>
      <c r="E51" s="75" t="str">
        <f>IF('Town Data'!G47&gt;9,'Town Data'!F47,"*")</f>
        <v>*</v>
      </c>
      <c r="F51" s="74">
        <f>IF('Town Data'!I47&gt;9,'Town Data'!H47,"*")</f>
        <v>209781</v>
      </c>
      <c r="G51" s="74">
        <f>IF('Town Data'!K47&gt;9,'Town Data'!J47,"*")</f>
        <v>27139.85</v>
      </c>
      <c r="H51" s="75" t="str">
        <f>IF('Town Data'!M47&gt;9,'Town Data'!L47,"*")</f>
        <v>*</v>
      </c>
      <c r="I51" s="76">
        <f t="shared" si="1"/>
        <v>9.8531325525190561E-2</v>
      </c>
      <c r="J51" s="76" t="str">
        <f t="shared" si="2"/>
        <v/>
      </c>
      <c r="K51" s="76" t="str">
        <f t="shared" si="3"/>
        <v/>
      </c>
      <c r="L51" s="72"/>
      <c r="M51" s="66"/>
      <c r="N51" s="66"/>
      <c r="O51" s="66"/>
      <c r="P51" s="66"/>
      <c r="Q51" s="66"/>
      <c r="R51" s="66"/>
      <c r="S51" s="66"/>
      <c r="T51" s="66"/>
      <c r="U51" s="66"/>
    </row>
    <row r="52" spans="1:21" x14ac:dyDescent="0.25">
      <c r="A52" s="15"/>
      <c r="B52" s="15" t="str">
        <f>'Town Data'!A48</f>
        <v>SPRINGFIELD</v>
      </c>
      <c r="C52" s="67">
        <f>IF('Town Data'!C48&gt;9,'Town Data'!B48,"*")</f>
        <v>923815.32</v>
      </c>
      <c r="D52" s="68" t="str">
        <f>IF('Town Data'!E48&gt;9,'Town Data'!D48,"*")</f>
        <v>*</v>
      </c>
      <c r="E52" s="69">
        <f>IF('Town Data'!G48&gt;9,'Town Data'!F48,"*")</f>
        <v>70711.91</v>
      </c>
      <c r="F52" s="70">
        <f>IF('Town Data'!I48&gt;9,'Town Data'!H48,"*")</f>
        <v>905461.92</v>
      </c>
      <c r="G52" s="68" t="str">
        <f>IF('Town Data'!K48&gt;9,'Town Data'!J48,"*")</f>
        <v>*</v>
      </c>
      <c r="H52" s="69">
        <f>IF('Town Data'!M48&gt;9,'Town Data'!L48,"*")</f>
        <v>74237.2</v>
      </c>
      <c r="I52" s="71">
        <f t="shared" si="1"/>
        <v>2.0269654189322403E-2</v>
      </c>
      <c r="J52" s="71" t="str">
        <f t="shared" si="2"/>
        <v/>
      </c>
      <c r="K52" s="71">
        <f t="shared" si="3"/>
        <v>-4.7486839482092452E-2</v>
      </c>
      <c r="L52" s="72"/>
      <c r="M52" s="66"/>
      <c r="N52" s="66"/>
      <c r="O52" s="66"/>
      <c r="P52" s="66"/>
      <c r="Q52" s="66"/>
      <c r="R52" s="66"/>
      <c r="S52" s="66"/>
      <c r="T52" s="66"/>
      <c r="U52" s="66"/>
    </row>
    <row r="53" spans="1:21" x14ac:dyDescent="0.25">
      <c r="A53" s="15"/>
      <c r="B53" s="24" t="str">
        <f>'Town Data'!A49</f>
        <v>ST ALBANS</v>
      </c>
      <c r="C53" s="73">
        <f>IF('Town Data'!C49&gt;9,'Town Data'!B49,"*")</f>
        <v>1384613.84</v>
      </c>
      <c r="D53" s="74" t="str">
        <f>IF('Town Data'!E49&gt;9,'Town Data'!D49,"*")</f>
        <v>*</v>
      </c>
      <c r="E53" s="75">
        <f>IF('Town Data'!G49&gt;9,'Town Data'!F49,"*")</f>
        <v>158029.5</v>
      </c>
      <c r="F53" s="74">
        <f>IF('Town Data'!I49&gt;9,'Town Data'!H49,"*")</f>
        <v>1135048.45</v>
      </c>
      <c r="G53" s="74" t="str">
        <f>IF('Town Data'!K49&gt;9,'Town Data'!J49,"*")</f>
        <v>*</v>
      </c>
      <c r="H53" s="75">
        <f>IF('Town Data'!M49&gt;9,'Town Data'!L49,"*")</f>
        <v>171790</v>
      </c>
      <c r="I53" s="76">
        <f t="shared" si="1"/>
        <v>0.21987201515494792</v>
      </c>
      <c r="J53" s="76" t="str">
        <f t="shared" si="2"/>
        <v/>
      </c>
      <c r="K53" s="76">
        <f t="shared" si="3"/>
        <v>-8.0100704348332261E-2</v>
      </c>
      <c r="L53" s="72"/>
      <c r="M53" s="66"/>
      <c r="N53" s="66"/>
      <c r="O53" s="66"/>
      <c r="P53" s="66"/>
      <c r="Q53" s="66"/>
      <c r="R53" s="66"/>
      <c r="S53" s="66"/>
      <c r="T53" s="66"/>
      <c r="U53" s="66"/>
    </row>
    <row r="54" spans="1:21" x14ac:dyDescent="0.25">
      <c r="A54" s="15"/>
      <c r="B54" s="15" t="str">
        <f>'Town Data'!A50</f>
        <v>ST ALBANS TOWN</v>
      </c>
      <c r="C54" s="67">
        <f>IF('Town Data'!C50&gt;9,'Town Data'!B50,"*")</f>
        <v>822104.36</v>
      </c>
      <c r="D54" s="68" t="str">
        <f>IF('Town Data'!E50&gt;9,'Town Data'!D50,"*")</f>
        <v>*</v>
      </c>
      <c r="E54" s="69" t="str">
        <f>IF('Town Data'!G50&gt;9,'Town Data'!F50,"*")</f>
        <v>*</v>
      </c>
      <c r="F54" s="70">
        <f>IF('Town Data'!I50&gt;9,'Town Data'!H50,"*")</f>
        <v>937947.02</v>
      </c>
      <c r="G54" s="68" t="str">
        <f>IF('Town Data'!K50&gt;9,'Town Data'!J50,"*")</f>
        <v>*</v>
      </c>
      <c r="H54" s="69" t="str">
        <f>IF('Town Data'!M50&gt;9,'Town Data'!L50,"*")</f>
        <v>*</v>
      </c>
      <c r="I54" s="71">
        <f t="shared" si="1"/>
        <v>-0.12350661341191747</v>
      </c>
      <c r="J54" s="71" t="str">
        <f t="shared" si="2"/>
        <v/>
      </c>
      <c r="K54" s="71" t="str">
        <f t="shared" si="3"/>
        <v/>
      </c>
      <c r="L54" s="72"/>
      <c r="M54" s="66"/>
      <c r="N54" s="66"/>
      <c r="O54" s="66"/>
      <c r="P54" s="66"/>
      <c r="Q54" s="66"/>
      <c r="R54" s="66"/>
      <c r="S54" s="66"/>
      <c r="T54" s="66"/>
      <c r="U54" s="66"/>
    </row>
    <row r="55" spans="1:21" x14ac:dyDescent="0.25">
      <c r="A55" s="15"/>
      <c r="B55" s="24" t="str">
        <f>'Town Data'!A51</f>
        <v>ST JOHNSBURY</v>
      </c>
      <c r="C55" s="73">
        <f>IF('Town Data'!C51&gt;9,'Town Data'!B51,"*")</f>
        <v>970130.42</v>
      </c>
      <c r="D55" s="74" t="str">
        <f>IF('Town Data'!E51&gt;9,'Town Data'!D51,"*")</f>
        <v>*</v>
      </c>
      <c r="E55" s="75">
        <f>IF('Town Data'!G51&gt;9,'Town Data'!F51,"*")</f>
        <v>95273.23</v>
      </c>
      <c r="F55" s="74">
        <f>IF('Town Data'!I51&gt;9,'Town Data'!H51,"*")</f>
        <v>936393.14</v>
      </c>
      <c r="G55" s="74" t="str">
        <f>IF('Town Data'!K51&gt;9,'Town Data'!J51,"*")</f>
        <v>*</v>
      </c>
      <c r="H55" s="75">
        <f>IF('Town Data'!M51&gt;9,'Town Data'!L51,"*")</f>
        <v>108544.68</v>
      </c>
      <c r="I55" s="76">
        <f t="shared" si="1"/>
        <v>3.6028969627009473E-2</v>
      </c>
      <c r="J55" s="76" t="str">
        <f t="shared" si="2"/>
        <v/>
      </c>
      <c r="K55" s="76">
        <f t="shared" si="3"/>
        <v>-0.12226716224139218</v>
      </c>
      <c r="L55" s="72"/>
      <c r="M55" s="66"/>
      <c r="N55" s="66"/>
      <c r="O55" s="66"/>
      <c r="P55" s="66"/>
      <c r="Q55" s="66"/>
      <c r="R55" s="66"/>
      <c r="S55" s="66"/>
      <c r="T55" s="66"/>
      <c r="U55" s="66"/>
    </row>
    <row r="56" spans="1:21" x14ac:dyDescent="0.25">
      <c r="A56" s="15"/>
      <c r="B56" s="15" t="str">
        <f>'Town Data'!A52</f>
        <v>STOWE</v>
      </c>
      <c r="C56" s="67">
        <f>IF('Town Data'!C52&gt;9,'Town Data'!B52,"*")</f>
        <v>2103203.4900000002</v>
      </c>
      <c r="D56" s="68">
        <f>IF('Town Data'!E52&gt;9,'Town Data'!D52,"*")</f>
        <v>1998361.32</v>
      </c>
      <c r="E56" s="69">
        <f>IF('Town Data'!G52&gt;9,'Town Data'!F52,"*")</f>
        <v>624047</v>
      </c>
      <c r="F56" s="70">
        <f>IF('Town Data'!I52&gt;9,'Town Data'!H52,"*")</f>
        <v>1970692.89</v>
      </c>
      <c r="G56" s="68">
        <f>IF('Town Data'!K52&gt;9,'Town Data'!J52,"*")</f>
        <v>1701169.55</v>
      </c>
      <c r="H56" s="69">
        <f>IF('Town Data'!M52&gt;9,'Town Data'!L52,"*")</f>
        <v>592621.62</v>
      </c>
      <c r="I56" s="71">
        <f t="shared" si="1"/>
        <v>6.7240614036010615E-2</v>
      </c>
      <c r="J56" s="71">
        <f t="shared" si="2"/>
        <v>0.17469850080493154</v>
      </c>
      <c r="K56" s="71">
        <f t="shared" si="3"/>
        <v>5.3027731252869248E-2</v>
      </c>
      <c r="L56" s="72"/>
      <c r="M56" s="66"/>
      <c r="N56" s="66"/>
      <c r="O56" s="66"/>
      <c r="P56" s="66"/>
      <c r="Q56" s="66"/>
      <c r="R56" s="66"/>
      <c r="S56" s="66"/>
      <c r="T56" s="66"/>
      <c r="U56" s="66"/>
    </row>
    <row r="57" spans="1:21" x14ac:dyDescent="0.25">
      <c r="A57" s="15"/>
      <c r="B57" s="24" t="str">
        <f>'Town Data'!A53</f>
        <v>SWANTON</v>
      </c>
      <c r="C57" s="73">
        <f>IF('Town Data'!C53&gt;9,'Town Data'!B53,"*")</f>
        <v>528382.75</v>
      </c>
      <c r="D57" s="74" t="str">
        <f>IF('Town Data'!E53&gt;9,'Town Data'!D53,"*")</f>
        <v>*</v>
      </c>
      <c r="E57" s="75" t="str">
        <f>IF('Town Data'!G53&gt;9,'Town Data'!F53,"*")</f>
        <v>*</v>
      </c>
      <c r="F57" s="74">
        <f>IF('Town Data'!I53&gt;9,'Town Data'!H53,"*")</f>
        <v>518447.55</v>
      </c>
      <c r="G57" s="74" t="str">
        <f>IF('Town Data'!K53&gt;9,'Town Data'!J53,"*")</f>
        <v>*</v>
      </c>
      <c r="H57" s="75" t="str">
        <f>IF('Town Data'!M53&gt;9,'Town Data'!L53,"*")</f>
        <v>*</v>
      </c>
      <c r="I57" s="76">
        <f t="shared" si="1"/>
        <v>1.9163365705942698E-2</v>
      </c>
      <c r="J57" s="76" t="str">
        <f t="shared" si="2"/>
        <v/>
      </c>
      <c r="K57" s="76" t="str">
        <f t="shared" si="3"/>
        <v/>
      </c>
      <c r="L57" s="72"/>
      <c r="M57" s="66"/>
      <c r="N57" s="66"/>
      <c r="O57" s="66"/>
      <c r="P57" s="66"/>
      <c r="Q57" s="66"/>
      <c r="R57" s="66"/>
      <c r="S57" s="66"/>
      <c r="T57" s="66"/>
      <c r="U57" s="66"/>
    </row>
    <row r="58" spans="1:21" x14ac:dyDescent="0.25">
      <c r="A58" s="15"/>
      <c r="B58" s="15" t="str">
        <f>'Town Data'!A54</f>
        <v>VERGENNES</v>
      </c>
      <c r="C58" s="67">
        <f>IF('Town Data'!C54&gt;9,'Town Data'!B54,"*")</f>
        <v>362591.86</v>
      </c>
      <c r="D58" s="68" t="str">
        <f>IF('Town Data'!E54&gt;9,'Town Data'!D54,"*")</f>
        <v>*</v>
      </c>
      <c r="E58" s="69" t="str">
        <f>IF('Town Data'!G54&gt;9,'Town Data'!F54,"*")</f>
        <v>*</v>
      </c>
      <c r="F58" s="70">
        <f>IF('Town Data'!I54&gt;9,'Town Data'!H54,"*")</f>
        <v>397589.92</v>
      </c>
      <c r="G58" s="68" t="str">
        <f>IF('Town Data'!K54&gt;9,'Town Data'!J54,"*")</f>
        <v>*</v>
      </c>
      <c r="H58" s="69" t="str">
        <f>IF('Town Data'!M54&gt;9,'Town Data'!L54,"*")</f>
        <v>*</v>
      </c>
      <c r="I58" s="71">
        <f t="shared" si="1"/>
        <v>-8.8025521371366752E-2</v>
      </c>
      <c r="J58" s="71" t="str">
        <f t="shared" si="2"/>
        <v/>
      </c>
      <c r="K58" s="71" t="str">
        <f t="shared" si="3"/>
        <v/>
      </c>
      <c r="L58" s="72"/>
      <c r="M58" s="66"/>
      <c r="N58" s="66"/>
      <c r="O58" s="66"/>
      <c r="P58" s="66"/>
      <c r="Q58" s="66"/>
      <c r="R58" s="66"/>
      <c r="S58" s="66"/>
      <c r="T58" s="66"/>
      <c r="U58" s="66"/>
    </row>
    <row r="59" spans="1:21" x14ac:dyDescent="0.25">
      <c r="A59" s="15"/>
      <c r="B59" s="24" t="str">
        <f>'Town Data'!A55</f>
        <v>WAITSFIELD</v>
      </c>
      <c r="C59" s="73">
        <f>IF('Town Data'!C55&gt;9,'Town Data'!B55,"*")</f>
        <v>515801</v>
      </c>
      <c r="D59" s="74">
        <f>IF('Town Data'!E55&gt;9,'Town Data'!D55,"*")</f>
        <v>75481</v>
      </c>
      <c r="E59" s="75">
        <f>IF('Town Data'!G55&gt;9,'Town Data'!F55,"*")</f>
        <v>135616</v>
      </c>
      <c r="F59" s="74">
        <f>IF('Town Data'!I55&gt;9,'Town Data'!H55,"*")</f>
        <v>491815.24</v>
      </c>
      <c r="G59" s="74">
        <f>IF('Town Data'!K55&gt;9,'Town Data'!J55,"*")</f>
        <v>51798.19</v>
      </c>
      <c r="H59" s="75">
        <f>IF('Town Data'!M55&gt;9,'Town Data'!L55,"*")</f>
        <v>120836.65</v>
      </c>
      <c r="I59" s="76">
        <f t="shared" si="1"/>
        <v>4.8769859185331485E-2</v>
      </c>
      <c r="J59" s="76">
        <f t="shared" si="2"/>
        <v>0.45721308022539003</v>
      </c>
      <c r="K59" s="76">
        <f t="shared" si="3"/>
        <v>0.12230850491138248</v>
      </c>
      <c r="L59" s="72"/>
      <c r="M59" s="66"/>
      <c r="N59" s="66"/>
      <c r="O59" s="66"/>
      <c r="P59" s="66"/>
      <c r="Q59" s="66"/>
      <c r="R59" s="66"/>
      <c r="S59" s="66"/>
      <c r="T59" s="66"/>
      <c r="U59" s="66"/>
    </row>
    <row r="60" spans="1:21" x14ac:dyDescent="0.25">
      <c r="A60" s="15"/>
      <c r="B60" s="15" t="str">
        <f>'Town Data'!A56</f>
        <v>WARREN</v>
      </c>
      <c r="C60" s="67">
        <f>IF('Town Data'!C56&gt;9,'Town Data'!B56,"*")</f>
        <v>159309</v>
      </c>
      <c r="D60" s="68">
        <f>IF('Town Data'!E56&gt;9,'Town Data'!D56,"*")</f>
        <v>128558</v>
      </c>
      <c r="E60" s="69" t="str">
        <f>IF('Town Data'!G56&gt;9,'Town Data'!F56,"*")</f>
        <v>*</v>
      </c>
      <c r="F60" s="70">
        <f>IF('Town Data'!I56&gt;9,'Town Data'!H56,"*")</f>
        <v>170354.71</v>
      </c>
      <c r="G60" s="68">
        <f>IF('Town Data'!K56&gt;9,'Town Data'!J56,"*")</f>
        <v>157834</v>
      </c>
      <c r="H60" s="69" t="str">
        <f>IF('Town Data'!M56&gt;9,'Town Data'!L56,"*")</f>
        <v>*</v>
      </c>
      <c r="I60" s="71">
        <f t="shared" si="1"/>
        <v>-6.4839475233763669E-2</v>
      </c>
      <c r="J60" s="71">
        <f t="shared" si="2"/>
        <v>-0.18548601695452183</v>
      </c>
      <c r="K60" s="71" t="str">
        <f t="shared" si="3"/>
        <v/>
      </c>
      <c r="L60" s="72"/>
      <c r="M60" s="66"/>
      <c r="N60" s="66"/>
      <c r="O60" s="66"/>
      <c r="P60" s="66"/>
      <c r="Q60" s="66"/>
      <c r="R60" s="66"/>
      <c r="S60" s="66"/>
      <c r="T60" s="66"/>
      <c r="U60" s="66"/>
    </row>
    <row r="61" spans="1:21" x14ac:dyDescent="0.25">
      <c r="A61" s="15"/>
      <c r="B61" s="24" t="str">
        <f>'Town Data'!A57</f>
        <v>WATERBURY</v>
      </c>
      <c r="C61" s="73">
        <f>IF('Town Data'!C57&gt;9,'Town Data'!B57,"*")</f>
        <v>1222189.44</v>
      </c>
      <c r="D61" s="74" t="str">
        <f>IF('Town Data'!E57&gt;9,'Town Data'!D57,"*")</f>
        <v>*</v>
      </c>
      <c r="E61" s="75">
        <f>IF('Town Data'!G57&gt;9,'Town Data'!F57,"*")</f>
        <v>370915</v>
      </c>
      <c r="F61" s="74">
        <f>IF('Town Data'!I57&gt;9,'Town Data'!H57,"*")</f>
        <v>1119831.23</v>
      </c>
      <c r="G61" s="74" t="str">
        <f>IF('Town Data'!K57&gt;9,'Town Data'!J57,"*")</f>
        <v>*</v>
      </c>
      <c r="H61" s="75">
        <f>IF('Town Data'!M57&gt;9,'Town Data'!L57,"*")</f>
        <v>334742</v>
      </c>
      <c r="I61" s="76">
        <f t="shared" si="1"/>
        <v>9.1405032524409915E-2</v>
      </c>
      <c r="J61" s="76" t="str">
        <f t="shared" si="2"/>
        <v/>
      </c>
      <c r="K61" s="76">
        <f t="shared" si="3"/>
        <v>0.10806232859933919</v>
      </c>
      <c r="L61" s="72"/>
      <c r="M61" s="66"/>
      <c r="N61" s="66"/>
      <c r="O61" s="66"/>
      <c r="P61" s="66"/>
      <c r="Q61" s="66"/>
      <c r="R61" s="66"/>
      <c r="S61" s="66"/>
      <c r="T61" s="66"/>
      <c r="U61" s="66"/>
    </row>
    <row r="62" spans="1:21" x14ac:dyDescent="0.25">
      <c r="A62" s="15"/>
      <c r="B62" s="15" t="str">
        <f>'Town Data'!A58</f>
        <v>WEATHERSFIELD</v>
      </c>
      <c r="C62" s="67">
        <f>IF('Town Data'!C58&gt;9,'Town Data'!B58,"*")</f>
        <v>217044</v>
      </c>
      <c r="D62" s="68" t="str">
        <f>IF('Town Data'!E58&gt;9,'Town Data'!D58,"*")</f>
        <v>*</v>
      </c>
      <c r="E62" s="69" t="str">
        <f>IF('Town Data'!G58&gt;9,'Town Data'!F58,"*")</f>
        <v>*</v>
      </c>
      <c r="F62" s="70" t="str">
        <f>IF('Town Data'!I58&gt;9,'Town Data'!H58,"*")</f>
        <v>*</v>
      </c>
      <c r="G62" s="68" t="str">
        <f>IF('Town Data'!K58&gt;9,'Town Data'!J58,"*")</f>
        <v>*</v>
      </c>
      <c r="H62" s="69" t="str">
        <f>IF('Town Data'!M58&gt;9,'Town Data'!L58,"*")</f>
        <v>*</v>
      </c>
      <c r="I62" s="71" t="str">
        <f t="shared" si="1"/>
        <v/>
      </c>
      <c r="J62" s="71" t="str">
        <f t="shared" si="2"/>
        <v/>
      </c>
      <c r="K62" s="71" t="str">
        <f t="shared" si="3"/>
        <v/>
      </c>
      <c r="L62" s="72"/>
      <c r="M62" s="66"/>
      <c r="N62" s="66"/>
      <c r="O62" s="66"/>
      <c r="P62" s="66"/>
      <c r="Q62" s="66"/>
      <c r="R62" s="66"/>
      <c r="S62" s="66"/>
      <c r="T62" s="66"/>
      <c r="U62" s="66"/>
    </row>
    <row r="63" spans="1:21" x14ac:dyDescent="0.25">
      <c r="A63" s="15"/>
      <c r="B63" s="24" t="str">
        <f>'Town Data'!A59</f>
        <v>WEST RUTLAND</v>
      </c>
      <c r="C63" s="73">
        <f>IF('Town Data'!C59&gt;9,'Town Data'!B59,"*")</f>
        <v>153791</v>
      </c>
      <c r="D63" s="74" t="str">
        <f>IF('Town Data'!E59&gt;9,'Town Data'!D59,"*")</f>
        <v>*</v>
      </c>
      <c r="E63" s="75" t="str">
        <f>IF('Town Data'!G59&gt;9,'Town Data'!F59,"*")</f>
        <v>*</v>
      </c>
      <c r="F63" s="74">
        <f>IF('Town Data'!I59&gt;9,'Town Data'!H59,"*")</f>
        <v>144349.13</v>
      </c>
      <c r="G63" s="74" t="str">
        <f>IF('Town Data'!K59&gt;9,'Town Data'!J59,"*")</f>
        <v>*</v>
      </c>
      <c r="H63" s="75" t="str">
        <f>IF('Town Data'!M59&gt;9,'Town Data'!L59,"*")</f>
        <v>*</v>
      </c>
      <c r="I63" s="76">
        <f t="shared" si="1"/>
        <v>6.5409954323936662E-2</v>
      </c>
      <c r="J63" s="76" t="str">
        <f t="shared" si="2"/>
        <v/>
      </c>
      <c r="K63" s="76" t="str">
        <f t="shared" si="3"/>
        <v/>
      </c>
      <c r="L63" s="72"/>
      <c r="M63" s="66"/>
      <c r="N63" s="66"/>
      <c r="O63" s="66"/>
      <c r="P63" s="66"/>
      <c r="Q63" s="66"/>
      <c r="R63" s="66"/>
      <c r="S63" s="66"/>
      <c r="T63" s="66"/>
      <c r="U63" s="66"/>
    </row>
    <row r="64" spans="1:21" x14ac:dyDescent="0.25">
      <c r="A64" s="15"/>
      <c r="B64" s="15" t="str">
        <f>'Town Data'!A60</f>
        <v>WILLISTON</v>
      </c>
      <c r="C64" s="67">
        <f>IF('Town Data'!C60&gt;9,'Town Data'!B60,"*")</f>
        <v>3051560</v>
      </c>
      <c r="D64" s="68" t="str">
        <f>IF('Town Data'!E60&gt;9,'Town Data'!D60,"*")</f>
        <v>*</v>
      </c>
      <c r="E64" s="69">
        <f>IF('Town Data'!G60&gt;9,'Town Data'!F60,"*")</f>
        <v>348445</v>
      </c>
      <c r="F64" s="70">
        <f>IF('Town Data'!I60&gt;9,'Town Data'!H60,"*")</f>
        <v>2845205.38</v>
      </c>
      <c r="G64" s="68" t="str">
        <f>IF('Town Data'!K60&gt;9,'Town Data'!J60,"*")</f>
        <v>*</v>
      </c>
      <c r="H64" s="69">
        <f>IF('Town Data'!M60&gt;9,'Town Data'!L60,"*")</f>
        <v>330066</v>
      </c>
      <c r="I64" s="71">
        <f t="shared" si="1"/>
        <v>7.2527143892860246E-2</v>
      </c>
      <c r="J64" s="71" t="str">
        <f t="shared" si="2"/>
        <v/>
      </c>
      <c r="K64" s="71">
        <f t="shared" si="3"/>
        <v>5.5682802833372722E-2</v>
      </c>
      <c r="L64" s="72"/>
      <c r="M64" s="66"/>
      <c r="N64" s="66"/>
      <c r="O64" s="66"/>
      <c r="P64" s="66"/>
      <c r="Q64" s="66"/>
      <c r="R64" s="66"/>
      <c r="S64" s="66"/>
      <c r="T64" s="66"/>
      <c r="U64" s="66"/>
    </row>
    <row r="65" spans="1:21" x14ac:dyDescent="0.25">
      <c r="A65" s="15"/>
      <c r="B65" s="24" t="str">
        <f>'Town Data'!A61</f>
        <v>WILMINGTON</v>
      </c>
      <c r="C65" s="73">
        <f>IF('Town Data'!C61&gt;9,'Town Data'!B61,"*")</f>
        <v>430299.7</v>
      </c>
      <c r="D65" s="74">
        <f>IF('Town Data'!E61&gt;9,'Town Data'!D61,"*")</f>
        <v>42566</v>
      </c>
      <c r="E65" s="75">
        <f>IF('Town Data'!G61&gt;9,'Town Data'!F61,"*")</f>
        <v>84845</v>
      </c>
      <c r="F65" s="74">
        <f>IF('Town Data'!I61&gt;9,'Town Data'!H61,"*")</f>
        <v>378606.6</v>
      </c>
      <c r="G65" s="74">
        <f>IF('Town Data'!K61&gt;9,'Town Data'!J61,"*")</f>
        <v>84272</v>
      </c>
      <c r="H65" s="75">
        <f>IF('Town Data'!M61&gt;9,'Town Data'!L61,"*")</f>
        <v>64880</v>
      </c>
      <c r="I65" s="76">
        <f t="shared" si="1"/>
        <v>0.1365351264346687</v>
      </c>
      <c r="J65" s="76">
        <f t="shared" si="2"/>
        <v>-0.49489747484336433</v>
      </c>
      <c r="K65" s="76">
        <f t="shared" si="3"/>
        <v>0.30772194821208387</v>
      </c>
      <c r="L65" s="72"/>
      <c r="M65" s="66"/>
      <c r="N65" s="66"/>
      <c r="O65" s="66"/>
      <c r="P65" s="66"/>
      <c r="Q65" s="66"/>
      <c r="R65" s="66"/>
      <c r="S65" s="66"/>
      <c r="T65" s="66"/>
      <c r="U65" s="66"/>
    </row>
    <row r="66" spans="1:21" x14ac:dyDescent="0.25">
      <c r="A66" s="15"/>
      <c r="B66" s="15" t="str">
        <f>'Town Data'!A62</f>
        <v>WINDSOR</v>
      </c>
      <c r="C66" s="67">
        <f>IF('Town Data'!C62&gt;9,'Town Data'!B62,"*")</f>
        <v>226336.51</v>
      </c>
      <c r="D66" s="68" t="str">
        <f>IF('Town Data'!E62&gt;9,'Town Data'!D62,"*")</f>
        <v>*</v>
      </c>
      <c r="E66" s="69" t="str">
        <f>IF('Town Data'!G62&gt;9,'Town Data'!F62,"*")</f>
        <v>*</v>
      </c>
      <c r="F66" s="70">
        <f>IF('Town Data'!I62&gt;9,'Town Data'!H62,"*")</f>
        <v>199082.92</v>
      </c>
      <c r="G66" s="68" t="str">
        <f>IF('Town Data'!K62&gt;9,'Town Data'!J62,"*")</f>
        <v>*</v>
      </c>
      <c r="H66" s="69" t="str">
        <f>IF('Town Data'!M62&gt;9,'Town Data'!L62,"*")</f>
        <v>*</v>
      </c>
      <c r="I66" s="71">
        <f t="shared" si="1"/>
        <v>0.13689567141169115</v>
      </c>
      <c r="J66" s="71" t="str">
        <f t="shared" si="2"/>
        <v/>
      </c>
      <c r="K66" s="71" t="str">
        <f t="shared" si="3"/>
        <v/>
      </c>
      <c r="L66" s="72"/>
      <c r="M66" s="66"/>
      <c r="N66" s="66"/>
      <c r="O66" s="66"/>
      <c r="P66" s="66"/>
      <c r="Q66" s="66"/>
      <c r="R66" s="66"/>
      <c r="S66" s="66"/>
      <c r="T66" s="66"/>
      <c r="U66" s="66"/>
    </row>
    <row r="67" spans="1:21" x14ac:dyDescent="0.25">
      <c r="A67" s="15"/>
      <c r="B67" s="24" t="str">
        <f>'Town Data'!A63</f>
        <v>WINHALL</v>
      </c>
      <c r="C67" s="73" t="str">
        <f>IF('Town Data'!C63&gt;9,'Town Data'!B63,"*")</f>
        <v>*</v>
      </c>
      <c r="D67" s="74">
        <f>IF('Town Data'!E63&gt;9,'Town Data'!D63,"*")</f>
        <v>23785</v>
      </c>
      <c r="E67" s="75" t="str">
        <f>IF('Town Data'!G63&gt;9,'Town Data'!F63,"*")</f>
        <v>*</v>
      </c>
      <c r="F67" s="74" t="str">
        <f>IF('Town Data'!I63&gt;9,'Town Data'!H63,"*")</f>
        <v>*</v>
      </c>
      <c r="G67" s="74" t="str">
        <f>IF('Town Data'!K63&gt;9,'Town Data'!J63,"*")</f>
        <v>*</v>
      </c>
      <c r="H67" s="75" t="str">
        <f>IF('Town Data'!M63&gt;9,'Town Data'!L63,"*")</f>
        <v>*</v>
      </c>
      <c r="I67" s="76" t="str">
        <f t="shared" si="1"/>
        <v/>
      </c>
      <c r="J67" s="76" t="str">
        <f t="shared" si="2"/>
        <v/>
      </c>
      <c r="K67" s="76" t="str">
        <f t="shared" si="3"/>
        <v/>
      </c>
      <c r="L67" s="72"/>
      <c r="M67" s="66"/>
      <c r="N67" s="66"/>
      <c r="O67" s="66"/>
      <c r="P67" s="66"/>
      <c r="Q67" s="66"/>
      <c r="R67" s="66"/>
      <c r="S67" s="66"/>
      <c r="T67" s="66"/>
      <c r="U67" s="66"/>
    </row>
    <row r="68" spans="1:21" x14ac:dyDescent="0.25">
      <c r="A68" s="15"/>
      <c r="B68" s="15" t="str">
        <f>'Town Data'!A64</f>
        <v>WINOOSKI</v>
      </c>
      <c r="C68" s="67">
        <f>IF('Town Data'!C64&gt;9,'Town Data'!B64,"*")</f>
        <v>899141</v>
      </c>
      <c r="D68" s="68" t="str">
        <f>IF('Town Data'!E64&gt;9,'Town Data'!D64,"*")</f>
        <v>*</v>
      </c>
      <c r="E68" s="69">
        <f>IF('Town Data'!G64&gt;9,'Town Data'!F64,"*")</f>
        <v>387270.8</v>
      </c>
      <c r="F68" s="70">
        <f>IF('Town Data'!I64&gt;9,'Town Data'!H64,"*")</f>
        <v>779535.01</v>
      </c>
      <c r="G68" s="68" t="str">
        <f>IF('Town Data'!K64&gt;9,'Town Data'!J64,"*")</f>
        <v>*</v>
      </c>
      <c r="H68" s="69">
        <f>IF('Town Data'!M64&gt;9,'Town Data'!L64,"*")</f>
        <v>283420.5</v>
      </c>
      <c r="I68" s="71">
        <f t="shared" si="1"/>
        <v>0.1534324802166358</v>
      </c>
      <c r="J68" s="71" t="str">
        <f t="shared" si="2"/>
        <v/>
      </c>
      <c r="K68" s="71">
        <f t="shared" si="3"/>
        <v>0.36641774324722448</v>
      </c>
      <c r="L68" s="72"/>
      <c r="M68" s="66"/>
      <c r="N68" s="66"/>
      <c r="O68" s="66"/>
      <c r="P68" s="66"/>
      <c r="Q68" s="66"/>
      <c r="R68" s="66"/>
      <c r="S68" s="66"/>
      <c r="T68" s="66"/>
      <c r="U68" s="66"/>
    </row>
    <row r="69" spans="1:21" x14ac:dyDescent="0.25">
      <c r="A69" s="15"/>
      <c r="B69" s="24" t="str">
        <f>'Town Data'!A65</f>
        <v>WOODSTOCK</v>
      </c>
      <c r="C69" s="73">
        <f>IF('Town Data'!C65&gt;9,'Town Data'!B65,"*")</f>
        <v>1154472</v>
      </c>
      <c r="D69" s="74">
        <f>IF('Town Data'!E65&gt;9,'Town Data'!D65,"*")</f>
        <v>986135</v>
      </c>
      <c r="E69" s="75">
        <f>IF('Town Data'!G65&gt;9,'Town Data'!F65,"*")</f>
        <v>327752</v>
      </c>
      <c r="F69" s="74">
        <f>IF('Town Data'!I65&gt;9,'Town Data'!H65,"*")</f>
        <v>1059187.06</v>
      </c>
      <c r="G69" s="74">
        <f>IF('Town Data'!K65&gt;9,'Town Data'!J65,"*")</f>
        <v>784068</v>
      </c>
      <c r="H69" s="75">
        <f>IF('Town Data'!M65&gt;9,'Town Data'!L65,"*")</f>
        <v>306796</v>
      </c>
      <c r="I69" s="76">
        <f t="shared" si="1"/>
        <v>8.9960445702574901E-2</v>
      </c>
      <c r="J69" s="76">
        <f t="shared" si="2"/>
        <v>0.25771616747526999</v>
      </c>
      <c r="K69" s="76">
        <f t="shared" si="3"/>
        <v>6.8305975306066566E-2</v>
      </c>
      <c r="L69" s="72"/>
      <c r="M69" s="66"/>
      <c r="N69" s="66"/>
      <c r="O69" s="66"/>
      <c r="P69" s="66"/>
      <c r="Q69" s="66"/>
      <c r="R69" s="66"/>
      <c r="S69" s="66"/>
      <c r="T69" s="66"/>
      <c r="U69" s="66"/>
    </row>
    <row r="70" spans="1:21" x14ac:dyDescent="0.25">
      <c r="A70" s="15"/>
      <c r="B70" s="15">
        <f>'Town Data'!A66</f>
        <v>0</v>
      </c>
      <c r="C70" s="67" t="str">
        <f>IF('Town Data'!C66&gt;9,'Town Data'!B66,"*")</f>
        <v>*</v>
      </c>
      <c r="D70" s="68" t="str">
        <f>IF('Town Data'!E66&gt;9,'Town Data'!D66,"*")</f>
        <v>*</v>
      </c>
      <c r="E70" s="69" t="str">
        <f>IF('Town Data'!G66&gt;9,'Town Data'!F66,"*")</f>
        <v>*</v>
      </c>
      <c r="F70" s="70" t="str">
        <f>IF('Town Data'!I66&gt;9,'Town Data'!H66,"*")</f>
        <v>*</v>
      </c>
      <c r="G70" s="68" t="str">
        <f>IF('Town Data'!K66&gt;9,'Town Data'!J66,"*")</f>
        <v>*</v>
      </c>
      <c r="H70" s="69" t="str">
        <f>IF('Town Data'!M66&gt;9,'Town Data'!L66,"*")</f>
        <v>*</v>
      </c>
      <c r="I70" s="71" t="str">
        <f t="shared" si="1"/>
        <v/>
      </c>
      <c r="J70" s="71" t="str">
        <f t="shared" si="2"/>
        <v/>
      </c>
      <c r="K70" s="71" t="str">
        <f t="shared" si="3"/>
        <v/>
      </c>
      <c r="L70" s="72"/>
      <c r="M70" s="66"/>
      <c r="N70" s="66"/>
      <c r="O70" s="66"/>
      <c r="P70" s="66"/>
      <c r="Q70" s="66"/>
      <c r="R70" s="66"/>
      <c r="S70" s="66"/>
      <c r="T70" s="66"/>
      <c r="U70" s="66"/>
    </row>
    <row r="71" spans="1:21" x14ac:dyDescent="0.25">
      <c r="A71" s="15"/>
      <c r="B71" s="24">
        <f>'Town Data'!A67</f>
        <v>0</v>
      </c>
      <c r="C71" s="73" t="str">
        <f>IF('Town Data'!C67&gt;9,'Town Data'!B67,"*")</f>
        <v>*</v>
      </c>
      <c r="D71" s="74" t="str">
        <f>IF('Town Data'!E67&gt;9,'Town Data'!D67,"*")</f>
        <v>*</v>
      </c>
      <c r="E71" s="75" t="str">
        <f>IF('Town Data'!G67&gt;9,'Town Data'!F67,"*")</f>
        <v>*</v>
      </c>
      <c r="F71" s="74" t="str">
        <f>IF('Town Data'!I67&gt;9,'Town Data'!H67,"*")</f>
        <v>*</v>
      </c>
      <c r="G71" s="74" t="str">
        <f>IF('Town Data'!K67&gt;9,'Town Data'!J67,"*")</f>
        <v>*</v>
      </c>
      <c r="H71" s="75" t="str">
        <f>IF('Town Data'!M67&gt;9,'Town Data'!L67,"*")</f>
        <v>*</v>
      </c>
      <c r="I71" s="76" t="str">
        <f t="shared" ref="I71:I101" si="4">IFERROR((C71-F71)/F71,"")</f>
        <v/>
      </c>
      <c r="J71" s="76" t="str">
        <f t="shared" ref="J71:J101" si="5">IFERROR((D71-G71)/G71,"")</f>
        <v/>
      </c>
      <c r="K71" s="76" t="str">
        <f t="shared" ref="K71:K101" si="6">IFERROR((E71-H71)/H71,"")</f>
        <v/>
      </c>
      <c r="L71" s="72"/>
      <c r="M71" s="66"/>
      <c r="N71" s="66"/>
      <c r="O71" s="66"/>
      <c r="P71" s="66"/>
      <c r="Q71" s="66"/>
      <c r="R71" s="66"/>
      <c r="S71" s="66"/>
      <c r="T71" s="66"/>
      <c r="U71" s="66"/>
    </row>
    <row r="72" spans="1:21" x14ac:dyDescent="0.25">
      <c r="A72" s="15"/>
      <c r="B72" s="15">
        <f>'Town Data'!A68</f>
        <v>0</v>
      </c>
      <c r="C72" s="67" t="str">
        <f>IF('Town Data'!C68&gt;9,'Town Data'!B68,"*")</f>
        <v>*</v>
      </c>
      <c r="D72" s="68" t="str">
        <f>IF('Town Data'!E68&gt;9,'Town Data'!D68,"*")</f>
        <v>*</v>
      </c>
      <c r="E72" s="69" t="str">
        <f>IF('Town Data'!G68&gt;9,'Town Data'!F68,"*")</f>
        <v>*</v>
      </c>
      <c r="F72" s="70" t="str">
        <f>IF('Town Data'!I68&gt;9,'Town Data'!H68,"*")</f>
        <v>*</v>
      </c>
      <c r="G72" s="68" t="str">
        <f>IF('Town Data'!K68&gt;9,'Town Data'!J68,"*")</f>
        <v>*</v>
      </c>
      <c r="H72" s="69" t="str">
        <f>IF('Town Data'!M68&gt;9,'Town Data'!L68,"*")</f>
        <v>*</v>
      </c>
      <c r="I72" s="71" t="str">
        <f t="shared" si="4"/>
        <v/>
      </c>
      <c r="J72" s="71" t="str">
        <f t="shared" si="5"/>
        <v/>
      </c>
      <c r="K72" s="71" t="str">
        <f t="shared" si="6"/>
        <v/>
      </c>
      <c r="L72" s="72"/>
      <c r="M72" s="66"/>
      <c r="N72" s="66"/>
      <c r="O72" s="66"/>
      <c r="P72" s="66"/>
      <c r="Q72" s="66"/>
      <c r="R72" s="66"/>
      <c r="S72" s="66"/>
      <c r="T72" s="66"/>
      <c r="U72" s="66"/>
    </row>
    <row r="73" spans="1:21" x14ac:dyDescent="0.25">
      <c r="A73" s="15"/>
      <c r="B73" s="24">
        <f>'Town Data'!A69</f>
        <v>0</v>
      </c>
      <c r="C73" s="73" t="str">
        <f>IF('Town Data'!C69&gt;9,'Town Data'!B69,"*")</f>
        <v>*</v>
      </c>
      <c r="D73" s="74" t="str">
        <f>IF('Town Data'!E69&gt;9,'Town Data'!D69,"*")</f>
        <v>*</v>
      </c>
      <c r="E73" s="75" t="str">
        <f>IF('Town Data'!G69&gt;9,'Town Data'!F69,"*")</f>
        <v>*</v>
      </c>
      <c r="F73" s="74" t="str">
        <f>IF('Town Data'!I69&gt;9,'Town Data'!H69,"*")</f>
        <v>*</v>
      </c>
      <c r="G73" s="74" t="str">
        <f>IF('Town Data'!K69&gt;9,'Town Data'!J69,"*")</f>
        <v>*</v>
      </c>
      <c r="H73" s="75" t="str">
        <f>IF('Town Data'!M69&gt;9,'Town Data'!L69,"*")</f>
        <v>*</v>
      </c>
      <c r="I73" s="76" t="str">
        <f t="shared" si="4"/>
        <v/>
      </c>
      <c r="J73" s="76" t="str">
        <f t="shared" si="5"/>
        <v/>
      </c>
      <c r="K73" s="76" t="str">
        <f t="shared" si="6"/>
        <v/>
      </c>
      <c r="L73" s="72"/>
      <c r="M73" s="66"/>
      <c r="N73" s="66"/>
      <c r="O73" s="66"/>
      <c r="P73" s="66"/>
      <c r="Q73" s="66"/>
      <c r="R73" s="66"/>
      <c r="S73" s="66"/>
      <c r="T73" s="66"/>
      <c r="U73" s="66"/>
    </row>
    <row r="74" spans="1:21" x14ac:dyDescent="0.25">
      <c r="A74" s="15"/>
      <c r="B74" s="15">
        <f>'Town Data'!A70</f>
        <v>0</v>
      </c>
      <c r="C74" s="67" t="str">
        <f>IF('Town Data'!C70&gt;9,'Town Data'!B70,"*")</f>
        <v>*</v>
      </c>
      <c r="D74" s="68" t="str">
        <f>IF('Town Data'!E70&gt;9,'Town Data'!D70,"*")</f>
        <v>*</v>
      </c>
      <c r="E74" s="69" t="str">
        <f>IF('Town Data'!G70&gt;9,'Town Data'!F70,"*")</f>
        <v>*</v>
      </c>
      <c r="F74" s="70" t="str">
        <f>IF('Town Data'!I70&gt;9,'Town Data'!H70,"*")</f>
        <v>*</v>
      </c>
      <c r="G74" s="68" t="str">
        <f>IF('Town Data'!K70&gt;9,'Town Data'!J70,"*")</f>
        <v>*</v>
      </c>
      <c r="H74" s="69" t="str">
        <f>IF('Town Data'!M70&gt;9,'Town Data'!L70,"*")</f>
        <v>*</v>
      </c>
      <c r="I74" s="71" t="str">
        <f t="shared" si="4"/>
        <v/>
      </c>
      <c r="J74" s="71" t="str">
        <f t="shared" si="5"/>
        <v/>
      </c>
      <c r="K74" s="71" t="str">
        <f t="shared" si="6"/>
        <v/>
      </c>
      <c r="L74" s="72"/>
      <c r="M74" s="66"/>
      <c r="N74" s="66"/>
      <c r="O74" s="66"/>
      <c r="P74" s="66"/>
      <c r="Q74" s="66"/>
      <c r="R74" s="66"/>
      <c r="S74" s="66"/>
      <c r="T74" s="66"/>
      <c r="U74" s="66"/>
    </row>
    <row r="75" spans="1:21" x14ac:dyDescent="0.25">
      <c r="A75" s="15"/>
      <c r="B75" s="24">
        <f>'Town Data'!A71</f>
        <v>0</v>
      </c>
      <c r="C75" s="73" t="str">
        <f>IF('Town Data'!C71&gt;9,'Town Data'!B71,"*")</f>
        <v>*</v>
      </c>
      <c r="D75" s="74" t="str">
        <f>IF('Town Data'!E71&gt;9,'Town Data'!D71,"*")</f>
        <v>*</v>
      </c>
      <c r="E75" s="75" t="str">
        <f>IF('Town Data'!G71&gt;9,'Town Data'!F71,"*")</f>
        <v>*</v>
      </c>
      <c r="F75" s="74" t="str">
        <f>IF('Town Data'!I71&gt;9,'Town Data'!H71,"*")</f>
        <v>*</v>
      </c>
      <c r="G75" s="74" t="str">
        <f>IF('Town Data'!K71&gt;9,'Town Data'!J71,"*")</f>
        <v>*</v>
      </c>
      <c r="H75" s="75" t="str">
        <f>IF('Town Data'!M71&gt;9,'Town Data'!L71,"*")</f>
        <v>*</v>
      </c>
      <c r="I75" s="76" t="str">
        <f t="shared" si="4"/>
        <v/>
      </c>
      <c r="J75" s="76" t="str">
        <f t="shared" si="5"/>
        <v/>
      </c>
      <c r="K75" s="76" t="str">
        <f t="shared" si="6"/>
        <v/>
      </c>
      <c r="L75" s="72"/>
      <c r="M75" s="66"/>
      <c r="N75" s="66"/>
      <c r="O75" s="66"/>
      <c r="P75" s="66"/>
      <c r="Q75" s="66"/>
      <c r="R75" s="66"/>
      <c r="S75" s="66"/>
      <c r="T75" s="66"/>
      <c r="U75" s="66"/>
    </row>
    <row r="76" spans="1:21" x14ac:dyDescent="0.25">
      <c r="A76" s="15"/>
      <c r="B76" s="15">
        <f>'Town Data'!A72</f>
        <v>0</v>
      </c>
      <c r="C76" s="67" t="str">
        <f>IF('Town Data'!C72&gt;9,'Town Data'!B72,"*")</f>
        <v>*</v>
      </c>
      <c r="D76" s="68" t="str">
        <f>IF('Town Data'!E72&gt;9,'Town Data'!D72,"*")</f>
        <v>*</v>
      </c>
      <c r="E76" s="69" t="str">
        <f>IF('Town Data'!G72&gt;9,'Town Data'!F72,"*")</f>
        <v>*</v>
      </c>
      <c r="F76" s="70" t="str">
        <f>IF('Town Data'!I72&gt;9,'Town Data'!H72,"*")</f>
        <v>*</v>
      </c>
      <c r="G76" s="68" t="str">
        <f>IF('Town Data'!K72&gt;9,'Town Data'!J72,"*")</f>
        <v>*</v>
      </c>
      <c r="H76" s="69" t="str">
        <f>IF('Town Data'!M72&gt;9,'Town Data'!L72,"*")</f>
        <v>*</v>
      </c>
      <c r="I76" s="71" t="str">
        <f t="shared" si="4"/>
        <v/>
      </c>
      <c r="J76" s="71" t="str">
        <f t="shared" si="5"/>
        <v/>
      </c>
      <c r="K76" s="71" t="str">
        <f t="shared" si="6"/>
        <v/>
      </c>
      <c r="L76" s="72"/>
      <c r="M76" s="66"/>
      <c r="N76" s="66"/>
      <c r="O76" s="66"/>
      <c r="P76" s="66"/>
      <c r="Q76" s="66"/>
      <c r="R76" s="66"/>
      <c r="S76" s="66"/>
      <c r="T76" s="66"/>
      <c r="U76" s="66"/>
    </row>
    <row r="77" spans="1:21" x14ac:dyDescent="0.25">
      <c r="A77" s="15"/>
      <c r="B77" s="24">
        <f>'Town Data'!A73</f>
        <v>0</v>
      </c>
      <c r="C77" s="73" t="str">
        <f>IF('Town Data'!C73&gt;9,'Town Data'!B73,"*")</f>
        <v>*</v>
      </c>
      <c r="D77" s="74" t="str">
        <f>IF('Town Data'!E73&gt;9,'Town Data'!D73,"*")</f>
        <v>*</v>
      </c>
      <c r="E77" s="75" t="str">
        <f>IF('Town Data'!G73&gt;9,'Town Data'!F73,"*")</f>
        <v>*</v>
      </c>
      <c r="F77" s="74" t="str">
        <f>IF('Town Data'!I73&gt;9,'Town Data'!H73,"*")</f>
        <v>*</v>
      </c>
      <c r="G77" s="74" t="str">
        <f>IF('Town Data'!K73&gt;9,'Town Data'!J73,"*")</f>
        <v>*</v>
      </c>
      <c r="H77" s="75" t="str">
        <f>IF('Town Data'!M73&gt;9,'Town Data'!L73,"*")</f>
        <v>*</v>
      </c>
      <c r="I77" s="76" t="str">
        <f t="shared" si="4"/>
        <v/>
      </c>
      <c r="J77" s="76" t="str">
        <f t="shared" si="5"/>
        <v/>
      </c>
      <c r="K77" s="76" t="str">
        <f t="shared" si="6"/>
        <v/>
      </c>
      <c r="L77" s="72"/>
      <c r="M77" s="66"/>
      <c r="N77" s="66"/>
      <c r="O77" s="66"/>
      <c r="P77" s="66"/>
      <c r="Q77" s="66"/>
      <c r="R77" s="66"/>
      <c r="S77" s="66"/>
      <c r="T77" s="66"/>
      <c r="U77" s="66"/>
    </row>
    <row r="78" spans="1:21" x14ac:dyDescent="0.25">
      <c r="A78" s="15"/>
      <c r="B78" s="15">
        <f>'Town Data'!A74</f>
        <v>0</v>
      </c>
      <c r="C78" s="67" t="str">
        <f>IF('Town Data'!C74&gt;9,'Town Data'!B74,"*")</f>
        <v>*</v>
      </c>
      <c r="D78" s="68" t="str">
        <f>IF('Town Data'!E74&gt;9,'Town Data'!D74,"*")</f>
        <v>*</v>
      </c>
      <c r="E78" s="69" t="str">
        <f>IF('Town Data'!G74&gt;9,'Town Data'!F74,"*")</f>
        <v>*</v>
      </c>
      <c r="F78" s="70" t="str">
        <f>IF('Town Data'!I74&gt;9,'Town Data'!H74,"*")</f>
        <v>*</v>
      </c>
      <c r="G78" s="68" t="str">
        <f>IF('Town Data'!K74&gt;9,'Town Data'!J74,"*")</f>
        <v>*</v>
      </c>
      <c r="H78" s="69" t="str">
        <f>IF('Town Data'!M74&gt;9,'Town Data'!L74,"*")</f>
        <v>*</v>
      </c>
      <c r="I78" s="71" t="str">
        <f t="shared" si="4"/>
        <v/>
      </c>
      <c r="J78" s="71" t="str">
        <f t="shared" si="5"/>
        <v/>
      </c>
      <c r="K78" s="71" t="str">
        <f t="shared" si="6"/>
        <v/>
      </c>
      <c r="L78" s="72"/>
      <c r="M78" s="66"/>
      <c r="N78" s="66"/>
      <c r="O78" s="66"/>
      <c r="P78" s="66"/>
      <c r="Q78" s="66"/>
      <c r="R78" s="66"/>
      <c r="S78" s="66"/>
      <c r="T78" s="66"/>
      <c r="U78" s="66"/>
    </row>
    <row r="79" spans="1:21" x14ac:dyDescent="0.25">
      <c r="A79" s="15"/>
      <c r="B79" s="24">
        <f>'Town Data'!A75</f>
        <v>0</v>
      </c>
      <c r="C79" s="73" t="str">
        <f>IF('Town Data'!C75&gt;9,'Town Data'!B75,"*")</f>
        <v>*</v>
      </c>
      <c r="D79" s="74" t="str">
        <f>IF('Town Data'!E75&gt;9,'Town Data'!D75,"*")</f>
        <v>*</v>
      </c>
      <c r="E79" s="75" t="str">
        <f>IF('Town Data'!G75&gt;9,'Town Data'!F75,"*")</f>
        <v>*</v>
      </c>
      <c r="F79" s="74" t="str">
        <f>IF('Town Data'!I75&gt;9,'Town Data'!H75,"*")</f>
        <v>*</v>
      </c>
      <c r="G79" s="74" t="str">
        <f>IF('Town Data'!K75&gt;9,'Town Data'!J75,"*")</f>
        <v>*</v>
      </c>
      <c r="H79" s="75" t="str">
        <f>IF('Town Data'!M75&gt;9,'Town Data'!L75,"*")</f>
        <v>*</v>
      </c>
      <c r="I79" s="76" t="str">
        <f t="shared" si="4"/>
        <v/>
      </c>
      <c r="J79" s="76" t="str">
        <f t="shared" si="5"/>
        <v/>
      </c>
      <c r="K79" s="76" t="str">
        <f t="shared" si="6"/>
        <v/>
      </c>
      <c r="L79" s="72"/>
      <c r="M79" s="66"/>
      <c r="N79" s="66"/>
      <c r="O79" s="66"/>
      <c r="P79" s="66"/>
      <c r="Q79" s="66"/>
      <c r="R79" s="66"/>
      <c r="S79" s="66"/>
      <c r="T79" s="66"/>
      <c r="U79" s="66"/>
    </row>
    <row r="80" spans="1:21" x14ac:dyDescent="0.25">
      <c r="A80" s="15"/>
      <c r="B80" s="15">
        <f>'Town Data'!A76</f>
        <v>0</v>
      </c>
      <c r="C80" s="67" t="str">
        <f>IF('Town Data'!C76&gt;9,'Town Data'!B76,"*")</f>
        <v>*</v>
      </c>
      <c r="D80" s="68" t="str">
        <f>IF('Town Data'!E76&gt;9,'Town Data'!D76,"*")</f>
        <v>*</v>
      </c>
      <c r="E80" s="69" t="str">
        <f>IF('Town Data'!G76&gt;9,'Town Data'!F76,"*")</f>
        <v>*</v>
      </c>
      <c r="F80" s="70" t="str">
        <f>IF('Town Data'!I76&gt;9,'Town Data'!H76,"*")</f>
        <v>*</v>
      </c>
      <c r="G80" s="68" t="str">
        <f>IF('Town Data'!K76&gt;9,'Town Data'!J76,"*")</f>
        <v>*</v>
      </c>
      <c r="H80" s="69" t="str">
        <f>IF('Town Data'!M76&gt;9,'Town Data'!L76,"*")</f>
        <v>*</v>
      </c>
      <c r="I80" s="71" t="str">
        <f t="shared" si="4"/>
        <v/>
      </c>
      <c r="J80" s="71" t="str">
        <f t="shared" si="5"/>
        <v/>
      </c>
      <c r="K80" s="71" t="str">
        <f t="shared" si="6"/>
        <v/>
      </c>
      <c r="L80" s="72"/>
      <c r="M80" s="66"/>
      <c r="N80" s="66"/>
      <c r="O80" s="66"/>
      <c r="P80" s="66"/>
      <c r="Q80" s="66"/>
      <c r="R80" s="66"/>
      <c r="S80" s="66"/>
      <c r="T80" s="66"/>
      <c r="U80" s="66"/>
    </row>
    <row r="81" spans="1:21" x14ac:dyDescent="0.25">
      <c r="A81" s="15"/>
      <c r="B81" s="24">
        <f>'Town Data'!A77</f>
        <v>0</v>
      </c>
      <c r="C81" s="73" t="str">
        <f>IF('Town Data'!C77&gt;9,'Town Data'!B77,"*")</f>
        <v>*</v>
      </c>
      <c r="D81" s="74" t="str">
        <f>IF('Town Data'!E77&gt;9,'Town Data'!D77,"*")</f>
        <v>*</v>
      </c>
      <c r="E81" s="75" t="str">
        <f>IF('Town Data'!G77&gt;9,'Town Data'!F77,"*")</f>
        <v>*</v>
      </c>
      <c r="F81" s="74" t="str">
        <f>IF('Town Data'!I77&gt;9,'Town Data'!H77,"*")</f>
        <v>*</v>
      </c>
      <c r="G81" s="74" t="str">
        <f>IF('Town Data'!K77&gt;9,'Town Data'!J77,"*")</f>
        <v>*</v>
      </c>
      <c r="H81" s="75" t="str">
        <f>IF('Town Data'!M77&gt;9,'Town Data'!L77,"*")</f>
        <v>*</v>
      </c>
      <c r="I81" s="76" t="str">
        <f t="shared" si="4"/>
        <v/>
      </c>
      <c r="J81" s="76" t="str">
        <f t="shared" si="5"/>
        <v/>
      </c>
      <c r="K81" s="76" t="str">
        <f t="shared" si="6"/>
        <v/>
      </c>
      <c r="L81" s="72"/>
      <c r="M81" s="66"/>
      <c r="N81" s="66"/>
      <c r="O81" s="66"/>
      <c r="P81" s="66"/>
      <c r="Q81" s="66"/>
      <c r="R81" s="66"/>
      <c r="S81" s="66"/>
      <c r="T81" s="66"/>
      <c r="U81" s="66"/>
    </row>
    <row r="82" spans="1:21" x14ac:dyDescent="0.25">
      <c r="A82" s="15"/>
      <c r="B82" s="15">
        <f>'Town Data'!A78</f>
        <v>0</v>
      </c>
      <c r="C82" s="67" t="str">
        <f>IF('Town Data'!C78&gt;9,'Town Data'!B78,"*")</f>
        <v>*</v>
      </c>
      <c r="D82" s="68" t="str">
        <f>IF('Town Data'!E78&gt;9,'Town Data'!D78,"*")</f>
        <v>*</v>
      </c>
      <c r="E82" s="69" t="str">
        <f>IF('Town Data'!G78&gt;9,'Town Data'!F78,"*")</f>
        <v>*</v>
      </c>
      <c r="F82" s="70" t="str">
        <f>IF('Town Data'!I78&gt;9,'Town Data'!H78,"*")</f>
        <v>*</v>
      </c>
      <c r="G82" s="68" t="str">
        <f>IF('Town Data'!K78&gt;9,'Town Data'!J78,"*")</f>
        <v>*</v>
      </c>
      <c r="H82" s="69" t="str">
        <f>IF('Town Data'!M78&gt;9,'Town Data'!L78,"*")</f>
        <v>*</v>
      </c>
      <c r="I82" s="71" t="str">
        <f t="shared" si="4"/>
        <v/>
      </c>
      <c r="J82" s="71" t="str">
        <f t="shared" si="5"/>
        <v/>
      </c>
      <c r="K82" s="71" t="str">
        <f t="shared" si="6"/>
        <v/>
      </c>
      <c r="L82" s="72"/>
      <c r="M82" s="66"/>
      <c r="N82" s="66"/>
      <c r="O82" s="66"/>
      <c r="P82" s="66"/>
      <c r="Q82" s="66"/>
      <c r="R82" s="66"/>
      <c r="S82" s="66"/>
      <c r="T82" s="66"/>
      <c r="U82" s="66"/>
    </row>
    <row r="83" spans="1:21" x14ac:dyDescent="0.25">
      <c r="A83" s="15"/>
      <c r="B83" s="24">
        <f>'Town Data'!A79</f>
        <v>0</v>
      </c>
      <c r="C83" s="73" t="str">
        <f>IF('Town Data'!C79&gt;9,'Town Data'!B79,"*")</f>
        <v>*</v>
      </c>
      <c r="D83" s="74" t="str">
        <f>IF('Town Data'!E79&gt;9,'Town Data'!D79,"*")</f>
        <v>*</v>
      </c>
      <c r="E83" s="75" t="str">
        <f>IF('Town Data'!G79&gt;9,'Town Data'!F79,"*")</f>
        <v>*</v>
      </c>
      <c r="F83" s="74" t="str">
        <f>IF('Town Data'!I79&gt;9,'Town Data'!H79,"*")</f>
        <v>*</v>
      </c>
      <c r="G83" s="74" t="str">
        <f>IF('Town Data'!K79&gt;9,'Town Data'!J79,"*")</f>
        <v>*</v>
      </c>
      <c r="H83" s="75" t="str">
        <f>IF('Town Data'!M79&gt;9,'Town Data'!L79,"*")</f>
        <v>*</v>
      </c>
      <c r="I83" s="76" t="str">
        <f t="shared" si="4"/>
        <v/>
      </c>
      <c r="J83" s="76" t="str">
        <f t="shared" si="5"/>
        <v/>
      </c>
      <c r="K83" s="76" t="str">
        <f t="shared" si="6"/>
        <v/>
      </c>
      <c r="L83" s="72"/>
      <c r="M83" s="66"/>
      <c r="N83" s="66"/>
      <c r="O83" s="66"/>
      <c r="P83" s="66"/>
      <c r="Q83" s="66"/>
      <c r="R83" s="66"/>
      <c r="S83" s="66"/>
      <c r="T83" s="66"/>
      <c r="U83" s="66"/>
    </row>
    <row r="84" spans="1:21" x14ac:dyDescent="0.25">
      <c r="A84" s="15"/>
      <c r="B84" s="15">
        <f>'Town Data'!A80</f>
        <v>0</v>
      </c>
      <c r="C84" s="67" t="str">
        <f>IF('Town Data'!C80&gt;9,'Town Data'!B80,"*")</f>
        <v>*</v>
      </c>
      <c r="D84" s="70" t="str">
        <f>IF('Town Data'!E80&gt;9,'Town Data'!D80,"*")</f>
        <v>*</v>
      </c>
      <c r="E84" s="81" t="str">
        <f>IF('Town Data'!G80&gt;9,'Town Data'!F80,"*")</f>
        <v>*</v>
      </c>
      <c r="F84" s="70" t="str">
        <f>IF('Town Data'!I80&gt;9,'Town Data'!H80,"*")</f>
        <v>*</v>
      </c>
      <c r="G84" s="68" t="str">
        <f>IF('Town Data'!K80&gt;9,'Town Data'!J80,"*")</f>
        <v>*</v>
      </c>
      <c r="H84" s="69" t="str">
        <f>IF('Town Data'!M80&gt;9,'Town Data'!L80,"*")</f>
        <v>*</v>
      </c>
      <c r="I84" s="71" t="str">
        <f t="shared" si="4"/>
        <v/>
      </c>
      <c r="J84" s="71" t="str">
        <f t="shared" si="5"/>
        <v/>
      </c>
      <c r="K84" s="71" t="str">
        <f t="shared" si="6"/>
        <v/>
      </c>
      <c r="L84" s="72"/>
      <c r="M84" s="66"/>
      <c r="N84" s="66"/>
      <c r="O84" s="66"/>
      <c r="P84" s="66"/>
      <c r="Q84" s="66"/>
      <c r="R84" s="66"/>
      <c r="S84" s="66"/>
      <c r="T84" s="66"/>
      <c r="U84" s="66"/>
    </row>
    <row r="85" spans="1:21" x14ac:dyDescent="0.25">
      <c r="A85" s="15"/>
      <c r="B85" s="24">
        <f>'Town Data'!A81</f>
        <v>0</v>
      </c>
      <c r="C85" s="73" t="str">
        <f>IF('Town Data'!C81&gt;9,'Town Data'!B81,"*")</f>
        <v>*</v>
      </c>
      <c r="D85" s="74" t="str">
        <f>IF('Town Data'!E81&gt;9,'Town Data'!D81,"*")</f>
        <v>*</v>
      </c>
      <c r="E85" s="75" t="str">
        <f>IF('Town Data'!G81&gt;9,'Town Data'!F81,"*")</f>
        <v>*</v>
      </c>
      <c r="F85" s="74" t="str">
        <f>IF('Town Data'!I81&gt;9,'Town Data'!H81,"*")</f>
        <v>*</v>
      </c>
      <c r="G85" s="74" t="str">
        <f>IF('Town Data'!K81&gt;9,'Town Data'!J81,"*")</f>
        <v>*</v>
      </c>
      <c r="H85" s="75" t="str">
        <f>IF('Town Data'!M81&gt;9,'Town Data'!L81,"*")</f>
        <v>*</v>
      </c>
      <c r="I85" s="76" t="str">
        <f t="shared" si="4"/>
        <v/>
      </c>
      <c r="J85" s="76" t="str">
        <f t="shared" si="5"/>
        <v/>
      </c>
      <c r="K85" s="76" t="str">
        <f t="shared" si="6"/>
        <v/>
      </c>
      <c r="L85" s="72"/>
      <c r="M85" s="66"/>
      <c r="N85" s="66"/>
      <c r="O85" s="66"/>
      <c r="P85" s="66"/>
      <c r="Q85" s="66"/>
      <c r="R85" s="66"/>
      <c r="S85" s="66"/>
      <c r="T85" s="66"/>
      <c r="U85" s="66"/>
    </row>
    <row r="86" spans="1:21" x14ac:dyDescent="0.25">
      <c r="A86" s="15"/>
      <c r="B86" s="15">
        <f>'Town Data'!A82</f>
        <v>0</v>
      </c>
      <c r="C86" s="67" t="str">
        <f>IF('Town Data'!C82&gt;9,'Town Data'!B82,"*")</f>
        <v>*</v>
      </c>
      <c r="D86" s="68" t="str">
        <f>IF('Town Data'!E82&gt;9,'Town Data'!D82,"*")</f>
        <v>*</v>
      </c>
      <c r="E86" s="69" t="str">
        <f>IF('Town Data'!G82&gt;9,'Town Data'!F82,"*")</f>
        <v>*</v>
      </c>
      <c r="F86" s="70" t="str">
        <f>IF('Town Data'!I82&gt;9,'Town Data'!H82,"*")</f>
        <v>*</v>
      </c>
      <c r="G86" s="68" t="str">
        <f>IF('Town Data'!K82&gt;9,'Town Data'!J82,"*")</f>
        <v>*</v>
      </c>
      <c r="H86" s="69" t="str">
        <f>IF('Town Data'!M82&gt;9,'Town Data'!L82,"*")</f>
        <v>*</v>
      </c>
      <c r="I86" s="71" t="str">
        <f t="shared" si="4"/>
        <v/>
      </c>
      <c r="J86" s="71" t="str">
        <f t="shared" si="5"/>
        <v/>
      </c>
      <c r="K86" s="71" t="str">
        <f t="shared" si="6"/>
        <v/>
      </c>
      <c r="L86" s="72"/>
      <c r="M86" s="66"/>
      <c r="N86" s="66"/>
      <c r="O86" s="66"/>
      <c r="P86" s="66"/>
      <c r="Q86" s="66"/>
      <c r="R86" s="66"/>
      <c r="S86" s="66"/>
      <c r="T86" s="66"/>
      <c r="U86" s="66"/>
    </row>
    <row r="87" spans="1:21" x14ac:dyDescent="0.25">
      <c r="A87" s="15"/>
      <c r="B87" s="24">
        <f>'Town Data'!A83</f>
        <v>0</v>
      </c>
      <c r="C87" s="73" t="str">
        <f>IF('Town Data'!C83&gt;9,'Town Data'!B83,"*")</f>
        <v>*</v>
      </c>
      <c r="D87" s="74" t="str">
        <f>IF('Town Data'!E83&gt;9,'Town Data'!D83,"*")</f>
        <v>*</v>
      </c>
      <c r="E87" s="75" t="str">
        <f>IF('Town Data'!G83&gt;9,'Town Data'!F83,"*")</f>
        <v>*</v>
      </c>
      <c r="F87" s="74" t="str">
        <f>IF('Town Data'!I83&gt;9,'Town Data'!H83,"*")</f>
        <v>*</v>
      </c>
      <c r="G87" s="74" t="str">
        <f>IF('Town Data'!K83&gt;9,'Town Data'!J83,"*")</f>
        <v>*</v>
      </c>
      <c r="H87" s="75" t="str">
        <f>IF('Town Data'!M83&gt;9,'Town Data'!L83,"*")</f>
        <v>*</v>
      </c>
      <c r="I87" s="76" t="str">
        <f t="shared" si="4"/>
        <v/>
      </c>
      <c r="J87" s="76" t="str">
        <f t="shared" si="5"/>
        <v/>
      </c>
      <c r="K87" s="76" t="str">
        <f t="shared" si="6"/>
        <v/>
      </c>
      <c r="L87" s="72"/>
      <c r="M87" s="66"/>
      <c r="N87" s="66"/>
      <c r="O87" s="66"/>
      <c r="P87" s="66"/>
      <c r="Q87" s="66"/>
      <c r="R87" s="66"/>
      <c r="S87" s="66"/>
      <c r="T87" s="66"/>
      <c r="U87" s="66"/>
    </row>
    <row r="88" spans="1:21" x14ac:dyDescent="0.25">
      <c r="A88" s="15"/>
      <c r="B88" s="15">
        <f>'Town Data'!A84</f>
        <v>0</v>
      </c>
      <c r="C88" s="67" t="str">
        <f>IF('Town Data'!C84&gt;9,'Town Data'!B84,"*")</f>
        <v>*</v>
      </c>
      <c r="D88" s="68" t="str">
        <f>IF('Town Data'!E84&gt;9,'Town Data'!D84,"*")</f>
        <v>*</v>
      </c>
      <c r="E88" s="69" t="str">
        <f>IF('Town Data'!G84&gt;9,'Town Data'!F84,"*")</f>
        <v>*</v>
      </c>
      <c r="F88" s="70" t="str">
        <f>IF('Town Data'!I84&gt;9,'Town Data'!H84,"*")</f>
        <v>*</v>
      </c>
      <c r="G88" s="68" t="str">
        <f>IF('Town Data'!K84&gt;9,'Town Data'!J84,"*")</f>
        <v>*</v>
      </c>
      <c r="H88" s="69" t="str">
        <f>IF('Town Data'!M84&gt;9,'Town Data'!L84,"*")</f>
        <v>*</v>
      </c>
      <c r="I88" s="71" t="str">
        <f t="shared" si="4"/>
        <v/>
      </c>
      <c r="J88" s="71" t="str">
        <f t="shared" si="5"/>
        <v/>
      </c>
      <c r="K88" s="71" t="str">
        <f t="shared" si="6"/>
        <v/>
      </c>
      <c r="L88" s="72"/>
      <c r="M88" s="66"/>
      <c r="N88" s="66"/>
      <c r="O88" s="66"/>
      <c r="P88" s="66"/>
      <c r="Q88" s="66"/>
      <c r="R88" s="66"/>
      <c r="S88" s="66"/>
      <c r="T88" s="66"/>
      <c r="U88" s="66"/>
    </row>
    <row r="89" spans="1:21" x14ac:dyDescent="0.25">
      <c r="A89" s="15"/>
      <c r="B89" s="24">
        <f>'Town Data'!A85</f>
        <v>0</v>
      </c>
      <c r="C89" s="73" t="str">
        <f>IF('Town Data'!C85&gt;9,'Town Data'!B85,"*")</f>
        <v>*</v>
      </c>
      <c r="D89" s="74" t="str">
        <f>IF('Town Data'!E85&gt;9,'Town Data'!D85,"*")</f>
        <v>*</v>
      </c>
      <c r="E89" s="75" t="str">
        <f>IF('Town Data'!G85&gt;9,'Town Data'!F85,"*")</f>
        <v>*</v>
      </c>
      <c r="F89" s="74" t="str">
        <f>IF('Town Data'!I85&gt;9,'Town Data'!H85,"*")</f>
        <v>*</v>
      </c>
      <c r="G89" s="74" t="str">
        <f>IF('Town Data'!K85&gt;9,'Town Data'!J85,"*")</f>
        <v>*</v>
      </c>
      <c r="H89" s="75" t="str">
        <f>IF('Town Data'!M85&gt;9,'Town Data'!L85,"*")</f>
        <v>*</v>
      </c>
      <c r="I89" s="76" t="str">
        <f t="shared" si="4"/>
        <v/>
      </c>
      <c r="J89" s="76" t="str">
        <f t="shared" si="5"/>
        <v/>
      </c>
      <c r="K89" s="76" t="str">
        <f t="shared" si="6"/>
        <v/>
      </c>
      <c r="L89" s="72"/>
      <c r="M89" s="66"/>
      <c r="N89" s="66"/>
      <c r="O89" s="66"/>
      <c r="P89" s="66"/>
      <c r="Q89" s="66"/>
      <c r="R89" s="66"/>
      <c r="S89" s="66"/>
      <c r="T89" s="66"/>
      <c r="U89" s="66"/>
    </row>
    <row r="90" spans="1:21" x14ac:dyDescent="0.25">
      <c r="A90" s="15"/>
      <c r="B90" s="15">
        <f>'Town Data'!A86</f>
        <v>0</v>
      </c>
      <c r="C90" s="67" t="str">
        <f>IF('Town Data'!C86&gt;9,'Town Data'!B86,"*")</f>
        <v>*</v>
      </c>
      <c r="D90" s="68" t="str">
        <f>IF('Town Data'!E86&gt;9,'Town Data'!D86,"*")</f>
        <v>*</v>
      </c>
      <c r="E90" s="69" t="str">
        <f>IF('Town Data'!G86&gt;9,'Town Data'!F86,"*")</f>
        <v>*</v>
      </c>
      <c r="F90" s="70" t="str">
        <f>IF('Town Data'!I86&gt;9,'Town Data'!H86,"*")</f>
        <v>*</v>
      </c>
      <c r="G90" s="68" t="str">
        <f>IF('Town Data'!K86&gt;9,'Town Data'!J86,"*")</f>
        <v>*</v>
      </c>
      <c r="H90" s="69" t="str">
        <f>IF('Town Data'!M86&gt;9,'Town Data'!L86,"*")</f>
        <v>*</v>
      </c>
      <c r="I90" s="71" t="str">
        <f t="shared" si="4"/>
        <v/>
      </c>
      <c r="J90" s="71" t="str">
        <f t="shared" si="5"/>
        <v/>
      </c>
      <c r="K90" s="71" t="str">
        <f t="shared" si="6"/>
        <v/>
      </c>
      <c r="L90" s="72"/>
      <c r="M90" s="66"/>
      <c r="N90" s="66"/>
      <c r="O90" s="66"/>
      <c r="P90" s="66"/>
      <c r="Q90" s="66"/>
      <c r="R90" s="66"/>
      <c r="S90" s="66"/>
      <c r="T90" s="66"/>
      <c r="U90" s="66"/>
    </row>
    <row r="91" spans="1:21" x14ac:dyDescent="0.25">
      <c r="A91" s="15"/>
      <c r="B91" s="24">
        <f>'Town Data'!A87</f>
        <v>0</v>
      </c>
      <c r="C91" s="73" t="str">
        <f>IF('Town Data'!C87&gt;9,'Town Data'!B87,"*")</f>
        <v>*</v>
      </c>
      <c r="D91" s="74" t="str">
        <f>IF('Town Data'!E87&gt;9,'Town Data'!D87,"*")</f>
        <v>*</v>
      </c>
      <c r="E91" s="75" t="str">
        <f>IF('Town Data'!G87&gt;9,'Town Data'!F87,"*")</f>
        <v>*</v>
      </c>
      <c r="F91" s="74" t="str">
        <f>IF('Town Data'!I87&gt;9,'Town Data'!H87,"*")</f>
        <v>*</v>
      </c>
      <c r="G91" s="74" t="str">
        <f>IF('Town Data'!K87&gt;9,'Town Data'!J87,"*")</f>
        <v>*</v>
      </c>
      <c r="H91" s="75" t="str">
        <f>IF('Town Data'!M87&gt;9,'Town Data'!L87,"*")</f>
        <v>*</v>
      </c>
      <c r="I91" s="76" t="str">
        <f t="shared" si="4"/>
        <v/>
      </c>
      <c r="J91" s="76" t="str">
        <f t="shared" si="5"/>
        <v/>
      </c>
      <c r="K91" s="76" t="str">
        <f t="shared" si="6"/>
        <v/>
      </c>
      <c r="L91" s="72"/>
      <c r="M91" s="66"/>
      <c r="N91" s="66"/>
      <c r="O91" s="66"/>
      <c r="P91" s="66"/>
      <c r="Q91" s="66"/>
      <c r="R91" s="66"/>
      <c r="S91" s="66"/>
      <c r="T91" s="66"/>
      <c r="U91" s="66"/>
    </row>
    <row r="92" spans="1:21" x14ac:dyDescent="0.25">
      <c r="A92" s="15"/>
      <c r="B92" s="15">
        <f>'Town Data'!A88</f>
        <v>0</v>
      </c>
      <c r="C92" s="67" t="str">
        <f>IF('Town Data'!C88&gt;9,'Town Data'!B88,"*")</f>
        <v>*</v>
      </c>
      <c r="D92" s="68" t="str">
        <f>IF('Town Data'!E88&gt;9,'Town Data'!D88,"*")</f>
        <v>*</v>
      </c>
      <c r="E92" s="69" t="str">
        <f>IF('Town Data'!G88&gt;9,'Town Data'!F88,"*")</f>
        <v>*</v>
      </c>
      <c r="F92" s="70" t="str">
        <f>IF('Town Data'!I88&gt;9,'Town Data'!H88,"*")</f>
        <v>*</v>
      </c>
      <c r="G92" s="68" t="str">
        <f>IF('Town Data'!K88&gt;9,'Town Data'!J88,"*")</f>
        <v>*</v>
      </c>
      <c r="H92" s="69" t="str">
        <f>IF('Town Data'!M88&gt;9,'Town Data'!L88,"*")</f>
        <v>*</v>
      </c>
      <c r="I92" s="71" t="str">
        <f t="shared" si="4"/>
        <v/>
      </c>
      <c r="J92" s="71" t="str">
        <f t="shared" si="5"/>
        <v/>
      </c>
      <c r="K92" s="71" t="str">
        <f t="shared" si="6"/>
        <v/>
      </c>
      <c r="L92" s="72"/>
      <c r="M92" s="66"/>
      <c r="N92" s="66"/>
      <c r="O92" s="66"/>
      <c r="P92" s="66"/>
      <c r="Q92" s="66"/>
      <c r="R92" s="66"/>
      <c r="S92" s="66"/>
      <c r="T92" s="66"/>
      <c r="U92" s="66"/>
    </row>
    <row r="93" spans="1:21" x14ac:dyDescent="0.25">
      <c r="A93" s="72"/>
      <c r="B93" s="82">
        <f>'Town Data'!A89</f>
        <v>0</v>
      </c>
      <c r="C93" s="73" t="str">
        <f>IF('Town Data'!C89&gt;9,'Town Data'!B89,"*")</f>
        <v>*</v>
      </c>
      <c r="D93" s="74" t="str">
        <f>IF('Town Data'!E89&gt;9,'Town Data'!D89,"*")</f>
        <v>*</v>
      </c>
      <c r="E93" s="75" t="str">
        <f>IF('Town Data'!G89&gt;9,'Town Data'!F89,"*")</f>
        <v>*</v>
      </c>
      <c r="F93" s="74" t="str">
        <f>IF('Town Data'!I89&gt;9,'Town Data'!H89,"*")</f>
        <v>*</v>
      </c>
      <c r="G93" s="74" t="str">
        <f>IF('Town Data'!K89&gt;9,'Town Data'!J89,"*")</f>
        <v>*</v>
      </c>
      <c r="H93" s="75" t="str">
        <f>IF('Town Data'!M89&gt;9,'Town Data'!L89,"*")</f>
        <v>*</v>
      </c>
      <c r="I93" s="76" t="str">
        <f t="shared" si="4"/>
        <v/>
      </c>
      <c r="J93" s="76" t="str">
        <f t="shared" si="5"/>
        <v/>
      </c>
      <c r="K93" s="76" t="str">
        <f t="shared" si="6"/>
        <v/>
      </c>
      <c r="L93" s="72"/>
      <c r="M93" s="66"/>
    </row>
    <row r="94" spans="1:21" x14ac:dyDescent="0.25">
      <c r="A94" s="72"/>
      <c r="B94" s="72">
        <f>'Town Data'!A90</f>
        <v>0</v>
      </c>
      <c r="C94" s="67" t="str">
        <f>IF('Town Data'!C90&gt;9,'Town Data'!B90,"*")</f>
        <v>*</v>
      </c>
      <c r="D94" s="68" t="str">
        <f>IF('Town Data'!E90&gt;9,'Town Data'!D90,"*")</f>
        <v>*</v>
      </c>
      <c r="E94" s="69" t="str">
        <f>IF('Town Data'!G90&gt;9,'Town Data'!F90,"*")</f>
        <v>*</v>
      </c>
      <c r="F94" s="70" t="str">
        <f>IF('Town Data'!I90&gt;9,'Town Data'!H90,"*")</f>
        <v>*</v>
      </c>
      <c r="G94" s="68" t="str">
        <f>IF('Town Data'!K90&gt;9,'Town Data'!J90,"*")</f>
        <v>*</v>
      </c>
      <c r="H94" s="69" t="str">
        <f>IF('Town Data'!M90&gt;9,'Town Data'!L90,"*")</f>
        <v>*</v>
      </c>
      <c r="I94" s="71" t="str">
        <f t="shared" si="4"/>
        <v/>
      </c>
      <c r="J94" s="71" t="str">
        <f t="shared" si="5"/>
        <v/>
      </c>
      <c r="K94" s="71" t="str">
        <f t="shared" si="6"/>
        <v/>
      </c>
      <c r="L94" s="72"/>
      <c r="M94" s="66"/>
    </row>
    <row r="95" spans="1:21" x14ac:dyDescent="0.25">
      <c r="A95" s="72"/>
      <c r="B95" s="82">
        <f>'Town Data'!A91</f>
        <v>0</v>
      </c>
      <c r="C95" s="73" t="str">
        <f>IF('Town Data'!C91&gt;9,'Town Data'!B91,"*")</f>
        <v>*</v>
      </c>
      <c r="D95" s="74" t="str">
        <f>IF('Town Data'!E91&gt;9,'Town Data'!D91,"*")</f>
        <v>*</v>
      </c>
      <c r="E95" s="75" t="str">
        <f>IF('Town Data'!G91&gt;9,'Town Data'!F91,"*")</f>
        <v>*</v>
      </c>
      <c r="F95" s="74" t="str">
        <f>IF('Town Data'!I91&gt;9,'Town Data'!H91,"*")</f>
        <v>*</v>
      </c>
      <c r="G95" s="74" t="str">
        <f>IF('Town Data'!K91&gt;9,'Town Data'!J91,"*")</f>
        <v>*</v>
      </c>
      <c r="H95" s="75" t="str">
        <f>IF('Town Data'!M91&gt;9,'Town Data'!L91,"*")</f>
        <v>*</v>
      </c>
      <c r="I95" s="76" t="str">
        <f t="shared" si="4"/>
        <v/>
      </c>
      <c r="J95" s="76" t="str">
        <f t="shared" si="5"/>
        <v/>
      </c>
      <c r="K95" s="76" t="str">
        <f t="shared" si="6"/>
        <v/>
      </c>
      <c r="L95" s="72"/>
      <c r="M95" s="66"/>
    </row>
    <row r="96" spans="1:21" x14ac:dyDescent="0.25">
      <c r="A96" s="72"/>
      <c r="B96" s="72">
        <f>'Town Data'!A92</f>
        <v>0</v>
      </c>
      <c r="C96" s="67" t="str">
        <f>IF('Town Data'!C92&gt;9,'Town Data'!B92,"*")</f>
        <v>*</v>
      </c>
      <c r="D96" s="68" t="str">
        <f>IF('Town Data'!E92&gt;9,'Town Data'!D92,"*")</f>
        <v>*</v>
      </c>
      <c r="E96" s="69" t="str">
        <f>IF('Town Data'!G92&gt;9,'Town Data'!F92,"*")</f>
        <v>*</v>
      </c>
      <c r="F96" s="70" t="str">
        <f>IF('Town Data'!I92&gt;9,'Town Data'!H92,"*")</f>
        <v>*</v>
      </c>
      <c r="G96" s="68" t="str">
        <f>IF('Town Data'!K92&gt;9,'Town Data'!J92,"*")</f>
        <v>*</v>
      </c>
      <c r="H96" s="69" t="str">
        <f>IF('Town Data'!M92&gt;9,'Town Data'!L92,"*")</f>
        <v>*</v>
      </c>
      <c r="I96" s="71" t="str">
        <f t="shared" si="4"/>
        <v/>
      </c>
      <c r="J96" s="71" t="str">
        <f t="shared" si="5"/>
        <v/>
      </c>
      <c r="K96" s="71" t="str">
        <f t="shared" si="6"/>
        <v/>
      </c>
      <c r="L96" s="72"/>
      <c r="M96" s="66"/>
    </row>
    <row r="97" spans="1:13" x14ac:dyDescent="0.25">
      <c r="A97" s="72"/>
      <c r="B97" s="82">
        <f>'Town Data'!A93</f>
        <v>0</v>
      </c>
      <c r="C97" s="73" t="str">
        <f>IF('Town Data'!C93&gt;9,'Town Data'!B93,"*")</f>
        <v>*</v>
      </c>
      <c r="D97" s="74" t="str">
        <f>IF('Town Data'!E93&gt;9,'Town Data'!D93,"*")</f>
        <v>*</v>
      </c>
      <c r="E97" s="75" t="str">
        <f>IF('Town Data'!G93&gt;9,'Town Data'!F93,"*")</f>
        <v>*</v>
      </c>
      <c r="F97" s="74" t="str">
        <f>IF('Town Data'!I93&gt;9,'Town Data'!H93,"*")</f>
        <v>*</v>
      </c>
      <c r="G97" s="74" t="str">
        <f>IF('Town Data'!K93&gt;9,'Town Data'!J93,"*")</f>
        <v>*</v>
      </c>
      <c r="H97" s="75" t="str">
        <f>IF('Town Data'!M93&gt;9,'Town Data'!L93,"*")</f>
        <v>*</v>
      </c>
      <c r="I97" s="76" t="str">
        <f t="shared" si="4"/>
        <v/>
      </c>
      <c r="J97" s="76" t="str">
        <f t="shared" si="5"/>
        <v/>
      </c>
      <c r="K97" s="76" t="str">
        <f t="shared" si="6"/>
        <v/>
      </c>
      <c r="L97" s="72"/>
      <c r="M97" s="66"/>
    </row>
    <row r="98" spans="1:13" x14ac:dyDescent="0.25">
      <c r="A98" s="72"/>
      <c r="B98" s="72">
        <f>'Town Data'!A94</f>
        <v>0</v>
      </c>
      <c r="C98" s="67" t="str">
        <f>IF('Town Data'!C94&gt;9,'Town Data'!B94,"*")</f>
        <v>*</v>
      </c>
      <c r="D98" s="68" t="str">
        <f>IF('Town Data'!E94&gt;9,'Town Data'!D94,"*")</f>
        <v>*</v>
      </c>
      <c r="E98" s="69" t="str">
        <f>IF('Town Data'!G94&gt;9,'Town Data'!F94,"*")</f>
        <v>*</v>
      </c>
      <c r="F98" s="70" t="str">
        <f>IF('Town Data'!I94&gt;9,'Town Data'!H94,"*")</f>
        <v>*</v>
      </c>
      <c r="G98" s="68" t="str">
        <f>IF('Town Data'!K94&gt;9,'Town Data'!J94,"*")</f>
        <v>*</v>
      </c>
      <c r="H98" s="69" t="str">
        <f>IF('Town Data'!M94&gt;9,'Town Data'!L94,"*")</f>
        <v>*</v>
      </c>
      <c r="I98" s="71" t="str">
        <f t="shared" si="4"/>
        <v/>
      </c>
      <c r="J98" s="71" t="str">
        <f t="shared" si="5"/>
        <v/>
      </c>
      <c r="K98" s="71" t="str">
        <f t="shared" si="6"/>
        <v/>
      </c>
      <c r="L98" s="72"/>
      <c r="M98" s="66"/>
    </row>
    <row r="99" spans="1:13" x14ac:dyDescent="0.25">
      <c r="A99" s="72"/>
      <c r="B99" s="82">
        <f>'Town Data'!A95</f>
        <v>0</v>
      </c>
      <c r="C99" s="73" t="str">
        <f>IF('Town Data'!C95&gt;9,'Town Data'!B95,"*")</f>
        <v>*</v>
      </c>
      <c r="D99" s="74" t="str">
        <f>IF('Town Data'!E95&gt;9,'Town Data'!D95,"*")</f>
        <v>*</v>
      </c>
      <c r="E99" s="75" t="str">
        <f>IF('Town Data'!G95&gt;9,'Town Data'!F95,"*")</f>
        <v>*</v>
      </c>
      <c r="F99" s="74" t="str">
        <f>IF('Town Data'!I95&gt;9,'Town Data'!H95,"*")</f>
        <v>*</v>
      </c>
      <c r="G99" s="74" t="str">
        <f>IF('Town Data'!K95&gt;9,'Town Data'!J95,"*")</f>
        <v>*</v>
      </c>
      <c r="H99" s="75" t="str">
        <f>IF('Town Data'!M95&gt;9,'Town Data'!L95,"*")</f>
        <v>*</v>
      </c>
      <c r="I99" s="76" t="str">
        <f t="shared" si="4"/>
        <v/>
      </c>
      <c r="J99" s="76" t="str">
        <f t="shared" si="5"/>
        <v/>
      </c>
      <c r="K99" s="76" t="str">
        <f t="shared" si="6"/>
        <v/>
      </c>
      <c r="L99" s="72"/>
      <c r="M99" s="66"/>
    </row>
    <row r="100" spans="1:13" x14ac:dyDescent="0.25">
      <c r="A100" s="72"/>
      <c r="B100" s="82">
        <f>'Town Data'!A96</f>
        <v>0</v>
      </c>
      <c r="C100" s="73" t="str">
        <f>IF('Town Data'!C96&gt;9,'Town Data'!B96,"*")</f>
        <v>*</v>
      </c>
      <c r="D100" s="74" t="str">
        <f>IF('Town Data'!E96&gt;9,'Town Data'!D96,"*")</f>
        <v>*</v>
      </c>
      <c r="E100" s="75" t="str">
        <f>IF('Town Data'!G96&gt;9,'Town Data'!F96,"*")</f>
        <v>*</v>
      </c>
      <c r="F100" s="74" t="str">
        <f>IF('Town Data'!I96&gt;9,'Town Data'!H96,"*")</f>
        <v>*</v>
      </c>
      <c r="G100" s="74" t="str">
        <f>IF('Town Data'!K96&gt;9,'Town Data'!J96,"*")</f>
        <v>*</v>
      </c>
      <c r="H100" s="75" t="str">
        <f>IF('Town Data'!M96&gt;9,'Town Data'!L96,"*")</f>
        <v>*</v>
      </c>
      <c r="I100" s="76" t="str">
        <f t="shared" si="4"/>
        <v/>
      </c>
      <c r="J100" s="76" t="str">
        <f t="shared" si="5"/>
        <v/>
      </c>
      <c r="K100" s="76" t="str">
        <f t="shared" si="6"/>
        <v/>
      </c>
      <c r="L100" s="72"/>
      <c r="M100" s="66"/>
    </row>
    <row r="101" spans="1:13" x14ac:dyDescent="0.25">
      <c r="A101" s="72"/>
      <c r="B101" s="72">
        <f>'Town Data'!A97</f>
        <v>0</v>
      </c>
      <c r="C101" s="67" t="str">
        <f>IF('Town Data'!C97&gt;9,'Town Data'!B97,"*")</f>
        <v>*</v>
      </c>
      <c r="D101" s="68" t="str">
        <f>IF('Town Data'!E97&gt;9,'Town Data'!D97,"*")</f>
        <v>*</v>
      </c>
      <c r="E101" s="69" t="str">
        <f>IF('Town Data'!G97&gt;9,'Town Data'!F97,"*")</f>
        <v>*</v>
      </c>
      <c r="F101" s="70" t="str">
        <f>IF('Town Data'!I97&gt;9,'Town Data'!H97,"*")</f>
        <v>*</v>
      </c>
      <c r="G101" s="68" t="str">
        <f>IF('Town Data'!K97&gt;9,'Town Data'!J97,"*")</f>
        <v>*</v>
      </c>
      <c r="H101" s="69" t="str">
        <f>IF('Town Data'!M97&gt;9,'Town Data'!L97,"*")</f>
        <v>*</v>
      </c>
      <c r="I101" s="71" t="str">
        <f t="shared" si="4"/>
        <v/>
      </c>
      <c r="J101" s="71" t="str">
        <f t="shared" si="5"/>
        <v/>
      </c>
      <c r="K101" s="71" t="str">
        <f t="shared" si="6"/>
        <v/>
      </c>
      <c r="L101" s="72"/>
      <c r="M101" s="66"/>
    </row>
    <row r="102" spans="1:13" x14ac:dyDescent="0.25">
      <c r="A102" s="66"/>
      <c r="B102" s="66"/>
      <c r="C102" s="83"/>
      <c r="D102" s="84"/>
      <c r="E102" s="84"/>
      <c r="F102" s="83"/>
      <c r="G102" s="84"/>
      <c r="H102" s="84"/>
      <c r="I102" s="71"/>
      <c r="J102" s="85"/>
      <c r="K102" s="85"/>
      <c r="L102" s="72"/>
      <c r="M102" s="66"/>
    </row>
    <row r="103" spans="1:13" x14ac:dyDescent="0.25">
      <c r="A103" s="66"/>
      <c r="B103" s="66"/>
      <c r="C103" s="83"/>
      <c r="D103" s="84"/>
      <c r="E103" s="84"/>
      <c r="F103" s="83"/>
      <c r="G103" s="84"/>
      <c r="H103" s="84"/>
      <c r="I103" s="71"/>
      <c r="J103" s="85"/>
      <c r="K103" s="85"/>
      <c r="L103" s="72"/>
      <c r="M103" s="66"/>
    </row>
    <row r="104" spans="1:13" x14ac:dyDescent="0.25">
      <c r="A104" s="66"/>
      <c r="B104" s="66"/>
      <c r="C104" s="83"/>
      <c r="D104" s="84"/>
      <c r="E104" s="84"/>
      <c r="F104" s="83"/>
      <c r="G104" s="84"/>
      <c r="H104" s="84"/>
      <c r="I104" s="71"/>
      <c r="J104" s="85"/>
      <c r="K104" s="85"/>
      <c r="L104" s="72"/>
      <c r="M104" s="66"/>
    </row>
    <row r="105" spans="1:13" x14ac:dyDescent="0.25">
      <c r="A105" s="66"/>
      <c r="B105" s="66"/>
      <c r="C105" s="83"/>
      <c r="D105" s="84"/>
      <c r="E105" s="84"/>
      <c r="F105" s="83"/>
      <c r="G105" s="84"/>
      <c r="H105" s="84"/>
      <c r="I105" s="71"/>
      <c r="J105" s="85"/>
      <c r="K105" s="85"/>
      <c r="L105" s="72"/>
      <c r="M105" s="66"/>
    </row>
    <row r="106" spans="1:13" x14ac:dyDescent="0.25">
      <c r="L106" s="15"/>
    </row>
    <row r="107" spans="1:13" x14ac:dyDescent="0.25">
      <c r="L107" s="15"/>
    </row>
    <row r="108" spans="1:13" x14ac:dyDescent="0.25">
      <c r="L108" s="15"/>
    </row>
    <row r="109" spans="1:13" x14ac:dyDescent="0.25">
      <c r="L109" s="15"/>
    </row>
    <row r="110" spans="1:13" x14ac:dyDescent="0.25">
      <c r="L110" s="15"/>
    </row>
    <row r="111" spans="1:13" x14ac:dyDescent="0.25">
      <c r="L111" s="15"/>
    </row>
    <row r="112" spans="1:13" x14ac:dyDescent="0.25">
      <c r="L112" s="15"/>
    </row>
    <row r="113" spans="12:12" x14ac:dyDescent="0.25">
      <c r="L113" s="15"/>
    </row>
    <row r="114" spans="12:12" x14ac:dyDescent="0.25">
      <c r="L114" s="15"/>
    </row>
    <row r="115" spans="12:12" x14ac:dyDescent="0.25">
      <c r="L115" s="15"/>
    </row>
    <row r="116" spans="12:12" x14ac:dyDescent="0.25">
      <c r="L116" s="15"/>
    </row>
    <row r="117" spans="12:12" x14ac:dyDescent="0.25">
      <c r="L117" s="15"/>
    </row>
    <row r="118" spans="12:12" x14ac:dyDescent="0.25">
      <c r="L118" s="15"/>
    </row>
    <row r="119" spans="12:12" x14ac:dyDescent="0.25">
      <c r="L119" s="15"/>
    </row>
    <row r="120" spans="12:12" x14ac:dyDescent="0.25">
      <c r="L120" s="15"/>
    </row>
    <row r="121" spans="12:12" x14ac:dyDescent="0.25">
      <c r="L121" s="15"/>
    </row>
    <row r="122" spans="12:12" x14ac:dyDescent="0.25">
      <c r="L122" s="15"/>
    </row>
    <row r="123" spans="12:12" x14ac:dyDescent="0.25">
      <c r="L123" s="15"/>
    </row>
    <row r="124" spans="12:12" x14ac:dyDescent="0.25">
      <c r="L124" s="15"/>
    </row>
    <row r="125" spans="12:12" x14ac:dyDescent="0.25">
      <c r="L125" s="15"/>
    </row>
    <row r="126" spans="12:12" x14ac:dyDescent="0.25">
      <c r="L126" s="15"/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selection activeCell="A2" sqref="A2:M65"/>
    </sheetView>
  </sheetViews>
  <sheetFormatPr defaultRowHeight="15" x14ac:dyDescent="0.25"/>
  <cols>
    <col min="1" max="1" width="19.28515625" style="33" bestFit="1" customWidth="1"/>
    <col min="2" max="2" width="15.85546875" style="34" customWidth="1"/>
    <col min="3" max="3" width="12" style="33" bestFit="1" customWidth="1"/>
    <col min="4" max="4" width="15.85546875" style="34" customWidth="1"/>
    <col min="5" max="5" width="10.85546875" style="33" bestFit="1" customWidth="1"/>
    <col min="6" max="6" width="15.85546875" style="34" customWidth="1"/>
    <col min="7" max="7" width="13.5703125" style="33" bestFit="1" customWidth="1"/>
    <col min="8" max="8" width="15.85546875" style="34" customWidth="1"/>
    <col min="9" max="9" width="16" style="33" bestFit="1" customWidth="1"/>
    <col min="10" max="10" width="15.85546875" style="34" customWidth="1"/>
    <col min="11" max="11" width="15.140625" style="33" bestFit="1" customWidth="1"/>
    <col min="12" max="12" width="15.85546875" style="34" customWidth="1"/>
    <col min="13" max="13" width="19" style="33" bestFit="1" customWidth="1"/>
    <col min="14" max="16384" width="9.140625" style="33"/>
  </cols>
  <sheetData>
    <row r="1" spans="1:13" x14ac:dyDescent="0.25">
      <c r="A1" s="33" t="s">
        <v>27</v>
      </c>
      <c r="B1" s="34" t="s">
        <v>23</v>
      </c>
      <c r="C1" s="33" t="s">
        <v>28</v>
      </c>
      <c r="D1" s="34" t="s">
        <v>29</v>
      </c>
      <c r="E1" s="33" t="s">
        <v>30</v>
      </c>
      <c r="F1" s="34" t="s">
        <v>25</v>
      </c>
      <c r="G1" s="33" t="s">
        <v>31</v>
      </c>
      <c r="H1" s="34" t="s">
        <v>32</v>
      </c>
      <c r="I1" s="33" t="s">
        <v>33</v>
      </c>
      <c r="J1" s="34" t="s">
        <v>34</v>
      </c>
      <c r="K1" s="33" t="s">
        <v>35</v>
      </c>
      <c r="L1" s="34" t="s">
        <v>36</v>
      </c>
      <c r="M1" s="33" t="s">
        <v>37</v>
      </c>
    </row>
    <row r="2" spans="1:13" x14ac:dyDescent="0.25">
      <c r="A2" s="35" t="s">
        <v>62</v>
      </c>
      <c r="B2" s="36">
        <v>182967</v>
      </c>
      <c r="C2" s="37">
        <v>11</v>
      </c>
      <c r="D2" s="36">
        <v>0</v>
      </c>
      <c r="E2" s="37">
        <v>9</v>
      </c>
      <c r="F2" s="36">
        <v>0</v>
      </c>
      <c r="G2" s="37">
        <v>5</v>
      </c>
      <c r="H2" s="36">
        <v>179912</v>
      </c>
      <c r="I2" s="37">
        <v>12</v>
      </c>
      <c r="J2" s="36">
        <v>0</v>
      </c>
      <c r="K2" s="37">
        <v>9</v>
      </c>
      <c r="L2" s="36">
        <v>0</v>
      </c>
      <c r="M2" s="37">
        <v>5</v>
      </c>
    </row>
    <row r="3" spans="1:13" x14ac:dyDescent="0.25">
      <c r="A3" s="35" t="s">
        <v>63</v>
      </c>
      <c r="B3" s="36">
        <v>2263349.25</v>
      </c>
      <c r="C3" s="37">
        <v>57</v>
      </c>
      <c r="D3" s="36">
        <v>0</v>
      </c>
      <c r="E3" s="37">
        <v>8</v>
      </c>
      <c r="F3" s="36">
        <v>295595.73</v>
      </c>
      <c r="G3" s="37">
        <v>27</v>
      </c>
      <c r="H3" s="36">
        <v>2028616.99</v>
      </c>
      <c r="I3" s="37">
        <v>54</v>
      </c>
      <c r="J3" s="36">
        <v>140643</v>
      </c>
      <c r="K3" s="37">
        <v>10</v>
      </c>
      <c r="L3" s="36">
        <v>276578.01</v>
      </c>
      <c r="M3" s="37">
        <v>26</v>
      </c>
    </row>
    <row r="4" spans="1:13" x14ac:dyDescent="0.25">
      <c r="A4" s="35" t="s">
        <v>64</v>
      </c>
      <c r="B4" s="36">
        <v>183988</v>
      </c>
      <c r="C4" s="37">
        <v>13</v>
      </c>
      <c r="D4" s="36">
        <v>0</v>
      </c>
      <c r="E4" s="37">
        <v>5</v>
      </c>
      <c r="F4" s="36">
        <v>0</v>
      </c>
      <c r="G4" s="37">
        <v>5</v>
      </c>
      <c r="H4" s="36">
        <v>195688.55</v>
      </c>
      <c r="I4" s="37">
        <v>13</v>
      </c>
      <c r="J4" s="36">
        <v>0</v>
      </c>
      <c r="K4" s="37">
        <v>6</v>
      </c>
      <c r="L4" s="36">
        <v>0</v>
      </c>
      <c r="M4" s="37">
        <v>5</v>
      </c>
    </row>
    <row r="5" spans="1:13" x14ac:dyDescent="0.25">
      <c r="A5" s="35" t="s">
        <v>65</v>
      </c>
      <c r="B5" s="36">
        <v>2090864.42</v>
      </c>
      <c r="C5" s="37">
        <v>64</v>
      </c>
      <c r="D5" s="36">
        <v>530744</v>
      </c>
      <c r="E5" s="37">
        <v>22</v>
      </c>
      <c r="F5" s="36">
        <v>271167.09999999998</v>
      </c>
      <c r="G5" s="37">
        <v>24</v>
      </c>
      <c r="H5" s="36">
        <v>2134174.27</v>
      </c>
      <c r="I5" s="37">
        <v>68</v>
      </c>
      <c r="J5" s="36">
        <v>500521.8</v>
      </c>
      <c r="K5" s="37">
        <v>24</v>
      </c>
      <c r="L5" s="36">
        <v>305382.09999999998</v>
      </c>
      <c r="M5" s="37">
        <v>23</v>
      </c>
    </row>
    <row r="6" spans="1:13" x14ac:dyDescent="0.25">
      <c r="A6" s="35" t="s">
        <v>66</v>
      </c>
      <c r="B6" s="36">
        <v>243875</v>
      </c>
      <c r="C6" s="37">
        <v>10</v>
      </c>
      <c r="D6" s="36">
        <v>0</v>
      </c>
      <c r="E6" s="37">
        <v>1</v>
      </c>
      <c r="F6" s="36">
        <v>0</v>
      </c>
      <c r="G6" s="37">
        <v>4</v>
      </c>
      <c r="H6" s="36">
        <v>228580.24</v>
      </c>
      <c r="I6" s="37">
        <v>11</v>
      </c>
      <c r="J6" s="36">
        <v>0</v>
      </c>
      <c r="K6" s="37">
        <v>2</v>
      </c>
      <c r="L6" s="36">
        <v>0</v>
      </c>
      <c r="M6" s="37">
        <v>5</v>
      </c>
    </row>
    <row r="7" spans="1:13" x14ac:dyDescent="0.25">
      <c r="A7" s="35" t="s">
        <v>67</v>
      </c>
      <c r="B7" s="36">
        <v>396638</v>
      </c>
      <c r="C7" s="37">
        <v>12</v>
      </c>
      <c r="D7" s="36">
        <v>0</v>
      </c>
      <c r="E7" s="37">
        <v>1</v>
      </c>
      <c r="F7" s="36">
        <v>0</v>
      </c>
      <c r="G7" s="37">
        <v>4</v>
      </c>
      <c r="H7" s="36">
        <v>391287.63</v>
      </c>
      <c r="I7" s="37">
        <v>14</v>
      </c>
      <c r="J7" s="36">
        <v>0</v>
      </c>
      <c r="K7" s="37">
        <v>1</v>
      </c>
      <c r="L7" s="36">
        <v>0</v>
      </c>
      <c r="M7" s="37">
        <v>5</v>
      </c>
    </row>
    <row r="8" spans="1:13" x14ac:dyDescent="0.25">
      <c r="A8" s="35" t="s">
        <v>68</v>
      </c>
      <c r="B8" s="36">
        <v>461419</v>
      </c>
      <c r="C8" s="37">
        <v>21</v>
      </c>
      <c r="D8" s="36">
        <v>0</v>
      </c>
      <c r="E8" s="37">
        <v>7</v>
      </c>
      <c r="F8" s="36">
        <v>0</v>
      </c>
      <c r="G8" s="37">
        <v>7</v>
      </c>
      <c r="H8" s="36">
        <v>501882</v>
      </c>
      <c r="I8" s="37">
        <v>23</v>
      </c>
      <c r="J8" s="36">
        <v>0</v>
      </c>
      <c r="K8" s="37">
        <v>8</v>
      </c>
      <c r="L8" s="36">
        <v>0</v>
      </c>
      <c r="M8" s="37">
        <v>7</v>
      </c>
    </row>
    <row r="9" spans="1:13" x14ac:dyDescent="0.25">
      <c r="A9" s="35" t="s">
        <v>69</v>
      </c>
      <c r="B9" s="36">
        <v>3408963</v>
      </c>
      <c r="C9" s="37">
        <v>94</v>
      </c>
      <c r="D9" s="36">
        <v>796941</v>
      </c>
      <c r="E9" s="37">
        <v>20</v>
      </c>
      <c r="F9" s="36">
        <v>485102</v>
      </c>
      <c r="G9" s="37">
        <v>40</v>
      </c>
      <c r="H9" s="36">
        <v>3120031.62</v>
      </c>
      <c r="I9" s="37">
        <v>93</v>
      </c>
      <c r="J9" s="36">
        <v>842457.64</v>
      </c>
      <c r="K9" s="37">
        <v>17</v>
      </c>
      <c r="L9" s="36">
        <v>426201.82</v>
      </c>
      <c r="M9" s="37">
        <v>38</v>
      </c>
    </row>
    <row r="10" spans="1:13" x14ac:dyDescent="0.25">
      <c r="A10" s="35" t="s">
        <v>70</v>
      </c>
      <c r="B10" s="36">
        <v>464106.14</v>
      </c>
      <c r="C10" s="37">
        <v>15</v>
      </c>
      <c r="D10" s="36">
        <v>0</v>
      </c>
      <c r="E10" s="37">
        <v>5</v>
      </c>
      <c r="F10" s="36">
        <v>0</v>
      </c>
      <c r="G10" s="37">
        <v>5</v>
      </c>
      <c r="H10" s="36">
        <v>413518</v>
      </c>
      <c r="I10" s="37">
        <v>18</v>
      </c>
      <c r="J10" s="36">
        <v>0</v>
      </c>
      <c r="K10" s="37">
        <v>5</v>
      </c>
      <c r="L10" s="36">
        <v>0</v>
      </c>
      <c r="M10" s="37">
        <v>7</v>
      </c>
    </row>
    <row r="11" spans="1:13" x14ac:dyDescent="0.25">
      <c r="A11" s="35" t="s">
        <v>71</v>
      </c>
      <c r="B11" s="36">
        <v>155394</v>
      </c>
      <c r="C11" s="37">
        <v>14</v>
      </c>
      <c r="D11" s="36">
        <v>79561.08</v>
      </c>
      <c r="E11" s="37">
        <v>15</v>
      </c>
      <c r="F11" s="36">
        <v>0</v>
      </c>
      <c r="G11" s="37">
        <v>4</v>
      </c>
      <c r="H11" s="36">
        <v>137251</v>
      </c>
      <c r="I11" s="37">
        <v>11</v>
      </c>
      <c r="J11" s="36">
        <v>82752.929999999993</v>
      </c>
      <c r="K11" s="37">
        <v>14</v>
      </c>
      <c r="L11" s="36">
        <v>0</v>
      </c>
      <c r="M11" s="37">
        <v>3</v>
      </c>
    </row>
    <row r="12" spans="1:13" x14ac:dyDescent="0.25">
      <c r="A12" s="35" t="s">
        <v>72</v>
      </c>
      <c r="B12" s="36">
        <v>9297442.5600000005</v>
      </c>
      <c r="C12" s="37">
        <v>198</v>
      </c>
      <c r="D12" s="36">
        <v>3388106</v>
      </c>
      <c r="E12" s="37">
        <v>32</v>
      </c>
      <c r="F12" s="36">
        <v>3295157.95</v>
      </c>
      <c r="G12" s="37">
        <v>99</v>
      </c>
      <c r="H12" s="36">
        <v>8896676.0399999991</v>
      </c>
      <c r="I12" s="37">
        <v>196</v>
      </c>
      <c r="J12" s="36">
        <v>2882436</v>
      </c>
      <c r="K12" s="37">
        <v>25</v>
      </c>
      <c r="L12" s="36">
        <v>3234646.74</v>
      </c>
      <c r="M12" s="37">
        <v>93</v>
      </c>
    </row>
    <row r="13" spans="1:13" x14ac:dyDescent="0.25">
      <c r="A13" s="35" t="s">
        <v>73</v>
      </c>
      <c r="B13" s="36">
        <v>361682.71</v>
      </c>
      <c r="C13" s="37">
        <v>17</v>
      </c>
      <c r="D13" s="36">
        <v>130372</v>
      </c>
      <c r="E13" s="37">
        <v>12</v>
      </c>
      <c r="F13" s="36">
        <v>0</v>
      </c>
      <c r="G13" s="37">
        <v>9</v>
      </c>
      <c r="H13" s="36">
        <v>331570.90999999997</v>
      </c>
      <c r="I13" s="37">
        <v>18</v>
      </c>
      <c r="J13" s="36">
        <v>0</v>
      </c>
      <c r="K13" s="37">
        <v>9</v>
      </c>
      <c r="L13" s="36">
        <v>74260.45</v>
      </c>
      <c r="M13" s="37">
        <v>10</v>
      </c>
    </row>
    <row r="14" spans="1:13" x14ac:dyDescent="0.25">
      <c r="A14" s="35" t="s">
        <v>74</v>
      </c>
      <c r="B14" s="36">
        <v>416466</v>
      </c>
      <c r="C14" s="37">
        <v>23</v>
      </c>
      <c r="D14" s="36">
        <v>0</v>
      </c>
      <c r="E14" s="37">
        <v>3</v>
      </c>
      <c r="F14" s="36">
        <v>0</v>
      </c>
      <c r="G14" s="37">
        <v>7</v>
      </c>
      <c r="H14" s="36">
        <v>396489.51</v>
      </c>
      <c r="I14" s="37">
        <v>22</v>
      </c>
      <c r="J14" s="36">
        <v>0</v>
      </c>
      <c r="K14" s="37">
        <v>2</v>
      </c>
      <c r="L14" s="36">
        <v>0</v>
      </c>
      <c r="M14" s="37">
        <v>7</v>
      </c>
    </row>
    <row r="15" spans="1:13" x14ac:dyDescent="0.25">
      <c r="A15" s="35" t="s">
        <v>75</v>
      </c>
      <c r="B15" s="36">
        <v>258644</v>
      </c>
      <c r="C15" s="37">
        <v>20</v>
      </c>
      <c r="D15" s="36">
        <v>52585</v>
      </c>
      <c r="E15" s="37">
        <v>12</v>
      </c>
      <c r="F15" s="36">
        <v>0</v>
      </c>
      <c r="G15" s="37">
        <v>7</v>
      </c>
      <c r="H15" s="36">
        <v>217345</v>
      </c>
      <c r="I15" s="37">
        <v>20</v>
      </c>
      <c r="J15" s="36">
        <v>38934</v>
      </c>
      <c r="K15" s="37">
        <v>11</v>
      </c>
      <c r="L15" s="36">
        <v>0</v>
      </c>
      <c r="M15" s="37">
        <v>7</v>
      </c>
    </row>
    <row r="16" spans="1:13" x14ac:dyDescent="0.25">
      <c r="A16" s="35" t="s">
        <v>76</v>
      </c>
      <c r="B16" s="36">
        <v>2066625</v>
      </c>
      <c r="C16" s="37">
        <v>56</v>
      </c>
      <c r="D16" s="36">
        <v>1186022</v>
      </c>
      <c r="E16" s="37">
        <v>15</v>
      </c>
      <c r="F16" s="36">
        <v>248664</v>
      </c>
      <c r="G16" s="37">
        <v>19</v>
      </c>
      <c r="H16" s="36">
        <v>1969998.58</v>
      </c>
      <c r="I16" s="37">
        <v>56</v>
      </c>
      <c r="J16" s="36">
        <v>1302493</v>
      </c>
      <c r="K16" s="37">
        <v>11</v>
      </c>
      <c r="L16" s="36">
        <v>276436</v>
      </c>
      <c r="M16" s="37">
        <v>20</v>
      </c>
    </row>
    <row r="17" spans="1:13" x14ac:dyDescent="0.25">
      <c r="A17" s="35" t="s">
        <v>77</v>
      </c>
      <c r="B17" s="36">
        <v>675215</v>
      </c>
      <c r="C17" s="37">
        <v>20</v>
      </c>
      <c r="D17" s="36">
        <v>0</v>
      </c>
      <c r="E17" s="37">
        <v>7</v>
      </c>
      <c r="F17" s="36">
        <v>0</v>
      </c>
      <c r="G17" s="37">
        <v>7</v>
      </c>
      <c r="H17" s="36">
        <v>680440</v>
      </c>
      <c r="I17" s="37">
        <v>20</v>
      </c>
      <c r="J17" s="36">
        <v>0</v>
      </c>
      <c r="K17" s="37">
        <v>7</v>
      </c>
      <c r="L17" s="36">
        <v>0</v>
      </c>
      <c r="M17" s="37">
        <v>7</v>
      </c>
    </row>
    <row r="18" spans="1:13" x14ac:dyDescent="0.25">
      <c r="A18" s="35" t="s">
        <v>78</v>
      </c>
      <c r="B18" s="36">
        <v>340178</v>
      </c>
      <c r="C18" s="37">
        <v>12</v>
      </c>
      <c r="D18" s="36">
        <v>0</v>
      </c>
      <c r="E18" s="37">
        <v>9</v>
      </c>
      <c r="F18" s="36">
        <v>0</v>
      </c>
      <c r="G18" s="37">
        <v>6</v>
      </c>
      <c r="H18" s="36">
        <v>301476.09000000003</v>
      </c>
      <c r="I18" s="37">
        <v>15</v>
      </c>
      <c r="J18" s="36">
        <v>63949</v>
      </c>
      <c r="K18" s="37">
        <v>10</v>
      </c>
      <c r="L18" s="36">
        <v>0</v>
      </c>
      <c r="M18" s="37">
        <v>6</v>
      </c>
    </row>
    <row r="19" spans="1:13" x14ac:dyDescent="0.25">
      <c r="A19" s="35" t="s">
        <v>79</v>
      </c>
      <c r="B19" s="36">
        <v>204048.71</v>
      </c>
      <c r="C19" s="37">
        <v>16</v>
      </c>
      <c r="D19" s="36">
        <v>94466</v>
      </c>
      <c r="E19" s="37">
        <v>17</v>
      </c>
      <c r="F19" s="36">
        <v>0</v>
      </c>
      <c r="G19" s="37">
        <v>8</v>
      </c>
      <c r="H19" s="36">
        <v>219964.24</v>
      </c>
      <c r="I19" s="37">
        <v>21</v>
      </c>
      <c r="J19" s="36">
        <v>219210.5</v>
      </c>
      <c r="K19" s="37">
        <v>39</v>
      </c>
      <c r="L19" s="36">
        <v>86300.1</v>
      </c>
      <c r="M19" s="37">
        <v>12</v>
      </c>
    </row>
    <row r="20" spans="1:13" x14ac:dyDescent="0.25">
      <c r="A20" s="35" t="s">
        <v>80</v>
      </c>
      <c r="B20" s="36">
        <v>359059</v>
      </c>
      <c r="C20" s="37">
        <v>18</v>
      </c>
      <c r="D20" s="36">
        <v>0</v>
      </c>
      <c r="E20" s="37">
        <v>3</v>
      </c>
      <c r="F20" s="36">
        <v>0</v>
      </c>
      <c r="G20" s="37">
        <v>7</v>
      </c>
      <c r="H20" s="36">
        <v>339246</v>
      </c>
      <c r="I20" s="37">
        <v>20</v>
      </c>
      <c r="J20" s="36">
        <v>0</v>
      </c>
      <c r="K20" s="37">
        <v>2</v>
      </c>
      <c r="L20" s="36">
        <v>0</v>
      </c>
      <c r="M20" s="37">
        <v>6</v>
      </c>
    </row>
    <row r="21" spans="1:13" x14ac:dyDescent="0.25">
      <c r="A21" s="35" t="s">
        <v>81</v>
      </c>
      <c r="B21" s="36">
        <v>2950537</v>
      </c>
      <c r="C21" s="37">
        <v>83</v>
      </c>
      <c r="D21" s="36">
        <v>0</v>
      </c>
      <c r="E21" s="37">
        <v>5</v>
      </c>
      <c r="F21" s="36">
        <v>293691</v>
      </c>
      <c r="G21" s="37">
        <v>21</v>
      </c>
      <c r="H21" s="36">
        <v>2749156</v>
      </c>
      <c r="I21" s="37">
        <v>76</v>
      </c>
      <c r="J21" s="36">
        <v>0</v>
      </c>
      <c r="K21" s="37">
        <v>5</v>
      </c>
      <c r="L21" s="36">
        <v>257527</v>
      </c>
      <c r="M21" s="37">
        <v>21</v>
      </c>
    </row>
    <row r="22" spans="1:13" x14ac:dyDescent="0.25">
      <c r="A22" s="35" t="s">
        <v>82</v>
      </c>
      <c r="B22" s="36">
        <v>397503.65</v>
      </c>
      <c r="C22" s="37">
        <v>14</v>
      </c>
      <c r="D22" s="36">
        <v>0</v>
      </c>
      <c r="E22" s="37">
        <v>1</v>
      </c>
      <c r="F22" s="36">
        <v>0</v>
      </c>
      <c r="G22" s="37">
        <v>4</v>
      </c>
      <c r="H22" s="36">
        <v>411850.81</v>
      </c>
      <c r="I22" s="37">
        <v>16</v>
      </c>
      <c r="J22" s="36">
        <v>0</v>
      </c>
      <c r="K22" s="37">
        <v>1</v>
      </c>
      <c r="L22" s="36">
        <v>0</v>
      </c>
      <c r="M22" s="37">
        <v>4</v>
      </c>
    </row>
    <row r="23" spans="1:13" x14ac:dyDescent="0.25">
      <c r="A23" s="35" t="s">
        <v>83</v>
      </c>
      <c r="B23" s="36">
        <v>533632</v>
      </c>
      <c r="C23" s="37">
        <v>12</v>
      </c>
      <c r="D23" s="36">
        <v>0</v>
      </c>
      <c r="E23" s="37">
        <v>8</v>
      </c>
      <c r="F23" s="36">
        <v>0</v>
      </c>
      <c r="G23" s="37">
        <v>3</v>
      </c>
      <c r="H23" s="36">
        <v>267693</v>
      </c>
      <c r="I23" s="37">
        <v>10</v>
      </c>
      <c r="J23" s="36">
        <v>0</v>
      </c>
      <c r="K23" s="37">
        <v>7</v>
      </c>
      <c r="L23" s="36">
        <v>0</v>
      </c>
      <c r="M23" s="37">
        <v>2</v>
      </c>
    </row>
    <row r="24" spans="1:13" x14ac:dyDescent="0.25">
      <c r="A24" s="35" t="s">
        <v>84</v>
      </c>
      <c r="B24" s="36">
        <v>306442.09999999998</v>
      </c>
      <c r="C24" s="37">
        <v>15</v>
      </c>
      <c r="D24" s="36">
        <v>0</v>
      </c>
      <c r="E24" s="37">
        <v>2</v>
      </c>
      <c r="F24" s="36">
        <v>0</v>
      </c>
      <c r="G24" s="37">
        <v>4</v>
      </c>
      <c r="H24" s="36">
        <v>312965.95</v>
      </c>
      <c r="I24" s="37">
        <v>14</v>
      </c>
      <c r="J24" s="36">
        <v>0</v>
      </c>
      <c r="K24" s="37">
        <v>3</v>
      </c>
      <c r="L24" s="36">
        <v>0</v>
      </c>
      <c r="M24" s="37">
        <v>4</v>
      </c>
    </row>
    <row r="25" spans="1:13" x14ac:dyDescent="0.25">
      <c r="A25" s="35" t="s">
        <v>85</v>
      </c>
      <c r="B25" s="36">
        <v>1623452.27</v>
      </c>
      <c r="C25" s="37">
        <v>43</v>
      </c>
      <c r="D25" s="36">
        <v>995531</v>
      </c>
      <c r="E25" s="37">
        <v>19</v>
      </c>
      <c r="F25" s="36">
        <v>237295</v>
      </c>
      <c r="G25" s="37">
        <v>18</v>
      </c>
      <c r="H25" s="36">
        <v>1611307.06</v>
      </c>
      <c r="I25" s="37">
        <v>51</v>
      </c>
      <c r="J25" s="36">
        <v>954182.77</v>
      </c>
      <c r="K25" s="37">
        <v>23</v>
      </c>
      <c r="L25" s="36">
        <v>258789.25</v>
      </c>
      <c r="M25" s="37">
        <v>19</v>
      </c>
    </row>
    <row r="26" spans="1:13" x14ac:dyDescent="0.25">
      <c r="A26" s="35" t="s">
        <v>86</v>
      </c>
      <c r="B26" s="36">
        <v>490533.33</v>
      </c>
      <c r="C26" s="37">
        <v>14</v>
      </c>
      <c r="D26" s="36">
        <v>0</v>
      </c>
      <c r="E26" s="37">
        <v>4</v>
      </c>
      <c r="F26" s="36">
        <v>0</v>
      </c>
      <c r="G26" s="37">
        <v>6</v>
      </c>
      <c r="H26" s="36">
        <v>460262.44</v>
      </c>
      <c r="I26" s="37">
        <v>15</v>
      </c>
      <c r="J26" s="36">
        <v>0</v>
      </c>
      <c r="K26" s="37">
        <v>3</v>
      </c>
      <c r="L26" s="36">
        <v>0</v>
      </c>
      <c r="M26" s="37">
        <v>5</v>
      </c>
    </row>
    <row r="27" spans="1:13" x14ac:dyDescent="0.25">
      <c r="A27" s="35" t="s">
        <v>87</v>
      </c>
      <c r="B27" s="36">
        <v>240867</v>
      </c>
      <c r="C27" s="37">
        <v>13</v>
      </c>
      <c r="D27" s="36">
        <v>0</v>
      </c>
      <c r="E27" s="37">
        <v>0</v>
      </c>
      <c r="F27" s="36">
        <v>0</v>
      </c>
      <c r="G27" s="37">
        <v>3</v>
      </c>
      <c r="H27" s="36">
        <v>221214.04</v>
      </c>
      <c r="I27" s="37">
        <v>12</v>
      </c>
      <c r="J27" s="36">
        <v>0</v>
      </c>
      <c r="K27" s="37">
        <v>0</v>
      </c>
      <c r="L27" s="36">
        <v>0</v>
      </c>
      <c r="M27" s="37">
        <v>2</v>
      </c>
    </row>
    <row r="28" spans="1:13" x14ac:dyDescent="0.25">
      <c r="A28" s="35" t="s">
        <v>88</v>
      </c>
      <c r="B28" s="36">
        <v>472583.76</v>
      </c>
      <c r="C28" s="37">
        <v>26</v>
      </c>
      <c r="D28" s="36">
        <v>278529</v>
      </c>
      <c r="E28" s="37">
        <v>30</v>
      </c>
      <c r="F28" s="36">
        <v>237947.1</v>
      </c>
      <c r="G28" s="37">
        <v>21</v>
      </c>
      <c r="H28" s="36">
        <v>291619.5</v>
      </c>
      <c r="I28" s="37">
        <v>24</v>
      </c>
      <c r="J28" s="36">
        <v>193211.77</v>
      </c>
      <c r="K28" s="37">
        <v>27</v>
      </c>
      <c r="L28" s="36">
        <v>160168.5</v>
      </c>
      <c r="M28" s="37">
        <v>18</v>
      </c>
    </row>
    <row r="29" spans="1:13" x14ac:dyDescent="0.25">
      <c r="A29" s="35" t="s">
        <v>89</v>
      </c>
      <c r="B29" s="36">
        <v>140762.57999999999</v>
      </c>
      <c r="C29" s="37">
        <v>11</v>
      </c>
      <c r="D29" s="36">
        <v>0</v>
      </c>
      <c r="E29" s="37">
        <v>9</v>
      </c>
      <c r="F29" s="36">
        <v>0</v>
      </c>
      <c r="G29" s="37">
        <v>5</v>
      </c>
      <c r="H29" s="36">
        <v>149138.78</v>
      </c>
      <c r="I29" s="37">
        <v>10</v>
      </c>
      <c r="J29" s="36">
        <v>0</v>
      </c>
      <c r="K29" s="37">
        <v>6</v>
      </c>
      <c r="L29" s="36">
        <v>0</v>
      </c>
      <c r="M29" s="37">
        <v>5</v>
      </c>
    </row>
    <row r="30" spans="1:13" x14ac:dyDescent="0.25">
      <c r="A30" s="35" t="s">
        <v>90</v>
      </c>
      <c r="B30" s="36">
        <v>549946</v>
      </c>
      <c r="C30" s="37">
        <v>35</v>
      </c>
      <c r="D30" s="36">
        <v>166687</v>
      </c>
      <c r="E30" s="37">
        <v>21</v>
      </c>
      <c r="F30" s="36">
        <v>133416</v>
      </c>
      <c r="G30" s="37">
        <v>20</v>
      </c>
      <c r="H30" s="36">
        <v>532919.4</v>
      </c>
      <c r="I30" s="37">
        <v>32</v>
      </c>
      <c r="J30" s="36">
        <v>163824.47</v>
      </c>
      <c r="K30" s="37">
        <v>20</v>
      </c>
      <c r="L30" s="36">
        <v>133107</v>
      </c>
      <c r="M30" s="37">
        <v>17</v>
      </c>
    </row>
    <row r="31" spans="1:13" x14ac:dyDescent="0.25">
      <c r="A31" s="35" t="s">
        <v>91</v>
      </c>
      <c r="B31" s="36">
        <v>938849.52</v>
      </c>
      <c r="C31" s="37">
        <v>27</v>
      </c>
      <c r="D31" s="36">
        <v>0</v>
      </c>
      <c r="E31" s="37">
        <v>8</v>
      </c>
      <c r="F31" s="36">
        <v>104012</v>
      </c>
      <c r="G31" s="37">
        <v>14</v>
      </c>
      <c r="H31" s="36">
        <v>902770.86</v>
      </c>
      <c r="I31" s="37">
        <v>30</v>
      </c>
      <c r="J31" s="36">
        <v>0</v>
      </c>
      <c r="K31" s="37">
        <v>8</v>
      </c>
      <c r="L31" s="36">
        <v>113284.58</v>
      </c>
      <c r="M31" s="37">
        <v>15</v>
      </c>
    </row>
    <row r="32" spans="1:13" x14ac:dyDescent="0.25">
      <c r="A32" s="35" t="s">
        <v>92</v>
      </c>
      <c r="B32" s="36">
        <v>1936535.95</v>
      </c>
      <c r="C32" s="37">
        <v>56</v>
      </c>
      <c r="D32" s="36">
        <v>1127310.77</v>
      </c>
      <c r="E32" s="37">
        <v>27</v>
      </c>
      <c r="F32" s="36">
        <v>413140.27</v>
      </c>
      <c r="G32" s="37">
        <v>34</v>
      </c>
      <c r="H32" s="36">
        <v>1692027.96</v>
      </c>
      <c r="I32" s="37">
        <v>56</v>
      </c>
      <c r="J32" s="36">
        <v>1085158.25</v>
      </c>
      <c r="K32" s="37">
        <v>28</v>
      </c>
      <c r="L32" s="36">
        <v>399626.99</v>
      </c>
      <c r="M32" s="37">
        <v>35</v>
      </c>
    </row>
    <row r="33" spans="1:13" x14ac:dyDescent="0.25">
      <c r="A33" s="35" t="s">
        <v>93</v>
      </c>
      <c r="B33" s="36">
        <v>2161202.6800000002</v>
      </c>
      <c r="C33" s="37">
        <v>51</v>
      </c>
      <c r="D33" s="36">
        <v>0</v>
      </c>
      <c r="E33" s="37">
        <v>9</v>
      </c>
      <c r="F33" s="36">
        <v>325899.5</v>
      </c>
      <c r="G33" s="37">
        <v>23</v>
      </c>
      <c r="H33" s="36">
        <v>1879799.64</v>
      </c>
      <c r="I33" s="37">
        <v>52</v>
      </c>
      <c r="J33" s="36">
        <v>0</v>
      </c>
      <c r="K33" s="37">
        <v>9</v>
      </c>
      <c r="L33" s="36">
        <v>302603.28000000003</v>
      </c>
      <c r="M33" s="37">
        <v>22</v>
      </c>
    </row>
    <row r="34" spans="1:13" x14ac:dyDescent="0.25">
      <c r="A34" s="35" t="s">
        <v>94</v>
      </c>
      <c r="B34" s="36">
        <v>852084</v>
      </c>
      <c r="C34" s="37">
        <v>24</v>
      </c>
      <c r="D34" s="36">
        <v>0</v>
      </c>
      <c r="E34" s="37">
        <v>3</v>
      </c>
      <c r="F34" s="36">
        <v>0</v>
      </c>
      <c r="G34" s="37">
        <v>8</v>
      </c>
      <c r="H34" s="36">
        <v>807445</v>
      </c>
      <c r="I34" s="37">
        <v>21</v>
      </c>
      <c r="J34" s="36">
        <v>0</v>
      </c>
      <c r="K34" s="37">
        <v>3</v>
      </c>
      <c r="L34" s="36">
        <v>0</v>
      </c>
      <c r="M34" s="37">
        <v>5</v>
      </c>
    </row>
    <row r="35" spans="1:13" x14ac:dyDescent="0.25">
      <c r="A35" s="35" t="s">
        <v>95</v>
      </c>
      <c r="B35" s="36">
        <v>2128851.04</v>
      </c>
      <c r="C35" s="37">
        <v>59</v>
      </c>
      <c r="D35" s="36">
        <v>0</v>
      </c>
      <c r="E35" s="37">
        <v>9</v>
      </c>
      <c r="F35" s="36">
        <v>387860</v>
      </c>
      <c r="G35" s="37">
        <v>24</v>
      </c>
      <c r="H35" s="36">
        <v>2070741.74</v>
      </c>
      <c r="I35" s="37">
        <v>60</v>
      </c>
      <c r="J35" s="36">
        <v>0</v>
      </c>
      <c r="K35" s="37">
        <v>8</v>
      </c>
      <c r="L35" s="36">
        <v>396889.65</v>
      </c>
      <c r="M35" s="37">
        <v>29</v>
      </c>
    </row>
    <row r="36" spans="1:13" x14ac:dyDescent="0.25">
      <c r="A36" s="35" t="s">
        <v>96</v>
      </c>
      <c r="B36" s="36">
        <v>1001627</v>
      </c>
      <c r="C36" s="37">
        <v>31</v>
      </c>
      <c r="D36" s="36">
        <v>0</v>
      </c>
      <c r="E36" s="37">
        <v>9</v>
      </c>
      <c r="F36" s="36">
        <v>87592</v>
      </c>
      <c r="G36" s="37">
        <v>13</v>
      </c>
      <c r="H36" s="36">
        <v>963402.23</v>
      </c>
      <c r="I36" s="37">
        <v>29</v>
      </c>
      <c r="J36" s="36">
        <v>66558</v>
      </c>
      <c r="K36" s="37">
        <v>10</v>
      </c>
      <c r="L36" s="36">
        <v>78340</v>
      </c>
      <c r="M36" s="37">
        <v>13</v>
      </c>
    </row>
    <row r="37" spans="1:13" x14ac:dyDescent="0.25">
      <c r="A37" s="35" t="s">
        <v>97</v>
      </c>
      <c r="B37" s="36">
        <v>830830</v>
      </c>
      <c r="C37" s="37">
        <v>29</v>
      </c>
      <c r="D37" s="36">
        <v>0</v>
      </c>
      <c r="E37" s="37">
        <v>2</v>
      </c>
      <c r="F37" s="36">
        <v>120032</v>
      </c>
      <c r="G37" s="37">
        <v>15</v>
      </c>
      <c r="H37" s="36">
        <v>767545.83</v>
      </c>
      <c r="I37" s="37">
        <v>29</v>
      </c>
      <c r="J37" s="36">
        <v>0</v>
      </c>
      <c r="K37" s="37">
        <v>3</v>
      </c>
      <c r="L37" s="36">
        <v>117524.72</v>
      </c>
      <c r="M37" s="37">
        <v>15</v>
      </c>
    </row>
    <row r="38" spans="1:13" x14ac:dyDescent="0.25">
      <c r="A38" s="35" t="s">
        <v>98</v>
      </c>
      <c r="B38" s="36">
        <v>299299.65999999997</v>
      </c>
      <c r="C38" s="37">
        <v>19</v>
      </c>
      <c r="D38" s="36">
        <v>0</v>
      </c>
      <c r="E38" s="37">
        <v>7</v>
      </c>
      <c r="F38" s="36">
        <v>0</v>
      </c>
      <c r="G38" s="37">
        <v>5</v>
      </c>
      <c r="H38" s="36">
        <v>286976.02</v>
      </c>
      <c r="I38" s="37">
        <v>18</v>
      </c>
      <c r="J38" s="36">
        <v>0</v>
      </c>
      <c r="K38" s="37">
        <v>7</v>
      </c>
      <c r="L38" s="36">
        <v>0</v>
      </c>
      <c r="M38" s="37">
        <v>6</v>
      </c>
    </row>
    <row r="39" spans="1:13" x14ac:dyDescent="0.25">
      <c r="A39" s="35" t="s">
        <v>99</v>
      </c>
      <c r="B39" s="36">
        <v>178731.44</v>
      </c>
      <c r="C39" s="37">
        <v>12</v>
      </c>
      <c r="D39" s="36">
        <v>0</v>
      </c>
      <c r="E39" s="37">
        <v>4</v>
      </c>
      <c r="F39" s="36">
        <v>0</v>
      </c>
      <c r="G39" s="37">
        <v>3</v>
      </c>
      <c r="H39" s="36">
        <v>174582.21</v>
      </c>
      <c r="I39" s="37">
        <v>13</v>
      </c>
      <c r="J39" s="36">
        <v>0</v>
      </c>
      <c r="K39" s="37">
        <v>4</v>
      </c>
      <c r="L39" s="36">
        <v>0</v>
      </c>
      <c r="M39" s="37">
        <v>3</v>
      </c>
    </row>
    <row r="40" spans="1:13" x14ac:dyDescent="0.25">
      <c r="A40" s="35" t="s">
        <v>100</v>
      </c>
      <c r="B40" s="36">
        <v>210233.67</v>
      </c>
      <c r="C40" s="37">
        <v>13</v>
      </c>
      <c r="D40" s="36">
        <v>0</v>
      </c>
      <c r="E40" s="37">
        <v>6</v>
      </c>
      <c r="F40" s="36">
        <v>0</v>
      </c>
      <c r="G40" s="37">
        <v>4</v>
      </c>
      <c r="H40" s="36">
        <v>208187.89</v>
      </c>
      <c r="I40" s="37">
        <v>12</v>
      </c>
      <c r="J40" s="36">
        <v>0</v>
      </c>
      <c r="K40" s="37">
        <v>4</v>
      </c>
      <c r="L40" s="36">
        <v>0</v>
      </c>
      <c r="M40" s="37">
        <v>2</v>
      </c>
    </row>
    <row r="41" spans="1:13" x14ac:dyDescent="0.25">
      <c r="A41" s="35" t="s">
        <v>101</v>
      </c>
      <c r="B41" s="36">
        <v>554499</v>
      </c>
      <c r="C41" s="37">
        <v>26</v>
      </c>
      <c r="D41" s="36">
        <v>0</v>
      </c>
      <c r="E41" s="37">
        <v>2</v>
      </c>
      <c r="F41" s="36">
        <v>51603</v>
      </c>
      <c r="G41" s="37">
        <v>10</v>
      </c>
      <c r="H41" s="36">
        <v>456720</v>
      </c>
      <c r="I41" s="37">
        <v>23</v>
      </c>
      <c r="J41" s="36">
        <v>0</v>
      </c>
      <c r="K41" s="37">
        <v>3</v>
      </c>
      <c r="L41" s="36">
        <v>48685</v>
      </c>
      <c r="M41" s="37">
        <v>10</v>
      </c>
    </row>
    <row r="42" spans="1:13" x14ac:dyDescent="0.25">
      <c r="A42" s="35" t="s">
        <v>102</v>
      </c>
      <c r="B42" s="36">
        <v>448897.15</v>
      </c>
      <c r="C42" s="37">
        <v>29</v>
      </c>
      <c r="D42" s="36">
        <v>0</v>
      </c>
      <c r="E42" s="37">
        <v>6</v>
      </c>
      <c r="F42" s="36">
        <v>107515</v>
      </c>
      <c r="G42" s="37">
        <v>13</v>
      </c>
      <c r="H42" s="36">
        <v>463777</v>
      </c>
      <c r="I42" s="37">
        <v>31</v>
      </c>
      <c r="J42" s="36">
        <v>0</v>
      </c>
      <c r="K42" s="37">
        <v>5</v>
      </c>
      <c r="L42" s="36">
        <v>120864.32000000001</v>
      </c>
      <c r="M42" s="37">
        <v>13</v>
      </c>
    </row>
    <row r="43" spans="1:13" x14ac:dyDescent="0.25">
      <c r="A43" s="35" t="s">
        <v>103</v>
      </c>
      <c r="B43" s="36">
        <v>306811</v>
      </c>
      <c r="C43" s="37">
        <v>11</v>
      </c>
      <c r="D43" s="36">
        <v>0</v>
      </c>
      <c r="E43" s="37">
        <v>3</v>
      </c>
      <c r="F43" s="36">
        <v>0</v>
      </c>
      <c r="G43" s="37">
        <v>4</v>
      </c>
      <c r="H43" s="36">
        <v>283941.65000000002</v>
      </c>
      <c r="I43" s="37">
        <v>10</v>
      </c>
      <c r="J43" s="36">
        <v>0</v>
      </c>
      <c r="K43" s="37">
        <v>2</v>
      </c>
      <c r="L43" s="36">
        <v>0</v>
      </c>
      <c r="M43" s="37">
        <v>4</v>
      </c>
    </row>
    <row r="44" spans="1:13" x14ac:dyDescent="0.25">
      <c r="A44" s="35" t="s">
        <v>104</v>
      </c>
      <c r="B44" s="36">
        <v>3841787.89</v>
      </c>
      <c r="C44" s="37">
        <v>111</v>
      </c>
      <c r="D44" s="36">
        <v>576448</v>
      </c>
      <c r="E44" s="37">
        <v>12</v>
      </c>
      <c r="F44" s="36">
        <v>467823.27</v>
      </c>
      <c r="G44" s="37">
        <v>42</v>
      </c>
      <c r="H44" s="36">
        <v>3761836.1</v>
      </c>
      <c r="I44" s="37">
        <v>115</v>
      </c>
      <c r="J44" s="36">
        <v>632430.49</v>
      </c>
      <c r="K44" s="37">
        <v>12</v>
      </c>
      <c r="L44" s="36">
        <v>442062.7</v>
      </c>
      <c r="M44" s="37">
        <v>44</v>
      </c>
    </row>
    <row r="45" spans="1:13" x14ac:dyDescent="0.25">
      <c r="A45" s="35" t="s">
        <v>105</v>
      </c>
      <c r="B45" s="36">
        <v>1067783.3999999999</v>
      </c>
      <c r="C45" s="37">
        <v>30</v>
      </c>
      <c r="D45" s="36">
        <v>454685</v>
      </c>
      <c r="E45" s="37">
        <v>10</v>
      </c>
      <c r="F45" s="36">
        <v>185045</v>
      </c>
      <c r="G45" s="37">
        <v>17</v>
      </c>
      <c r="H45" s="36">
        <v>1019020.34</v>
      </c>
      <c r="I45" s="37">
        <v>34</v>
      </c>
      <c r="J45" s="36">
        <v>448907</v>
      </c>
      <c r="K45" s="37">
        <v>10</v>
      </c>
      <c r="L45" s="36">
        <v>172384.51</v>
      </c>
      <c r="M45" s="37">
        <v>21</v>
      </c>
    </row>
    <row r="46" spans="1:13" x14ac:dyDescent="0.25">
      <c r="A46" s="35" t="s">
        <v>106</v>
      </c>
      <c r="B46" s="36">
        <v>7122166.6100000003</v>
      </c>
      <c r="C46" s="37">
        <v>103</v>
      </c>
      <c r="D46" s="36">
        <v>4061731</v>
      </c>
      <c r="E46" s="37">
        <v>23</v>
      </c>
      <c r="F46" s="36">
        <v>783532</v>
      </c>
      <c r="G46" s="37">
        <v>39</v>
      </c>
      <c r="H46" s="36">
        <v>7165831.0099999998</v>
      </c>
      <c r="I46" s="37">
        <v>104</v>
      </c>
      <c r="J46" s="36">
        <v>4223932</v>
      </c>
      <c r="K46" s="37">
        <v>23</v>
      </c>
      <c r="L46" s="36">
        <v>817917.5</v>
      </c>
      <c r="M46" s="37">
        <v>36</v>
      </c>
    </row>
    <row r="47" spans="1:13" x14ac:dyDescent="0.25">
      <c r="A47" s="35" t="s">
        <v>107</v>
      </c>
      <c r="B47" s="36">
        <v>230451</v>
      </c>
      <c r="C47" s="37">
        <v>15</v>
      </c>
      <c r="D47" s="36">
        <v>0</v>
      </c>
      <c r="E47" s="37">
        <v>8</v>
      </c>
      <c r="F47" s="36">
        <v>0</v>
      </c>
      <c r="G47" s="37">
        <v>4</v>
      </c>
      <c r="H47" s="36">
        <v>209781</v>
      </c>
      <c r="I47" s="37">
        <v>13</v>
      </c>
      <c r="J47" s="36">
        <v>27139.85</v>
      </c>
      <c r="K47" s="37">
        <v>10</v>
      </c>
      <c r="L47" s="36">
        <v>0</v>
      </c>
      <c r="M47" s="37">
        <v>4</v>
      </c>
    </row>
    <row r="48" spans="1:13" x14ac:dyDescent="0.25">
      <c r="A48" s="35" t="s">
        <v>108</v>
      </c>
      <c r="B48" s="36">
        <v>923815.32</v>
      </c>
      <c r="C48" s="37">
        <v>34</v>
      </c>
      <c r="D48" s="36">
        <v>0</v>
      </c>
      <c r="E48" s="37">
        <v>7</v>
      </c>
      <c r="F48" s="36">
        <v>70711.91</v>
      </c>
      <c r="G48" s="37">
        <v>14</v>
      </c>
      <c r="H48" s="36">
        <v>905461.92</v>
      </c>
      <c r="I48" s="37">
        <v>33</v>
      </c>
      <c r="J48" s="36">
        <v>0</v>
      </c>
      <c r="K48" s="37">
        <v>6</v>
      </c>
      <c r="L48" s="36">
        <v>74237.2</v>
      </c>
      <c r="M48" s="37">
        <v>14</v>
      </c>
    </row>
    <row r="49" spans="1:13" x14ac:dyDescent="0.25">
      <c r="A49" s="35" t="s">
        <v>109</v>
      </c>
      <c r="B49" s="36">
        <v>1384613.84</v>
      </c>
      <c r="C49" s="37">
        <v>47</v>
      </c>
      <c r="D49" s="36">
        <v>0</v>
      </c>
      <c r="E49" s="37">
        <v>4</v>
      </c>
      <c r="F49" s="36">
        <v>158029.5</v>
      </c>
      <c r="G49" s="37">
        <v>17</v>
      </c>
      <c r="H49" s="36">
        <v>1135048.45</v>
      </c>
      <c r="I49" s="37">
        <v>48</v>
      </c>
      <c r="J49" s="36">
        <v>0</v>
      </c>
      <c r="K49" s="37">
        <v>3</v>
      </c>
      <c r="L49" s="36">
        <v>171790</v>
      </c>
      <c r="M49" s="37">
        <v>17</v>
      </c>
    </row>
    <row r="50" spans="1:13" x14ac:dyDescent="0.25">
      <c r="A50" s="35" t="s">
        <v>110</v>
      </c>
      <c r="B50" s="36">
        <v>822104.36</v>
      </c>
      <c r="C50" s="37">
        <v>14</v>
      </c>
      <c r="D50" s="36">
        <v>0</v>
      </c>
      <c r="E50" s="37">
        <v>3</v>
      </c>
      <c r="F50" s="36">
        <v>0</v>
      </c>
      <c r="G50" s="37">
        <v>5</v>
      </c>
      <c r="H50" s="36">
        <v>937947.02</v>
      </c>
      <c r="I50" s="37">
        <v>15</v>
      </c>
      <c r="J50" s="36">
        <v>0</v>
      </c>
      <c r="K50" s="37">
        <v>2</v>
      </c>
      <c r="L50" s="36">
        <v>0</v>
      </c>
      <c r="M50" s="37">
        <v>5</v>
      </c>
    </row>
    <row r="51" spans="1:13" x14ac:dyDescent="0.25">
      <c r="A51" s="35" t="s">
        <v>111</v>
      </c>
      <c r="B51" s="36">
        <v>970130.42</v>
      </c>
      <c r="C51" s="37">
        <v>49</v>
      </c>
      <c r="D51" s="36">
        <v>0</v>
      </c>
      <c r="E51" s="37">
        <v>3</v>
      </c>
      <c r="F51" s="36">
        <v>95273.23</v>
      </c>
      <c r="G51" s="37">
        <v>18</v>
      </c>
      <c r="H51" s="36">
        <v>936393.14</v>
      </c>
      <c r="I51" s="37">
        <v>44</v>
      </c>
      <c r="J51" s="36">
        <v>0</v>
      </c>
      <c r="K51" s="37">
        <v>4</v>
      </c>
      <c r="L51" s="36">
        <v>108544.68</v>
      </c>
      <c r="M51" s="37">
        <v>17</v>
      </c>
    </row>
    <row r="52" spans="1:13" x14ac:dyDescent="0.25">
      <c r="A52" s="35" t="s">
        <v>112</v>
      </c>
      <c r="B52" s="36">
        <v>2103203.4900000002</v>
      </c>
      <c r="C52" s="37">
        <v>62</v>
      </c>
      <c r="D52" s="36">
        <v>1998361.32</v>
      </c>
      <c r="E52" s="37">
        <v>64</v>
      </c>
      <c r="F52" s="36">
        <v>624047</v>
      </c>
      <c r="G52" s="37">
        <v>38</v>
      </c>
      <c r="H52" s="36">
        <v>1970692.89</v>
      </c>
      <c r="I52" s="37">
        <v>60</v>
      </c>
      <c r="J52" s="36">
        <v>1701169.55</v>
      </c>
      <c r="K52" s="37">
        <v>59</v>
      </c>
      <c r="L52" s="36">
        <v>592621.62</v>
      </c>
      <c r="M52" s="37">
        <v>38</v>
      </c>
    </row>
    <row r="53" spans="1:13" x14ac:dyDescent="0.25">
      <c r="A53" s="35" t="s">
        <v>113</v>
      </c>
      <c r="B53" s="36">
        <v>528382.75</v>
      </c>
      <c r="C53" s="37">
        <v>17</v>
      </c>
      <c r="D53" s="36">
        <v>0</v>
      </c>
      <c r="E53" s="37">
        <v>6</v>
      </c>
      <c r="F53" s="36">
        <v>0</v>
      </c>
      <c r="G53" s="37">
        <v>4</v>
      </c>
      <c r="H53" s="36">
        <v>518447.55</v>
      </c>
      <c r="I53" s="37">
        <v>18</v>
      </c>
      <c r="J53" s="36">
        <v>0</v>
      </c>
      <c r="K53" s="37">
        <v>4</v>
      </c>
      <c r="L53" s="36">
        <v>0</v>
      </c>
      <c r="M53" s="37">
        <v>5</v>
      </c>
    </row>
    <row r="54" spans="1:13" x14ac:dyDescent="0.25">
      <c r="A54" s="35" t="s">
        <v>114</v>
      </c>
      <c r="B54" s="36">
        <v>362591.86</v>
      </c>
      <c r="C54" s="37">
        <v>15</v>
      </c>
      <c r="D54" s="36">
        <v>0</v>
      </c>
      <c r="E54" s="37">
        <v>6</v>
      </c>
      <c r="F54" s="36">
        <v>0</v>
      </c>
      <c r="G54" s="37">
        <v>9</v>
      </c>
      <c r="H54" s="36">
        <v>397589.92</v>
      </c>
      <c r="I54" s="37">
        <v>15</v>
      </c>
      <c r="J54" s="36">
        <v>0</v>
      </c>
      <c r="K54" s="37">
        <v>6</v>
      </c>
      <c r="L54" s="36">
        <v>0</v>
      </c>
      <c r="M54" s="37">
        <v>9</v>
      </c>
    </row>
    <row r="55" spans="1:13" x14ac:dyDescent="0.25">
      <c r="A55" s="35" t="s">
        <v>115</v>
      </c>
      <c r="B55" s="36">
        <v>515801</v>
      </c>
      <c r="C55" s="37">
        <v>27</v>
      </c>
      <c r="D55" s="36">
        <v>75481</v>
      </c>
      <c r="E55" s="37">
        <v>12</v>
      </c>
      <c r="F55" s="36">
        <v>135616</v>
      </c>
      <c r="G55" s="37">
        <v>14</v>
      </c>
      <c r="H55" s="36">
        <v>491815.24</v>
      </c>
      <c r="I55" s="37">
        <v>27</v>
      </c>
      <c r="J55" s="36">
        <v>51798.19</v>
      </c>
      <c r="K55" s="37">
        <v>13</v>
      </c>
      <c r="L55" s="36">
        <v>120836.65</v>
      </c>
      <c r="M55" s="37">
        <v>15</v>
      </c>
    </row>
    <row r="56" spans="1:13" x14ac:dyDescent="0.25">
      <c r="A56" s="35" t="s">
        <v>116</v>
      </c>
      <c r="B56" s="36">
        <v>159309</v>
      </c>
      <c r="C56" s="37">
        <v>12</v>
      </c>
      <c r="D56" s="36">
        <v>128558</v>
      </c>
      <c r="E56" s="37">
        <v>14</v>
      </c>
      <c r="F56" s="36">
        <v>0</v>
      </c>
      <c r="G56" s="37">
        <v>8</v>
      </c>
      <c r="H56" s="36">
        <v>170354.71</v>
      </c>
      <c r="I56" s="37">
        <v>15</v>
      </c>
      <c r="J56" s="36">
        <v>157834</v>
      </c>
      <c r="K56" s="37">
        <v>12</v>
      </c>
      <c r="L56" s="36">
        <v>0</v>
      </c>
      <c r="M56" s="37">
        <v>8</v>
      </c>
    </row>
    <row r="57" spans="1:13" x14ac:dyDescent="0.25">
      <c r="A57" s="35" t="s">
        <v>117</v>
      </c>
      <c r="B57" s="36">
        <v>1222189.44</v>
      </c>
      <c r="C57" s="37">
        <v>40</v>
      </c>
      <c r="D57" s="36">
        <v>0</v>
      </c>
      <c r="E57" s="37">
        <v>9</v>
      </c>
      <c r="F57" s="36">
        <v>370915</v>
      </c>
      <c r="G57" s="37">
        <v>18</v>
      </c>
      <c r="H57" s="36">
        <v>1119831.23</v>
      </c>
      <c r="I57" s="37">
        <v>44</v>
      </c>
      <c r="J57" s="36">
        <v>0</v>
      </c>
      <c r="K57" s="37">
        <v>8</v>
      </c>
      <c r="L57" s="36">
        <v>334742</v>
      </c>
      <c r="M57" s="37">
        <v>20</v>
      </c>
    </row>
    <row r="58" spans="1:13" x14ac:dyDescent="0.25">
      <c r="A58" s="35" t="s">
        <v>118</v>
      </c>
      <c r="B58" s="36">
        <v>217044</v>
      </c>
      <c r="C58" s="37">
        <v>10</v>
      </c>
      <c r="D58" s="36">
        <v>0</v>
      </c>
      <c r="E58" s="37">
        <v>4</v>
      </c>
      <c r="F58" s="36">
        <v>0</v>
      </c>
      <c r="G58" s="37">
        <v>1</v>
      </c>
      <c r="H58" s="36">
        <v>0</v>
      </c>
      <c r="I58" s="37">
        <v>9</v>
      </c>
      <c r="J58" s="36">
        <v>0</v>
      </c>
      <c r="K58" s="37">
        <v>4</v>
      </c>
      <c r="L58" s="36">
        <v>0</v>
      </c>
      <c r="M58" s="37">
        <v>1</v>
      </c>
    </row>
    <row r="59" spans="1:13" x14ac:dyDescent="0.25">
      <c r="A59" s="35" t="s">
        <v>119</v>
      </c>
      <c r="B59" s="36">
        <v>153791</v>
      </c>
      <c r="C59" s="37">
        <v>12</v>
      </c>
      <c r="D59" s="36">
        <v>0</v>
      </c>
      <c r="E59" s="37">
        <v>1</v>
      </c>
      <c r="F59" s="36">
        <v>0</v>
      </c>
      <c r="G59" s="37">
        <v>5</v>
      </c>
      <c r="H59" s="36">
        <v>144349.13</v>
      </c>
      <c r="I59" s="37">
        <v>11</v>
      </c>
      <c r="J59" s="36">
        <v>0</v>
      </c>
      <c r="K59" s="37">
        <v>1</v>
      </c>
      <c r="L59" s="36">
        <v>0</v>
      </c>
      <c r="M59" s="37">
        <v>5</v>
      </c>
    </row>
    <row r="60" spans="1:13" x14ac:dyDescent="0.25">
      <c r="A60" s="35" t="s">
        <v>120</v>
      </c>
      <c r="B60" s="36">
        <v>3051560</v>
      </c>
      <c r="C60" s="37">
        <v>43</v>
      </c>
      <c r="D60" s="36">
        <v>0</v>
      </c>
      <c r="E60" s="37">
        <v>8</v>
      </c>
      <c r="F60" s="36">
        <v>348445</v>
      </c>
      <c r="G60" s="37">
        <v>18</v>
      </c>
      <c r="H60" s="36">
        <v>2845205.38</v>
      </c>
      <c r="I60" s="37">
        <v>42</v>
      </c>
      <c r="J60" s="36">
        <v>0</v>
      </c>
      <c r="K60" s="37">
        <v>7</v>
      </c>
      <c r="L60" s="36">
        <v>330066</v>
      </c>
      <c r="M60" s="37">
        <v>17</v>
      </c>
    </row>
    <row r="61" spans="1:13" x14ac:dyDescent="0.25">
      <c r="A61" s="35" t="s">
        <v>121</v>
      </c>
      <c r="B61" s="36">
        <v>430299.7</v>
      </c>
      <c r="C61" s="37">
        <v>24</v>
      </c>
      <c r="D61" s="36">
        <v>42566</v>
      </c>
      <c r="E61" s="37">
        <v>15</v>
      </c>
      <c r="F61" s="36">
        <v>84845</v>
      </c>
      <c r="G61" s="37">
        <v>15</v>
      </c>
      <c r="H61" s="36">
        <v>378606.6</v>
      </c>
      <c r="I61" s="37">
        <v>22</v>
      </c>
      <c r="J61" s="36">
        <v>84272</v>
      </c>
      <c r="K61" s="37">
        <v>18</v>
      </c>
      <c r="L61" s="36">
        <v>64880</v>
      </c>
      <c r="M61" s="37">
        <v>15</v>
      </c>
    </row>
    <row r="62" spans="1:13" x14ac:dyDescent="0.25">
      <c r="A62" s="35" t="s">
        <v>122</v>
      </c>
      <c r="B62" s="36">
        <v>226336.51</v>
      </c>
      <c r="C62" s="37">
        <v>11</v>
      </c>
      <c r="D62" s="36">
        <v>0</v>
      </c>
      <c r="E62" s="37">
        <v>1</v>
      </c>
      <c r="F62" s="36">
        <v>0</v>
      </c>
      <c r="G62" s="37">
        <v>6</v>
      </c>
      <c r="H62" s="36">
        <v>199082.92</v>
      </c>
      <c r="I62" s="37">
        <v>11</v>
      </c>
      <c r="J62" s="36">
        <v>0</v>
      </c>
      <c r="K62" s="37">
        <v>1</v>
      </c>
      <c r="L62" s="36">
        <v>0</v>
      </c>
      <c r="M62" s="37">
        <v>6</v>
      </c>
    </row>
    <row r="63" spans="1:13" x14ac:dyDescent="0.25">
      <c r="A63" s="35" t="s">
        <v>123</v>
      </c>
      <c r="B63" s="36">
        <v>0</v>
      </c>
      <c r="C63" s="37">
        <v>7</v>
      </c>
      <c r="D63" s="36">
        <v>23785</v>
      </c>
      <c r="E63" s="37">
        <v>11</v>
      </c>
      <c r="F63" s="36">
        <v>0</v>
      </c>
      <c r="G63" s="37">
        <v>5</v>
      </c>
      <c r="H63" s="36">
        <v>0</v>
      </c>
      <c r="I63" s="37">
        <v>7</v>
      </c>
      <c r="J63" s="36">
        <v>0</v>
      </c>
      <c r="K63" s="37">
        <v>6</v>
      </c>
      <c r="L63" s="36">
        <v>0</v>
      </c>
      <c r="M63" s="37">
        <v>5</v>
      </c>
    </row>
    <row r="64" spans="1:13" x14ac:dyDescent="0.25">
      <c r="A64" s="35" t="s">
        <v>124</v>
      </c>
      <c r="B64" s="36">
        <v>899141</v>
      </c>
      <c r="C64" s="37">
        <v>30</v>
      </c>
      <c r="D64" s="36">
        <v>0</v>
      </c>
      <c r="E64" s="37">
        <v>0</v>
      </c>
      <c r="F64" s="36">
        <v>387270.8</v>
      </c>
      <c r="G64" s="37">
        <v>15</v>
      </c>
      <c r="H64" s="36">
        <v>779535.01</v>
      </c>
      <c r="I64" s="37">
        <v>31</v>
      </c>
      <c r="J64" s="36">
        <v>0</v>
      </c>
      <c r="K64" s="37">
        <v>0</v>
      </c>
      <c r="L64" s="36">
        <v>283420.5</v>
      </c>
      <c r="M64" s="37">
        <v>16</v>
      </c>
    </row>
    <row r="65" spans="1:13" x14ac:dyDescent="0.25">
      <c r="A65" s="35" t="s">
        <v>125</v>
      </c>
      <c r="B65" s="36">
        <v>1154472</v>
      </c>
      <c r="C65" s="37">
        <v>24</v>
      </c>
      <c r="D65" s="36">
        <v>986135</v>
      </c>
      <c r="E65" s="37">
        <v>28</v>
      </c>
      <c r="F65" s="36">
        <v>327752</v>
      </c>
      <c r="G65" s="37">
        <v>16</v>
      </c>
      <c r="H65" s="36">
        <v>1059187.06</v>
      </c>
      <c r="I65" s="37">
        <v>24</v>
      </c>
      <c r="J65" s="36">
        <v>784068</v>
      </c>
      <c r="K65" s="37">
        <v>30</v>
      </c>
      <c r="L65" s="36">
        <v>306796</v>
      </c>
      <c r="M65" s="37">
        <v>16</v>
      </c>
    </row>
    <row r="66" spans="1:13" x14ac:dyDescent="0.25">
      <c r="A66" s="35"/>
      <c r="B66" s="36"/>
      <c r="C66" s="37"/>
      <c r="D66" s="36"/>
      <c r="E66" s="37"/>
      <c r="F66" s="36"/>
      <c r="G66" s="37"/>
      <c r="H66" s="36"/>
      <c r="I66" s="37"/>
      <c r="J66" s="36"/>
      <c r="K66" s="37"/>
      <c r="L66" s="36"/>
      <c r="M66" s="37"/>
    </row>
    <row r="67" spans="1:13" x14ac:dyDescent="0.25">
      <c r="A67" s="35"/>
      <c r="B67" s="36"/>
      <c r="C67" s="37"/>
      <c r="D67" s="36"/>
      <c r="E67" s="37"/>
      <c r="F67" s="36"/>
      <c r="G67" s="37"/>
      <c r="H67" s="36"/>
      <c r="I67" s="37"/>
      <c r="J67" s="36"/>
      <c r="K67" s="37"/>
      <c r="L67" s="36"/>
      <c r="M67" s="37"/>
    </row>
    <row r="68" spans="1:13" x14ac:dyDescent="0.25">
      <c r="A68" s="35"/>
      <c r="B68" s="36"/>
      <c r="C68" s="37"/>
      <c r="D68" s="36"/>
      <c r="E68" s="37"/>
      <c r="F68" s="36"/>
      <c r="G68" s="37"/>
      <c r="H68" s="36"/>
      <c r="I68" s="37"/>
      <c r="J68" s="36"/>
      <c r="K68" s="37"/>
      <c r="L68" s="36"/>
      <c r="M68" s="37"/>
    </row>
    <row r="69" spans="1:13" x14ac:dyDescent="0.25">
      <c r="A69" s="35"/>
      <c r="B69" s="36"/>
      <c r="C69" s="37"/>
      <c r="D69" s="36"/>
      <c r="E69" s="37"/>
      <c r="F69" s="36"/>
      <c r="G69" s="37"/>
      <c r="H69" s="36"/>
      <c r="I69" s="37"/>
      <c r="J69" s="36"/>
      <c r="K69" s="37"/>
      <c r="L69" s="36"/>
      <c r="M69" s="37"/>
    </row>
    <row r="70" spans="1:13" x14ac:dyDescent="0.25">
      <c r="A70" s="35"/>
      <c r="B70" s="36"/>
      <c r="C70" s="37"/>
      <c r="D70" s="36"/>
      <c r="E70" s="37"/>
      <c r="F70" s="36"/>
      <c r="G70" s="37"/>
      <c r="H70" s="36"/>
      <c r="I70" s="37"/>
      <c r="J70" s="36"/>
      <c r="K70" s="37"/>
      <c r="L70" s="36"/>
      <c r="M70" s="37"/>
    </row>
    <row r="71" spans="1:13" x14ac:dyDescent="0.25">
      <c r="A71" s="35"/>
      <c r="B71" s="36"/>
      <c r="C71" s="37"/>
      <c r="D71" s="36"/>
      <c r="E71" s="37"/>
      <c r="F71" s="36"/>
      <c r="G71" s="37"/>
      <c r="H71" s="36"/>
      <c r="I71" s="37"/>
      <c r="J71" s="36"/>
      <c r="K71" s="37"/>
      <c r="L71" s="36"/>
      <c r="M71" s="37"/>
    </row>
    <row r="72" spans="1:13" x14ac:dyDescent="0.25">
      <c r="A72" s="35"/>
      <c r="B72" s="36"/>
      <c r="C72" s="37"/>
      <c r="D72" s="36"/>
      <c r="E72" s="37"/>
      <c r="F72" s="36"/>
      <c r="G72" s="37"/>
      <c r="H72" s="36"/>
      <c r="I72" s="37"/>
      <c r="J72" s="36"/>
      <c r="K72" s="37"/>
      <c r="L72" s="36"/>
      <c r="M72" s="37"/>
    </row>
    <row r="73" spans="1:13" x14ac:dyDescent="0.25">
      <c r="A73" s="35"/>
      <c r="B73" s="36"/>
      <c r="C73" s="37"/>
      <c r="D73" s="36"/>
      <c r="E73" s="37"/>
      <c r="F73" s="36"/>
      <c r="G73" s="37"/>
      <c r="H73" s="36"/>
      <c r="I73" s="37"/>
      <c r="J73" s="36"/>
      <c r="K73" s="37"/>
      <c r="L73" s="36"/>
      <c r="M73" s="37"/>
    </row>
    <row r="74" spans="1:13" x14ac:dyDescent="0.25">
      <c r="A74" s="35"/>
      <c r="B74" s="36"/>
      <c r="C74" s="37"/>
      <c r="D74" s="36"/>
      <c r="E74" s="37"/>
      <c r="F74" s="36"/>
      <c r="G74" s="37"/>
      <c r="H74" s="36"/>
      <c r="I74" s="37"/>
      <c r="J74" s="36"/>
      <c r="K74" s="37"/>
      <c r="L74" s="36"/>
      <c r="M74" s="37"/>
    </row>
    <row r="75" spans="1:13" x14ac:dyDescent="0.25">
      <c r="A75" s="35"/>
      <c r="B75" s="36"/>
      <c r="C75" s="37"/>
      <c r="D75" s="36"/>
      <c r="E75" s="37"/>
      <c r="F75" s="36"/>
      <c r="G75" s="37"/>
      <c r="H75" s="36"/>
      <c r="I75" s="37"/>
      <c r="J75" s="36"/>
      <c r="K75" s="37"/>
      <c r="L75" s="36"/>
      <c r="M75" s="37"/>
    </row>
    <row r="76" spans="1:13" x14ac:dyDescent="0.25">
      <c r="A76" s="35"/>
      <c r="B76" s="36"/>
      <c r="C76" s="37"/>
      <c r="D76" s="36"/>
      <c r="E76" s="37"/>
      <c r="F76" s="36"/>
      <c r="G76" s="37"/>
      <c r="H76" s="36"/>
      <c r="I76" s="37"/>
      <c r="J76" s="36"/>
      <c r="K76" s="37"/>
      <c r="L76" s="36"/>
      <c r="M76" s="37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A2" sqref="A2:M16"/>
    </sheetView>
  </sheetViews>
  <sheetFormatPr defaultRowHeight="15" x14ac:dyDescent="0.25"/>
  <cols>
    <col min="1" max="1" width="15" style="33" customWidth="1"/>
    <col min="2" max="2" width="12" style="33" bestFit="1" customWidth="1"/>
    <col min="3" max="3" width="12.42578125" style="38" customWidth="1"/>
    <col min="4" max="4" width="12" style="33" bestFit="1" customWidth="1"/>
    <col min="5" max="5" width="11.5703125" style="38" customWidth="1"/>
    <col min="6" max="6" width="11" style="33" bestFit="1" customWidth="1"/>
    <col min="7" max="7" width="14.140625" style="38" customWidth="1"/>
    <col min="8" max="8" width="12" style="33" bestFit="1" customWidth="1"/>
    <col min="9" max="9" width="16" style="38" bestFit="1" customWidth="1"/>
    <col min="10" max="10" width="13.140625" style="33" customWidth="1"/>
    <col min="11" max="11" width="15.140625" style="38" bestFit="1" customWidth="1"/>
    <col min="12" max="12" width="14.42578125" style="33" customWidth="1"/>
    <col min="13" max="13" width="19" style="40" bestFit="1" customWidth="1"/>
    <col min="14" max="16384" width="9.140625" style="33"/>
  </cols>
  <sheetData>
    <row r="1" spans="1:13" s="38" customFormat="1" x14ac:dyDescent="0.25">
      <c r="A1" s="38" t="s">
        <v>38</v>
      </c>
      <c r="B1" s="39" t="s">
        <v>23</v>
      </c>
      <c r="C1" s="38" t="s">
        <v>28</v>
      </c>
      <c r="D1" s="39" t="s">
        <v>29</v>
      </c>
      <c r="E1" s="38" t="s">
        <v>30</v>
      </c>
      <c r="F1" s="39" t="s">
        <v>25</v>
      </c>
      <c r="G1" s="38" t="s">
        <v>31</v>
      </c>
      <c r="H1" s="39" t="s">
        <v>32</v>
      </c>
      <c r="I1" s="38" t="s">
        <v>33</v>
      </c>
      <c r="J1" s="39" t="s">
        <v>34</v>
      </c>
      <c r="K1" s="38" t="s">
        <v>35</v>
      </c>
      <c r="L1" s="39" t="s">
        <v>36</v>
      </c>
      <c r="M1" s="38" t="s">
        <v>37</v>
      </c>
    </row>
    <row r="2" spans="1:13" x14ac:dyDescent="0.25">
      <c r="A2" s="33" t="s">
        <v>47</v>
      </c>
      <c r="B2" s="33">
        <v>4014454.47</v>
      </c>
      <c r="C2" s="38">
        <v>129</v>
      </c>
      <c r="D2" s="33">
        <v>914587</v>
      </c>
      <c r="E2" s="38">
        <v>74</v>
      </c>
      <c r="F2" s="33">
        <v>603140.28</v>
      </c>
      <c r="G2" s="38">
        <v>52</v>
      </c>
      <c r="H2" s="33">
        <v>3403092.59</v>
      </c>
      <c r="I2" s="38">
        <v>134</v>
      </c>
      <c r="J2" s="33">
        <v>973621.03</v>
      </c>
      <c r="K2" s="38">
        <v>65</v>
      </c>
      <c r="L2" s="33">
        <v>575936.44999999995</v>
      </c>
      <c r="M2" s="40">
        <v>52</v>
      </c>
    </row>
    <row r="3" spans="1:13" x14ac:dyDescent="0.25">
      <c r="A3" s="33" t="s">
        <v>48</v>
      </c>
      <c r="B3" s="33">
        <v>4749440.87</v>
      </c>
      <c r="C3" s="38">
        <v>166</v>
      </c>
      <c r="D3" s="33">
        <v>1843209.77</v>
      </c>
      <c r="E3" s="38">
        <v>100</v>
      </c>
      <c r="F3" s="33">
        <v>831613.37</v>
      </c>
      <c r="G3" s="38">
        <v>82</v>
      </c>
      <c r="H3" s="33">
        <v>4522020.1900000004</v>
      </c>
      <c r="I3" s="38">
        <v>177</v>
      </c>
      <c r="J3" s="33">
        <v>1749971.45</v>
      </c>
      <c r="K3" s="38">
        <v>96</v>
      </c>
      <c r="L3" s="33">
        <v>849756.09</v>
      </c>
      <c r="M3" s="40">
        <v>82</v>
      </c>
    </row>
    <row r="4" spans="1:13" x14ac:dyDescent="0.25">
      <c r="A4" s="33" t="s">
        <v>49</v>
      </c>
      <c r="B4" s="33">
        <v>2582501.04</v>
      </c>
      <c r="C4" s="38">
        <v>122</v>
      </c>
      <c r="D4" s="33">
        <v>561915.07999999996</v>
      </c>
      <c r="E4" s="38">
        <v>40</v>
      </c>
      <c r="F4" s="33">
        <v>320454.23</v>
      </c>
      <c r="G4" s="38">
        <v>44</v>
      </c>
      <c r="H4" s="33">
        <v>2510444.11</v>
      </c>
      <c r="I4" s="38">
        <v>118</v>
      </c>
      <c r="J4" s="33">
        <v>573370.93000000005</v>
      </c>
      <c r="K4" s="38">
        <v>41</v>
      </c>
      <c r="L4" s="33">
        <v>318841.26</v>
      </c>
      <c r="M4" s="40">
        <v>44</v>
      </c>
    </row>
    <row r="5" spans="1:13" x14ac:dyDescent="0.25">
      <c r="A5" s="33" t="s">
        <v>50</v>
      </c>
      <c r="B5" s="33">
        <v>28500532.899999999</v>
      </c>
      <c r="C5" s="38">
        <v>614</v>
      </c>
      <c r="D5" s="33">
        <v>10526420.869999999</v>
      </c>
      <c r="E5" s="38">
        <v>118</v>
      </c>
      <c r="F5" s="33">
        <v>5780562.75</v>
      </c>
      <c r="G5" s="38">
        <v>253</v>
      </c>
      <c r="H5" s="33">
        <v>27364526.800000001</v>
      </c>
      <c r="I5" s="38">
        <v>610</v>
      </c>
      <c r="J5" s="33">
        <v>10389055.1</v>
      </c>
      <c r="K5" s="38">
        <v>105</v>
      </c>
      <c r="L5" s="33">
        <v>5579261.2999999998</v>
      </c>
      <c r="M5" s="40">
        <v>245</v>
      </c>
    </row>
    <row r="6" spans="1:13" x14ac:dyDescent="0.25">
      <c r="A6" s="33" t="s">
        <v>51</v>
      </c>
      <c r="B6" s="33">
        <v>180904.24</v>
      </c>
      <c r="C6" s="38">
        <v>16</v>
      </c>
      <c r="D6" s="33">
        <v>0</v>
      </c>
      <c r="E6" s="38">
        <v>7</v>
      </c>
      <c r="F6" s="33">
        <v>0</v>
      </c>
      <c r="G6" s="38">
        <v>6</v>
      </c>
      <c r="H6" s="33">
        <v>204927.2</v>
      </c>
      <c r="I6" s="38">
        <v>19</v>
      </c>
      <c r="J6" s="33">
        <v>28887.78</v>
      </c>
      <c r="K6" s="38">
        <v>10</v>
      </c>
      <c r="L6" s="33">
        <v>0</v>
      </c>
      <c r="M6" s="40">
        <v>7</v>
      </c>
    </row>
    <row r="7" spans="1:13" x14ac:dyDescent="0.25">
      <c r="A7" s="33" t="s">
        <v>52</v>
      </c>
      <c r="B7" s="33">
        <v>3735377.18</v>
      </c>
      <c r="C7" s="38">
        <v>140</v>
      </c>
      <c r="D7" s="33">
        <v>243964.47</v>
      </c>
      <c r="E7" s="38">
        <v>29</v>
      </c>
      <c r="F7" s="33">
        <v>299596.5</v>
      </c>
      <c r="G7" s="38">
        <v>47</v>
      </c>
      <c r="H7" s="33">
        <v>3516534.94</v>
      </c>
      <c r="I7" s="38">
        <v>147</v>
      </c>
      <c r="J7" s="33">
        <v>291294</v>
      </c>
      <c r="K7" s="38">
        <v>29</v>
      </c>
      <c r="L7" s="33">
        <v>328085.36</v>
      </c>
      <c r="M7" s="40">
        <v>48</v>
      </c>
    </row>
    <row r="8" spans="1:13" x14ac:dyDescent="0.25">
      <c r="A8" s="33" t="s">
        <v>53</v>
      </c>
      <c r="B8" s="33">
        <v>564583</v>
      </c>
      <c r="C8" s="38">
        <v>40</v>
      </c>
      <c r="D8" s="33">
        <v>170382.43</v>
      </c>
      <c r="E8" s="38">
        <v>34</v>
      </c>
      <c r="F8" s="33">
        <v>93437</v>
      </c>
      <c r="G8" s="38">
        <v>12</v>
      </c>
      <c r="H8" s="33">
        <v>462537.71</v>
      </c>
      <c r="I8" s="38">
        <v>40</v>
      </c>
      <c r="J8" s="33">
        <v>163288.91</v>
      </c>
      <c r="K8" s="38">
        <v>37</v>
      </c>
      <c r="L8" s="33">
        <v>76842.100000000006</v>
      </c>
      <c r="M8" s="40">
        <v>12</v>
      </c>
    </row>
    <row r="9" spans="1:13" x14ac:dyDescent="0.25">
      <c r="A9" s="33" t="s">
        <v>54</v>
      </c>
      <c r="B9" s="33">
        <v>3765020.2</v>
      </c>
      <c r="C9" s="38">
        <v>132</v>
      </c>
      <c r="D9" s="33">
        <v>2218275.3199999998</v>
      </c>
      <c r="E9" s="38">
        <v>98</v>
      </c>
      <c r="F9" s="33">
        <v>825294</v>
      </c>
      <c r="G9" s="38">
        <v>65</v>
      </c>
      <c r="H9" s="33">
        <v>3553642.82</v>
      </c>
      <c r="I9" s="38">
        <v>129</v>
      </c>
      <c r="J9" s="33">
        <v>1882390.55</v>
      </c>
      <c r="K9" s="38">
        <v>90</v>
      </c>
      <c r="L9" s="33">
        <v>785621.07</v>
      </c>
      <c r="M9" s="40">
        <v>65</v>
      </c>
    </row>
    <row r="10" spans="1:13" x14ac:dyDescent="0.25">
      <c r="A10" s="33" t="s">
        <v>55</v>
      </c>
      <c r="B10" s="33">
        <v>1780950.18</v>
      </c>
      <c r="C10" s="38">
        <v>78</v>
      </c>
      <c r="D10" s="33">
        <v>392572.32</v>
      </c>
      <c r="E10" s="38">
        <v>19</v>
      </c>
      <c r="F10" s="33">
        <v>176887</v>
      </c>
      <c r="G10" s="38">
        <v>24</v>
      </c>
      <c r="H10" s="33">
        <v>1609314.95</v>
      </c>
      <c r="I10" s="38">
        <v>79</v>
      </c>
      <c r="J10" s="33">
        <v>366576.69</v>
      </c>
      <c r="K10" s="38">
        <v>20</v>
      </c>
      <c r="L10" s="33">
        <v>182365.15</v>
      </c>
      <c r="M10" s="40">
        <v>24</v>
      </c>
    </row>
    <row r="11" spans="1:13" x14ac:dyDescent="0.25">
      <c r="A11" s="33" t="s">
        <v>56</v>
      </c>
      <c r="B11" s="33">
        <v>2178469</v>
      </c>
      <c r="C11" s="38">
        <v>96</v>
      </c>
      <c r="D11" s="33">
        <v>329420.76</v>
      </c>
      <c r="E11" s="38">
        <v>48</v>
      </c>
      <c r="F11" s="33">
        <v>278880</v>
      </c>
      <c r="G11" s="38">
        <v>34</v>
      </c>
      <c r="H11" s="33">
        <v>2111077.88</v>
      </c>
      <c r="I11" s="38">
        <v>103</v>
      </c>
      <c r="J11" s="33">
        <v>378584.07</v>
      </c>
      <c r="K11" s="38">
        <v>56</v>
      </c>
      <c r="L11" s="33">
        <v>305697.57</v>
      </c>
      <c r="M11" s="40">
        <v>38</v>
      </c>
    </row>
    <row r="12" spans="1:13" x14ac:dyDescent="0.25">
      <c r="A12" s="33" t="s">
        <v>57</v>
      </c>
      <c r="B12" s="33">
        <v>1946085.15</v>
      </c>
      <c r="C12" s="38">
        <v>38</v>
      </c>
      <c r="D12" s="33">
        <v>742171.82</v>
      </c>
      <c r="E12" s="38">
        <v>16</v>
      </c>
      <c r="F12" s="33">
        <v>0</v>
      </c>
      <c r="G12" s="38">
        <v>3</v>
      </c>
      <c r="H12" s="33">
        <v>1836554.63</v>
      </c>
      <c r="I12" s="38">
        <v>41</v>
      </c>
      <c r="J12" s="33">
        <v>904472.71</v>
      </c>
      <c r="K12" s="38">
        <v>17</v>
      </c>
      <c r="L12" s="33">
        <v>0</v>
      </c>
      <c r="M12" s="40">
        <v>3</v>
      </c>
    </row>
    <row r="13" spans="1:13" x14ac:dyDescent="0.25">
      <c r="A13" s="33" t="s">
        <v>58</v>
      </c>
      <c r="B13" s="33">
        <v>7096412.9500000002</v>
      </c>
      <c r="C13" s="38">
        <v>288</v>
      </c>
      <c r="D13" s="33">
        <v>1667421</v>
      </c>
      <c r="E13" s="38">
        <v>93</v>
      </c>
      <c r="F13" s="33">
        <v>1176182.9099999999</v>
      </c>
      <c r="G13" s="38">
        <v>110</v>
      </c>
      <c r="H13" s="33">
        <v>6775186.5099999998</v>
      </c>
      <c r="I13" s="38">
        <v>292</v>
      </c>
      <c r="J13" s="33">
        <v>1581444.26</v>
      </c>
      <c r="K13" s="38">
        <v>94</v>
      </c>
      <c r="L13" s="33">
        <v>1060090.1599999999</v>
      </c>
      <c r="M13" s="40">
        <v>106</v>
      </c>
    </row>
    <row r="14" spans="1:13" x14ac:dyDescent="0.25">
      <c r="A14" s="33" t="s">
        <v>59</v>
      </c>
      <c r="B14" s="33">
        <v>7638846.7300000004</v>
      </c>
      <c r="C14" s="38">
        <v>264</v>
      </c>
      <c r="D14" s="33">
        <v>1348540.25</v>
      </c>
      <c r="E14" s="38">
        <v>79</v>
      </c>
      <c r="F14" s="33">
        <v>1363620.23</v>
      </c>
      <c r="G14" s="38">
        <v>107</v>
      </c>
      <c r="H14" s="33">
        <v>7389680.4800000004</v>
      </c>
      <c r="I14" s="38">
        <v>272</v>
      </c>
      <c r="J14" s="33">
        <v>1225468.19</v>
      </c>
      <c r="K14" s="38">
        <v>78</v>
      </c>
      <c r="L14" s="33">
        <v>1318846.6599999999</v>
      </c>
      <c r="M14" s="40">
        <v>114</v>
      </c>
    </row>
    <row r="15" spans="1:13" x14ac:dyDescent="0.25">
      <c r="A15" s="33" t="s">
        <v>60</v>
      </c>
      <c r="B15" s="33">
        <v>5452781.8899999997</v>
      </c>
      <c r="C15" s="38">
        <v>232</v>
      </c>
      <c r="D15" s="33">
        <v>1322108</v>
      </c>
      <c r="E15" s="38">
        <v>109</v>
      </c>
      <c r="F15" s="33">
        <v>930471.55</v>
      </c>
      <c r="G15" s="38">
        <v>103</v>
      </c>
      <c r="H15" s="33">
        <v>5102035.5599999996</v>
      </c>
      <c r="I15" s="38">
        <v>234</v>
      </c>
      <c r="J15" s="33">
        <v>1640357.14</v>
      </c>
      <c r="K15" s="38">
        <v>131</v>
      </c>
      <c r="L15" s="33">
        <v>837367.31</v>
      </c>
      <c r="M15" s="40">
        <v>101</v>
      </c>
    </row>
    <row r="16" spans="1:13" x14ac:dyDescent="0.25">
      <c r="A16" s="33" t="s">
        <v>61</v>
      </c>
      <c r="B16" s="33">
        <v>6563099.0999999996</v>
      </c>
      <c r="C16" s="38">
        <v>254</v>
      </c>
      <c r="D16" s="33">
        <v>3141710.16</v>
      </c>
      <c r="E16" s="38">
        <v>135</v>
      </c>
      <c r="F16" s="33">
        <v>1221120.9099999999</v>
      </c>
      <c r="G16" s="38">
        <v>110</v>
      </c>
      <c r="H16" s="33">
        <v>6237287.0599999996</v>
      </c>
      <c r="I16" s="38">
        <v>258</v>
      </c>
      <c r="J16" s="33">
        <v>2875866</v>
      </c>
      <c r="K16" s="38">
        <v>136</v>
      </c>
      <c r="L16" s="33">
        <v>1248021.5</v>
      </c>
      <c r="M16" s="40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RSameroff</cp:lastModifiedBy>
  <cp:lastPrinted>2015-11-16T22:14:42Z</cp:lastPrinted>
  <dcterms:created xsi:type="dcterms:W3CDTF">2015-10-21T13:45:14Z</dcterms:created>
  <dcterms:modified xsi:type="dcterms:W3CDTF">2015-12-07T22:10:42Z</dcterms:modified>
</cp:coreProperties>
</file>