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<sst xmlns="http://schemas.openxmlformats.org/spreadsheetml/2006/main" count="160" uniqueCount="124">
  <si>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</si>
  <si>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</si>
  <si>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</si>
  <si>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</si>
  <si>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</si>
  <si>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</si>
  <si>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</si>
  <si>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</si>
  <si>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</si>
  <si>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</si>
  <si>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</si>
  <si>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</si>
  <si>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</si>
  <si>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</si>
  <si>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</si>
  <si>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</si>
  <si>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</si>
  <si>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</si>
  <si>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</si>
  <si>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</si>
  <si>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</si>
  <si>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</si>
  <si>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</si>
  <si>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</si>
  <si>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</si>
  <si>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</si>
  <si>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</si>
  <si>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</si>
  <si>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</si>
  <si>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</si>
  <si>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</si>
  <si>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</si>
  <si>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</si>
  <si>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</si>
  <si>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</si>
  <si>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</si>
  <si>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</si>
  <si>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</si>
  <si>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</si>
  <si>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</si>
  <si>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</si>
  <si>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</si>
  <si>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</si>
  <si>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</si>
  <si>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</si>
  <si>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</si>
  <si>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</si>
  <si>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</si>
  <si>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</si>
  <si>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</si>
  <si>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</si>
  <si>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</si>
  <si>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</si>
  <si>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</si>
  <si>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</si>
  <si>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</si>
  <si>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</si>
  <si>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</si>
  <si>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</si>
  <si>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</si>
  <si>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</si>
  <si>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</si>
  <si>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ARLINGTON</t>
  </si>
  <si>
    <t>BARRE</t>
  </si>
  <si>
    <t>BARTON</t>
  </si>
  <si>
    <t>BENNINGTON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</si>
  <si>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</si>
  <si>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</si>
  <si>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</si>
  <si>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</si>
  <si>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</si>
  <si>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</si>
  <si>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</si>
  <si>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</si>
  <si>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</si>
  <si>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</si>
  <si>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</si>
  <si>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</si>
  <si>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</si>
  <si>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</si>
  <si>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</si>
  <si>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</si>
  <si>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</si>
  <si>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</si>
  <si>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</si>
  <si>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</si>
  <si>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</si>
  <si>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</si>
  <si>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</si>
  <si>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</si>
  <si>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</si>
  <si>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</si>
  <si>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</si>
  <si>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</si>
  <si>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</si>
  <si>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</si>
  <si>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</si>
  <si>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</si>
  <si>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</si>
  <si>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PUTNEY</t>
  </si>
  <si>
    <t>RANDOLPH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</si>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</sst>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42491</v>
      </c>
      <c r="F7" s="3" t="s">
        <v>3</v>
      </c>
      <c r="G7" s="5">
        <v>42521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35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3">
      <selection activeCell="F28" sqref="F2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05/01/2016 - 05/31/2016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05/01/2015 - 05/31/2015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82051853.16999999</v>
      </c>
      <c r="D6" s="42">
        <f>SUM(D7:D51)</f>
        <v>26025897.67</v>
      </c>
      <c r="E6" s="43">
        <f>SUM(E7:E51)</f>
        <v>14296693.940000001</v>
      </c>
      <c r="F6" s="41">
        <f>SUM(F7:F51)</f>
        <v>81055302.92999999</v>
      </c>
      <c r="G6" s="42">
        <f>SUM(G7:G51)</f>
        <v>25464476.7</v>
      </c>
      <c r="H6" s="43">
        <f>SUM(H7:H51)</f>
        <v>14014944.149999999</v>
      </c>
      <c r="I6" s="20">
        <f>_xlfn.IFERROR((C6-F6)/F6,"")</f>
        <v>0.01229469515227922</v>
      </c>
      <c r="J6" s="20">
        <f>_xlfn.IFERROR((D6-G6)/G6,"")</f>
        <v>0.022047221963921313</v>
      </c>
      <c r="K6" s="20">
        <f>_xlfn.IFERROR((E6-H6)/H6,"")</f>
        <v>0.020103525706879316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3874779.91</v>
      </c>
      <c r="D7" s="44">
        <f>IF('County Data'!E2&gt;9,'County Data'!D2,"*")</f>
        <v>1127686.07</v>
      </c>
      <c r="E7" s="45">
        <f>IF('County Data'!G2&gt;9,'County Data'!F2,"*")</f>
        <v>614464.22</v>
      </c>
      <c r="F7" s="44">
        <f>IF('County Data'!I2&gt;9,'County Data'!H2,"*")</f>
        <v>4014454.47</v>
      </c>
      <c r="G7" s="44">
        <f>IF('County Data'!K2&gt;9,'County Data'!J2,"*")</f>
        <v>917726</v>
      </c>
      <c r="H7" s="45">
        <f>IF('County Data'!M2&gt;9,'County Data'!L2,"*")</f>
        <v>603140.28</v>
      </c>
      <c r="I7" s="22">
        <f aca="true" t="shared" si="0" ref="I7:I50">_xlfn.IFERROR((C7-F7)/F7,"")</f>
        <v>-0.034792911725313465</v>
      </c>
      <c r="J7" s="22">
        <f aca="true" t="shared" si="1" ref="J7:J50">_xlfn.IFERROR((D7-G7)/G7,"")</f>
        <v>0.2287829591838959</v>
      </c>
      <c r="K7" s="22">
        <f aca="true" t="shared" si="2" ref="K7:K50">_xlfn.IFERROR((E7-H7)/H7,"")</f>
        <v>0.018774968901098667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4959559.93</v>
      </c>
      <c r="D8" s="44">
        <f>IF('County Data'!E3&gt;9,'County Data'!D3,"*")</f>
        <v>2182754.7</v>
      </c>
      <c r="E8" s="45">
        <f>IF('County Data'!G3&gt;9,'County Data'!F3,"*")</f>
        <v>919951.06</v>
      </c>
      <c r="F8" s="44">
        <f>IF('County Data'!I3&gt;9,'County Data'!H3,"*")</f>
        <v>4871673.87</v>
      </c>
      <c r="G8" s="44">
        <f>IF('County Data'!K3&gt;9,'County Data'!J3,"*")</f>
        <v>1853361.77</v>
      </c>
      <c r="H8" s="45">
        <f>IF('County Data'!M3&gt;9,'County Data'!L3,"*")</f>
        <v>876856.37</v>
      </c>
      <c r="I8" s="22">
        <f t="shared" si="0"/>
        <v>0.018040218279225573</v>
      </c>
      <c r="J8" s="22">
        <f t="shared" si="1"/>
        <v>0.17772727123857754</v>
      </c>
      <c r="K8" s="22">
        <f t="shared" si="2"/>
        <v>0.04914680610691129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2749484.63</v>
      </c>
      <c r="D9" s="47">
        <f>IF('County Data'!E4&gt;9,'County Data'!D4,"*")</f>
        <v>546888.89</v>
      </c>
      <c r="E9" s="48">
        <f>IF('County Data'!G4&gt;9,'County Data'!F4,"*")</f>
        <v>323423.94</v>
      </c>
      <c r="F9" s="46">
        <f>IF('County Data'!I4&gt;9,'County Data'!H4,"*")</f>
        <v>2590998.17</v>
      </c>
      <c r="G9" s="47">
        <f>IF('County Data'!K4&gt;9,'County Data'!J4,"*")</f>
        <v>574249.03</v>
      </c>
      <c r="H9" s="48">
        <f>IF('County Data'!M4&gt;9,'County Data'!L4,"*")</f>
        <v>339507.4</v>
      </c>
      <c r="I9" s="9">
        <f t="shared" si="0"/>
        <v>0.061168109586121386</v>
      </c>
      <c r="J9" s="9">
        <f t="shared" si="1"/>
        <v>-0.04764507830339742</v>
      </c>
      <c r="K9" s="9">
        <f t="shared" si="2"/>
        <v>-0.04737292913203076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28917190.94</v>
      </c>
      <c r="D10" s="44">
        <f>IF('County Data'!E5&gt;9,'County Data'!D5,"*")</f>
        <v>10650402.47</v>
      </c>
      <c r="E10" s="45">
        <f>IF('County Data'!G5&gt;9,'County Data'!F5,"*")</f>
        <v>6033770.69</v>
      </c>
      <c r="F10" s="44">
        <f>IF('County Data'!I5&gt;9,'County Data'!H5,"*")</f>
        <v>28533238.64</v>
      </c>
      <c r="G10" s="44">
        <f>IF('County Data'!K5&gt;9,'County Data'!J5,"*")</f>
        <v>10525166.87</v>
      </c>
      <c r="H10" s="45">
        <f>IF('County Data'!M5&gt;9,'County Data'!L5,"*")</f>
        <v>5769775.42</v>
      </c>
      <c r="I10" s="22">
        <f t="shared" si="0"/>
        <v>0.013456316853627266</v>
      </c>
      <c r="J10" s="22">
        <f t="shared" si="1"/>
        <v>0.011898680709468076</v>
      </c>
      <c r="K10" s="22">
        <f t="shared" si="2"/>
        <v>0.04575486059386354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102141.71</v>
      </c>
      <c r="D11" s="47">
        <f>IF('County Data'!E6&gt;9,'County Data'!D6,"*")</f>
        <v>23431.78</v>
      </c>
      <c r="E11" s="48" t="str">
        <f>IF('County Data'!G6&gt;9,'County Data'!F6,"*")</f>
        <v>*</v>
      </c>
      <c r="F11" s="46">
        <f>IF('County Data'!I6&gt;9,'County Data'!H6,"*")</f>
        <v>180904.24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-0.43538244321968345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3781600.09</v>
      </c>
      <c r="D12" s="44">
        <f>IF('County Data'!E7&gt;9,'County Data'!D7,"*")</f>
        <v>265944.54</v>
      </c>
      <c r="E12" s="45">
        <f>IF('County Data'!G7&gt;9,'County Data'!F7,"*")</f>
        <v>279859.83</v>
      </c>
      <c r="F12" s="44">
        <f>IF('County Data'!I7&gt;9,'County Data'!H7,"*")</f>
        <v>3758302.37</v>
      </c>
      <c r="G12" s="44">
        <f>IF('County Data'!K7&gt;9,'County Data'!J7,"*")</f>
        <v>244489.47</v>
      </c>
      <c r="H12" s="45">
        <f>IF('County Data'!M7&gt;9,'County Data'!L7,"*")</f>
        <v>311569.5</v>
      </c>
      <c r="I12" s="22">
        <f t="shared" si="0"/>
        <v>0.006199000960106288</v>
      </c>
      <c r="J12" s="22">
        <f t="shared" si="1"/>
        <v>0.08775457691490754</v>
      </c>
      <c r="K12" s="22">
        <f t="shared" si="2"/>
        <v>-0.10177398622137271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512420.5</v>
      </c>
      <c r="D13" s="47">
        <f>IF('County Data'!E8&gt;9,'County Data'!D8,"*")</f>
        <v>156878.4</v>
      </c>
      <c r="E13" s="48">
        <f>IF('County Data'!G8&gt;9,'County Data'!F8,"*")</f>
        <v>74394.76</v>
      </c>
      <c r="F13" s="46">
        <f>IF('County Data'!I8&gt;9,'County Data'!H8,"*")</f>
        <v>564583</v>
      </c>
      <c r="G13" s="47">
        <f>IF('County Data'!K8&gt;9,'County Data'!J8,"*")</f>
        <v>171636.43</v>
      </c>
      <c r="H13" s="48">
        <f>IF('County Data'!M8&gt;9,'County Data'!L8,"*")</f>
        <v>93437</v>
      </c>
      <c r="I13" s="9">
        <f t="shared" si="0"/>
        <v>-0.09239119845974816</v>
      </c>
      <c r="J13" s="9">
        <f t="shared" si="1"/>
        <v>-0.08598425171159758</v>
      </c>
      <c r="K13" s="9">
        <f t="shared" si="2"/>
        <v>-0.20379763905091136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4033935.41</v>
      </c>
      <c r="D14" s="44">
        <f>IF('County Data'!E9&gt;9,'County Data'!D9,"*")</f>
        <v>2146967.64</v>
      </c>
      <c r="E14" s="45">
        <f>IF('County Data'!G9&gt;9,'County Data'!F9,"*")</f>
        <v>919619.99</v>
      </c>
      <c r="F14" s="44">
        <f>IF('County Data'!I9&gt;9,'County Data'!H9,"*")</f>
        <v>3765020.2</v>
      </c>
      <c r="G14" s="44">
        <f>IF('County Data'!K9&gt;9,'County Data'!J9,"*")</f>
        <v>2217750.32</v>
      </c>
      <c r="H14" s="45">
        <f>IF('County Data'!M9&gt;9,'County Data'!L9,"*")</f>
        <v>825294</v>
      </c>
      <c r="I14" s="22">
        <f t="shared" si="0"/>
        <v>0.07142463936846871</v>
      </c>
      <c r="J14" s="22">
        <f t="shared" si="1"/>
        <v>-0.03191643322590061</v>
      </c>
      <c r="K14" s="22">
        <f t="shared" si="2"/>
        <v>0.11429380317801897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1716036.59</v>
      </c>
      <c r="D15" s="49">
        <f>IF('County Data'!E10&gt;9,'County Data'!D10,"*")</f>
        <v>362802.16</v>
      </c>
      <c r="E15" s="50">
        <f>IF('County Data'!G10&gt;9,'County Data'!F10,"*")</f>
        <v>168355.89</v>
      </c>
      <c r="F15" s="49">
        <f>IF('County Data'!I10&gt;9,'County Data'!H10,"*")</f>
        <v>1780950.18</v>
      </c>
      <c r="G15" s="49">
        <f>IF('County Data'!K10&gt;9,'County Data'!J10,"*")</f>
        <v>392572.32</v>
      </c>
      <c r="H15" s="50">
        <f>IF('County Data'!M10&gt;9,'County Data'!L10,"*")</f>
        <v>176887</v>
      </c>
      <c r="I15" s="23">
        <f t="shared" si="0"/>
        <v>-0.03644885226379541</v>
      </c>
      <c r="J15" s="23">
        <f t="shared" si="1"/>
        <v>-0.07583356870397799</v>
      </c>
      <c r="K15" s="23">
        <f t="shared" si="2"/>
        <v>-0.04822915194446164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2234290.33</v>
      </c>
      <c r="D16" s="44">
        <f>IF('County Data'!E11&gt;9,'County Data'!D11,"*")</f>
        <v>314728</v>
      </c>
      <c r="E16" s="45">
        <f>IF('County Data'!G11&gt;9,'County Data'!F11,"*")</f>
        <v>330939.08</v>
      </c>
      <c r="F16" s="44">
        <f>IF('County Data'!I11&gt;9,'County Data'!H11,"*")</f>
        <v>2178856</v>
      </c>
      <c r="G16" s="44">
        <f>IF('County Data'!K11&gt;9,'County Data'!J11,"*")</f>
        <v>329420.76</v>
      </c>
      <c r="H16" s="45">
        <f>IF('County Data'!M11&gt;9,'County Data'!L11,"*")</f>
        <v>288717</v>
      </c>
      <c r="I16" s="22">
        <f t="shared" si="0"/>
        <v>0.02544194292784841</v>
      </c>
      <c r="J16" s="22">
        <f t="shared" si="1"/>
        <v>-0.04460180348075212</v>
      </c>
      <c r="K16" s="22">
        <f t="shared" si="2"/>
        <v>0.14624036686443825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2297533</v>
      </c>
      <c r="D17" s="47">
        <f>IF('County Data'!E12&gt;9,'County Data'!D12,"*")</f>
        <v>684358.78</v>
      </c>
      <c r="E17" s="48" t="str">
        <f>IF('County Data'!G12&gt;9,'County Data'!F12,"*")</f>
        <v>*</v>
      </c>
      <c r="F17" s="46">
        <f>IF('County Data'!I12&gt;9,'County Data'!H12,"*")</f>
        <v>1949265.15</v>
      </c>
      <c r="G17" s="47">
        <f>IF('County Data'!K12&gt;9,'County Data'!J12,"*")</f>
        <v>742171.82</v>
      </c>
      <c r="H17" s="48" t="str">
        <f>IF('County Data'!M12&gt;9,'County Data'!L12,"*")</f>
        <v>*</v>
      </c>
      <c r="I17" s="9">
        <f t="shared" si="0"/>
        <v>0.1786662271164085</v>
      </c>
      <c r="J17" s="9">
        <f t="shared" si="1"/>
        <v>-0.07789711013279907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7223552.5</v>
      </c>
      <c r="D18" s="44">
        <f>IF('County Data'!E13&gt;9,'County Data'!D13,"*")</f>
        <v>1594380.64</v>
      </c>
      <c r="E18" s="45">
        <f>IF('County Data'!G13&gt;9,'County Data'!F13,"*")</f>
        <v>1096366.98</v>
      </c>
      <c r="F18" s="44">
        <f>IF('County Data'!I13&gt;9,'County Data'!H13,"*")</f>
        <v>7120199.95</v>
      </c>
      <c r="G18" s="44">
        <f>IF('County Data'!K13&gt;9,'County Data'!J13,"*")</f>
        <v>1671451</v>
      </c>
      <c r="H18" s="45">
        <f>IF('County Data'!M13&gt;9,'County Data'!L13,"*")</f>
        <v>1189272.1</v>
      </c>
      <c r="I18" s="22">
        <f t="shared" si="0"/>
        <v>0.014515399950249966</v>
      </c>
      <c r="J18" s="22">
        <f t="shared" si="1"/>
        <v>-0.04610985305581803</v>
      </c>
      <c r="K18" s="22">
        <f t="shared" si="2"/>
        <v>-0.07811931348595506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7676363.99</v>
      </c>
      <c r="D19" s="47">
        <f>IF('County Data'!E14&gt;9,'County Data'!D14,"*")</f>
        <v>1484999.67</v>
      </c>
      <c r="E19" s="48">
        <f>IF('County Data'!G14&gt;9,'County Data'!F14,"*")</f>
        <v>1353098.81</v>
      </c>
      <c r="F19" s="46">
        <f>IF('County Data'!I14&gt;9,'County Data'!H14,"*")</f>
        <v>7646382.54</v>
      </c>
      <c r="G19" s="47">
        <f>IF('County Data'!K14&gt;9,'County Data'!J14,"*")</f>
        <v>1350904.75</v>
      </c>
      <c r="H19" s="48">
        <f>IF('County Data'!M14&gt;9,'County Data'!L14,"*")</f>
        <v>1361633.23</v>
      </c>
      <c r="I19" s="9">
        <f t="shared" si="0"/>
        <v>0.003920997915440441</v>
      </c>
      <c r="J19" s="9">
        <f t="shared" si="1"/>
        <v>0.09926304574767386</v>
      </c>
      <c r="K19" s="9">
        <f t="shared" si="2"/>
        <v>-0.006267781816693711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5494398.24</v>
      </c>
      <c r="D20" s="44">
        <f>IF('County Data'!E15&gt;9,'County Data'!D15,"*")</f>
        <v>1341887.56</v>
      </c>
      <c r="E20" s="45">
        <f>IF('County Data'!G15&gt;9,'County Data'!F15,"*")</f>
        <v>949404.06</v>
      </c>
      <c r="F20" s="44">
        <f>IF('County Data'!I15&gt;9,'County Data'!H15,"*")</f>
        <v>5468818.05</v>
      </c>
      <c r="G20" s="44">
        <f>IF('County Data'!K15&gt;9,'County Data'!J15,"*")</f>
        <v>1326007</v>
      </c>
      <c r="H20" s="45">
        <f>IF('County Data'!M15&gt;9,'County Data'!L15,"*")</f>
        <v>947436.94</v>
      </c>
      <c r="I20" s="22">
        <f t="shared" si="0"/>
        <v>0.004677462253475486</v>
      </c>
      <c r="J20" s="22">
        <f t="shared" si="1"/>
        <v>0.011976226369845753</v>
      </c>
      <c r="K20" s="22">
        <f t="shared" si="2"/>
        <v>0.002076254278200417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6478565.4</v>
      </c>
      <c r="D21" s="47">
        <f>IF('County Data'!E16&gt;9,'County Data'!D16,"*")</f>
        <v>3141786.37</v>
      </c>
      <c r="E21" s="48">
        <f>IF('County Data'!G16&gt;9,'County Data'!F16,"*")</f>
        <v>1233044.63</v>
      </c>
      <c r="F21" s="46">
        <f>IF('County Data'!I16&gt;9,'County Data'!H16,"*")</f>
        <v>6631656.1</v>
      </c>
      <c r="G21" s="47">
        <f>IF('County Data'!K16&gt;9,'County Data'!J16,"*")</f>
        <v>3147569.16</v>
      </c>
      <c r="H21" s="48">
        <f>IF('County Data'!M16&gt;9,'County Data'!L16,"*")</f>
        <v>1231417.91</v>
      </c>
      <c r="I21" s="9">
        <f t="shared" si="0"/>
        <v>-0.02308483698363057</v>
      </c>
      <c r="J21" s="9">
        <f t="shared" si="1"/>
        <v>-0.0018372241263159526</v>
      </c>
      <c r="K21" s="9">
        <f t="shared" si="2"/>
        <v>0.0013210137572223326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180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05/01/2016 - 05/31/2016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05/01/2015 - 05/31/2015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ARLINGTON</v>
      </c>
      <c r="C6" s="41">
        <f>IF('Town Data'!C2&gt;9,'Town Data'!B2,"*")</f>
        <v>159333.47</v>
      </c>
      <c r="D6" s="42" t="str">
        <f>IF('Town Data'!E2&gt;9,'Town Data'!D2,"*")</f>
        <v>*</v>
      </c>
      <c r="E6" s="43" t="str">
        <f>IF('Town Data'!G2&gt;9,'Town Data'!F2,"*")</f>
        <v>*</v>
      </c>
      <c r="F6" s="42">
        <f>IF('Town Data'!I2&gt;9,'Town Data'!H2,"*")</f>
        <v>182967</v>
      </c>
      <c r="G6" s="42" t="str">
        <f>IF('Town Data'!K2&gt;9,'Town Data'!J2,"*")</f>
        <v>*</v>
      </c>
      <c r="H6" s="43" t="str">
        <f>IF('Town Data'!M2&gt;9,'Town Data'!L2,"*")</f>
        <v>*</v>
      </c>
      <c r="I6" s="20">
        <f>_xlfn.IFERROR((C6-F6)/F6,"")</f>
        <v>-0.12916826531560335</v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BARRE</v>
      </c>
      <c r="C7" s="51">
        <f>IF('Town Data'!C3&gt;9,'Town Data'!B3,"*")</f>
        <v>2130900.54</v>
      </c>
      <c r="D7" s="47" t="str">
        <f>IF('Town Data'!E3&gt;9,'Town Data'!D3,"*")</f>
        <v>*</v>
      </c>
      <c r="E7" s="48">
        <f>IF('Town Data'!G3&gt;9,'Town Data'!F3,"*")</f>
        <v>266891.67</v>
      </c>
      <c r="F7" s="46">
        <f>IF('Town Data'!I3&gt;9,'Town Data'!H3,"*")</f>
        <v>2266458.25</v>
      </c>
      <c r="G7" s="47" t="str">
        <f>IF('Town Data'!K3&gt;9,'Town Data'!J3,"*")</f>
        <v>*</v>
      </c>
      <c r="H7" s="48">
        <f>IF('Town Data'!M3&gt;9,'Town Data'!L3,"*")</f>
        <v>295595.73</v>
      </c>
      <c r="I7" s="9">
        <f aca="true" t="shared" si="0" ref="I7:I70">_xlfn.IFERROR((C7-F7)/F7,"")</f>
        <v>-0.059810371534529685</v>
      </c>
      <c r="J7" s="9">
        <f aca="true" t="shared" si="1" ref="J7:J70">_xlfn.IFERROR((D7-G7)/G7,"")</f>
      </c>
      <c r="K7" s="9">
        <f aca="true" t="shared" si="2" ref="K7:K70">_xlfn.IFERROR((E7-H7)/H7,"")</f>
        <v>-0.09710580054725418</v>
      </c>
      <c r="L7" s="15"/>
    </row>
    <row r="8" spans="1:12" ht="15">
      <c r="A8" s="15"/>
      <c r="B8" s="27" t="str">
        <f>'Town Data'!A4</f>
        <v>BARTON</v>
      </c>
      <c r="C8" s="52">
        <f>IF('Town Data'!C4&gt;9,'Town Data'!B4,"*")</f>
        <v>180844.56</v>
      </c>
      <c r="D8" s="44" t="str">
        <f>IF('Town Data'!E4&gt;9,'Town Data'!D4,"*")</f>
        <v>*</v>
      </c>
      <c r="E8" s="45" t="str">
        <f>IF('Town Data'!G4&gt;9,'Town Data'!F4,"*")</f>
        <v>*</v>
      </c>
      <c r="F8" s="44">
        <f>IF('Town Data'!I4&gt;9,'Town Data'!H4,"*")</f>
        <v>183988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  <v>-0.017085027284388123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BENNINGTON</v>
      </c>
      <c r="C9" s="51">
        <f>IF('Town Data'!C5&gt;9,'Town Data'!B5,"*")</f>
        <v>2260598.41</v>
      </c>
      <c r="D9" s="47">
        <f>IF('Town Data'!E5&gt;9,'Town Data'!D5,"*")</f>
        <v>536530.45</v>
      </c>
      <c r="E9" s="48">
        <f>IF('Town Data'!G5&gt;9,'Town Data'!F5,"*")</f>
        <v>333652.81</v>
      </c>
      <c r="F9" s="46">
        <f>IF('Town Data'!I5&gt;9,'Town Data'!H5,"*")</f>
        <v>2209777.42</v>
      </c>
      <c r="G9" s="47">
        <f>IF('Town Data'!K5&gt;9,'Town Data'!J5,"*")</f>
        <v>537221</v>
      </c>
      <c r="H9" s="48">
        <f>IF('Town Data'!M5&gt;9,'Town Data'!L5,"*")</f>
        <v>316410.1</v>
      </c>
      <c r="I9" s="9">
        <f t="shared" si="0"/>
        <v>0.022998239343037647</v>
      </c>
      <c r="J9" s="9">
        <f t="shared" si="1"/>
        <v>-0.001285411404245267</v>
      </c>
      <c r="K9" s="9">
        <f t="shared" si="2"/>
        <v>0.05449481543098663</v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424892.24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422585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0.005459824650661975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459367.69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461419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-0.004445655683879506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3427963.23</v>
      </c>
      <c r="D12" s="44">
        <f>IF('Town Data'!E8&gt;9,'Town Data'!D8,"*")</f>
        <v>770023.55</v>
      </c>
      <c r="E12" s="45">
        <f>IF('Town Data'!G8&gt;9,'Town Data'!F8,"*")</f>
        <v>495975.49</v>
      </c>
      <c r="F12" s="44">
        <f>IF('Town Data'!I8&gt;9,'Town Data'!H8,"*")</f>
        <v>3423014.53</v>
      </c>
      <c r="G12" s="44">
        <f>IF('Town Data'!K8&gt;9,'Town Data'!J8,"*")</f>
        <v>796941</v>
      </c>
      <c r="H12" s="45">
        <f>IF('Town Data'!M8&gt;9,'Town Data'!L8,"*")</f>
        <v>501777.39</v>
      </c>
      <c r="I12" s="22">
        <f t="shared" si="0"/>
        <v>0.001445713991754568</v>
      </c>
      <c r="J12" s="22">
        <f t="shared" si="1"/>
        <v>-0.03377596333982058</v>
      </c>
      <c r="K12" s="22">
        <f t="shared" si="2"/>
        <v>-0.011562697155405952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423184.08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464106.14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-0.08817392504223279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>
        <f>IF('Town Data'!C10&gt;9,'Town Data'!B10,"*")</f>
        <v>187153.66</v>
      </c>
      <c r="D14" s="44">
        <f>IF('Town Data'!E10&gt;9,'Town Data'!D10,"*")</f>
        <v>81472.17</v>
      </c>
      <c r="E14" s="45" t="str">
        <f>IF('Town Data'!G10&gt;9,'Town Data'!F10,"*")</f>
        <v>*</v>
      </c>
      <c r="F14" s="44">
        <f>IF('Town Data'!I10&gt;9,'Town Data'!H10,"*")</f>
        <v>155394</v>
      </c>
      <c r="G14" s="44">
        <f>IF('Town Data'!K10&gt;9,'Town Data'!J10,"*")</f>
        <v>79561.08</v>
      </c>
      <c r="H14" s="45" t="str">
        <f>IF('Town Data'!M10&gt;9,'Town Data'!L10,"*")</f>
        <v>*</v>
      </c>
      <c r="I14" s="22">
        <f t="shared" si="0"/>
        <v>0.2043815076515181</v>
      </c>
      <c r="J14" s="22">
        <f t="shared" si="1"/>
        <v>0.024020412995901973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9286269.71</v>
      </c>
      <c r="D15" s="47">
        <f>IF('Town Data'!E11&gt;9,'Town Data'!D11,"*")</f>
        <v>3411104.15</v>
      </c>
      <c r="E15" s="48">
        <f>IF('Town Data'!G11&gt;9,'Town Data'!F11,"*")</f>
        <v>3332031.21</v>
      </c>
      <c r="F15" s="46">
        <f>IF('Town Data'!I11&gt;9,'Town Data'!H11,"*")</f>
        <v>9306261.78</v>
      </c>
      <c r="G15" s="47">
        <f>IF('Town Data'!K11&gt;9,'Town Data'!J11,"*")</f>
        <v>3388106</v>
      </c>
      <c r="H15" s="48">
        <f>IF('Town Data'!M11&gt;9,'Town Data'!L11,"*")</f>
        <v>3288216.95</v>
      </c>
      <c r="I15" s="9">
        <f t="shared" si="0"/>
        <v>-0.0021482385164538578</v>
      </c>
      <c r="J15" s="9">
        <f t="shared" si="1"/>
        <v>0.0067879074621631985</v>
      </c>
      <c r="K15" s="9">
        <f t="shared" si="2"/>
        <v>0.01332462567593047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402326.01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361682.71</v>
      </c>
      <c r="G16" s="54">
        <f>IF('Town Data'!K12&gt;9,'Town Data'!J12,"*")</f>
        <v>129847</v>
      </c>
      <c r="H16" s="55" t="str">
        <f>IF('Town Data'!M12&gt;9,'Town Data'!L12,"*")</f>
        <v>*</v>
      </c>
      <c r="I16" s="26">
        <f t="shared" si="0"/>
        <v>0.11237280322302381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437834.11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416466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0.05130817401660637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260892.37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258644</v>
      </c>
      <c r="G18" s="47">
        <f>IF('Town Data'!K14&gt;9,'Town Data'!J14,"*")</f>
        <v>53824</v>
      </c>
      <c r="H18" s="48" t="str">
        <f>IF('Town Data'!M14&gt;9,'Town Data'!L14,"*")</f>
        <v>*</v>
      </c>
      <c r="I18" s="9">
        <f t="shared" si="0"/>
        <v>0.008692913812035057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2111333.12</v>
      </c>
      <c r="D19" s="44">
        <f>IF('Town Data'!E15&gt;9,'Town Data'!D15,"*")</f>
        <v>1335948.09</v>
      </c>
      <c r="E19" s="45">
        <f>IF('Town Data'!G15&gt;9,'Town Data'!F15,"*")</f>
        <v>280579.61</v>
      </c>
      <c r="F19" s="44">
        <f>IF('Town Data'!I15&gt;9,'Town Data'!H15,"*")</f>
        <v>2060732</v>
      </c>
      <c r="G19" s="44">
        <f>IF('Town Data'!K15&gt;9,'Town Data'!J15,"*")</f>
        <v>1186022</v>
      </c>
      <c r="H19" s="45">
        <f>IF('Town Data'!M15&gt;9,'Town Data'!L15,"*")</f>
        <v>248664</v>
      </c>
      <c r="I19" s="22">
        <f t="shared" si="0"/>
        <v>0.024554925143104544</v>
      </c>
      <c r="J19" s="22">
        <f t="shared" si="1"/>
        <v>0.1264108844523964</v>
      </c>
      <c r="K19" s="22">
        <f t="shared" si="2"/>
        <v>0.12834833349419292</v>
      </c>
      <c r="L19" s="15"/>
    </row>
    <row r="20" spans="1:12" ht="15">
      <c r="A20" s="15"/>
      <c r="B20" s="15" t="str">
        <f>'Town Data'!A16</f>
        <v>DERBY</v>
      </c>
      <c r="C20" s="51">
        <f>IF('Town Data'!C16&gt;9,'Town Data'!B16,"*")</f>
        <v>731982.74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>
        <f>IF('Town Data'!I16&gt;9,'Town Data'!H16,"*")</f>
        <v>675215</v>
      </c>
      <c r="G20" s="47" t="str">
        <f>IF('Town Data'!K16&gt;9,'Town Data'!J16,"*")</f>
        <v>*</v>
      </c>
      <c r="H20" s="48" t="str">
        <f>IF('Town Data'!M16&gt;9,'Town Data'!L16,"*")</f>
        <v>*</v>
      </c>
      <c r="I20" s="9">
        <f t="shared" si="0"/>
        <v>0.08407357656450166</v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DORSET</v>
      </c>
      <c r="C21" s="52">
        <f>IF('Town Data'!C17&gt;9,'Town Data'!B17,"*")</f>
        <v>289470.01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340178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-0.14906310813750445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DOVER</v>
      </c>
      <c r="C22" s="51">
        <f>IF('Town Data'!C18&gt;9,'Town Data'!B18,"*")</f>
        <v>179118.18</v>
      </c>
      <c r="D22" s="47">
        <f>IF('Town Data'!E18&gt;9,'Town Data'!D18,"*")</f>
        <v>95479.51</v>
      </c>
      <c r="E22" s="48">
        <f>IF('Town Data'!G18&gt;9,'Town Data'!F18,"*")</f>
        <v>62145.76</v>
      </c>
      <c r="F22" s="46">
        <f>IF('Town Data'!I18&gt;9,'Town Data'!H18,"*")</f>
        <v>206033.34</v>
      </c>
      <c r="G22" s="47">
        <f>IF('Town Data'!K18&gt;9,'Town Data'!J18,"*")</f>
        <v>94466</v>
      </c>
      <c r="H22" s="48" t="str">
        <f>IF('Town Data'!M18&gt;9,'Town Data'!L18,"*")</f>
        <v>*</v>
      </c>
      <c r="I22" s="9">
        <f t="shared" si="0"/>
        <v>-0.13063497393188891</v>
      </c>
      <c r="J22" s="9">
        <f t="shared" si="1"/>
        <v>0.010728833654436462</v>
      </c>
      <c r="K22" s="9">
        <f t="shared" si="2"/>
      </c>
      <c r="L22" s="15"/>
    </row>
    <row r="23" spans="1:12" ht="15">
      <c r="A23" s="15"/>
      <c r="B23" s="27" t="str">
        <f>'Town Data'!A19</f>
        <v>ENOSBURG</v>
      </c>
      <c r="C23" s="52">
        <f>IF('Town Data'!C19&gt;9,'Town Data'!B19,"*")</f>
        <v>345730.98</v>
      </c>
      <c r="D23" s="44" t="str">
        <f>IF('Town Data'!E19&gt;9,'Town Data'!D19,"*")</f>
        <v>*</v>
      </c>
      <c r="E23" s="45" t="str">
        <f>IF('Town Data'!G19&gt;9,'Town Data'!F19,"*")</f>
        <v>*</v>
      </c>
      <c r="F23" s="44">
        <f>IF('Town Data'!I19&gt;9,'Town Data'!H19,"*")</f>
        <v>359059</v>
      </c>
      <c r="G23" s="44" t="str">
        <f>IF('Town Data'!K19&gt;9,'Town Data'!J19,"*")</f>
        <v>*</v>
      </c>
      <c r="H23" s="45" t="str">
        <f>IF('Town Data'!M19&gt;9,'Town Data'!L19,"*")</f>
        <v>*</v>
      </c>
      <c r="I23" s="22">
        <f t="shared" si="0"/>
        <v>-0.03711930351279322</v>
      </c>
      <c r="J23" s="22">
        <f t="shared" si="1"/>
      </c>
      <c r="K23" s="22">
        <f t="shared" si="2"/>
      </c>
      <c r="L23" s="15"/>
    </row>
    <row r="24" spans="1:12" ht="15">
      <c r="A24" s="15"/>
      <c r="B24" s="15" t="str">
        <f>'Town Data'!A20</f>
        <v>ESSEX</v>
      </c>
      <c r="C24" s="51">
        <f>IF('Town Data'!C20&gt;9,'Town Data'!B20,"*")</f>
        <v>2967600.26</v>
      </c>
      <c r="D24" s="47" t="str">
        <f>IF('Town Data'!E20&gt;9,'Town Data'!D20,"*")</f>
        <v>*</v>
      </c>
      <c r="E24" s="48">
        <f>IF('Town Data'!G20&gt;9,'Town Data'!F20,"*")</f>
        <v>329340.77</v>
      </c>
      <c r="F24" s="46">
        <f>IF('Town Data'!I20&gt;9,'Town Data'!H20,"*")</f>
        <v>2914777</v>
      </c>
      <c r="G24" s="47" t="str">
        <f>IF('Town Data'!K20&gt;9,'Town Data'!J20,"*")</f>
        <v>*</v>
      </c>
      <c r="H24" s="48">
        <f>IF('Town Data'!M20&gt;9,'Town Data'!L20,"*")</f>
        <v>293691</v>
      </c>
      <c r="I24" s="9">
        <f t="shared" si="0"/>
        <v>0.01812257335638362</v>
      </c>
      <c r="J24" s="9">
        <f t="shared" si="1"/>
      </c>
      <c r="K24" s="9">
        <f t="shared" si="2"/>
        <v>0.12138529951547722</v>
      </c>
      <c r="L24" s="15"/>
    </row>
    <row r="25" spans="1:12" ht="15">
      <c r="A25" s="15"/>
      <c r="B25" s="27" t="str">
        <f>'Town Data'!A21</f>
        <v>FAIR HAVEN</v>
      </c>
      <c r="C25" s="52">
        <f>IF('Town Data'!C21&gt;9,'Town Data'!B21,"*")</f>
        <v>455120.1</v>
      </c>
      <c r="D25" s="44" t="str">
        <f>IF('Town Data'!E21&gt;9,'Town Data'!D21,"*")</f>
        <v>*</v>
      </c>
      <c r="E25" s="45" t="str">
        <f>IF('Town Data'!G21&gt;9,'Town Data'!F21,"*")</f>
        <v>*</v>
      </c>
      <c r="F25" s="44">
        <f>IF('Town Data'!I21&gt;9,'Town Data'!H21,"*")</f>
        <v>415835.65</v>
      </c>
      <c r="G25" s="44" t="str">
        <f>IF('Town Data'!K21&gt;9,'Town Data'!J21,"*")</f>
        <v>*</v>
      </c>
      <c r="H25" s="45" t="str">
        <f>IF('Town Data'!M21&gt;9,'Town Data'!L21,"*")</f>
        <v>*</v>
      </c>
      <c r="I25" s="22">
        <f t="shared" si="0"/>
        <v>0.09447109693457006</v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FERRISBURGH</v>
      </c>
      <c r="C26" s="51">
        <f>IF('Town Data'!C22&gt;9,'Town Data'!B22,"*")</f>
        <v>519785.55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533632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-0.025947563114655816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HARDWICK</v>
      </c>
      <c r="C27" s="52">
        <f>IF('Town Data'!C23&gt;9,'Town Data'!B23,"*")</f>
        <v>321014.18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306442.1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  <v>0.047552474023641066</v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HARTFORD</v>
      </c>
      <c r="C28" s="51">
        <f>IF('Town Data'!C24&gt;9,'Town Data'!B24,"*")</f>
        <v>1712143.13</v>
      </c>
      <c r="D28" s="47">
        <f>IF('Town Data'!E24&gt;9,'Town Data'!D24,"*")</f>
        <v>991879.46</v>
      </c>
      <c r="E28" s="48">
        <f>IF('Town Data'!G24&gt;9,'Town Data'!F24,"*")</f>
        <v>276350.02</v>
      </c>
      <c r="F28" s="46">
        <f>IF('Town Data'!I24&gt;9,'Town Data'!H24,"*")</f>
        <v>1666277.27</v>
      </c>
      <c r="G28" s="47">
        <f>IF('Town Data'!K24&gt;9,'Town Data'!J24,"*")</f>
        <v>1000151</v>
      </c>
      <c r="H28" s="48">
        <f>IF('Town Data'!M24&gt;9,'Town Data'!L24,"*")</f>
        <v>245605</v>
      </c>
      <c r="I28" s="9">
        <f t="shared" si="0"/>
        <v>0.02752594710723016</v>
      </c>
      <c r="J28" s="9">
        <f t="shared" si="1"/>
        <v>-0.008270291186030947</v>
      </c>
      <c r="K28" s="9">
        <f t="shared" si="2"/>
        <v>0.1251807577207305</v>
      </c>
      <c r="L28" s="15"/>
    </row>
    <row r="29" spans="1:12" ht="15">
      <c r="A29" s="15"/>
      <c r="B29" s="27" t="str">
        <f>'Town Data'!A25</f>
        <v>HINESBURG</v>
      </c>
      <c r="C29" s="52">
        <f>IF('Town Data'!C25&gt;9,'Town Data'!B25,"*")</f>
        <v>483830.66</v>
      </c>
      <c r="D29" s="44" t="str">
        <f>IF('Town Data'!E25&gt;9,'Town Data'!D25,"*")</f>
        <v>*</v>
      </c>
      <c r="E29" s="45" t="str">
        <f>IF('Town Data'!G25&gt;9,'Town Data'!F25,"*")</f>
        <v>*</v>
      </c>
      <c r="F29" s="44">
        <f>IF('Town Data'!I25&gt;9,'Town Data'!H25,"*")</f>
        <v>490533.33</v>
      </c>
      <c r="G29" s="44" t="str">
        <f>IF('Town Data'!K25&gt;9,'Town Data'!J25,"*")</f>
        <v>*</v>
      </c>
      <c r="H29" s="45" t="str">
        <f>IF('Town Data'!M25&gt;9,'Town Data'!L25,"*")</f>
        <v>*</v>
      </c>
      <c r="I29" s="22">
        <f t="shared" si="0"/>
        <v>-0.013664046029247475</v>
      </c>
      <c r="J29" s="22">
        <f t="shared" si="1"/>
      </c>
      <c r="K29" s="22">
        <f t="shared" si="2"/>
      </c>
      <c r="L29" s="15"/>
    </row>
    <row r="30" spans="1:12" ht="15">
      <c r="A30" s="15"/>
      <c r="B30" s="15" t="str">
        <f>'Town Data'!A26</f>
        <v>JOHNSON</v>
      </c>
      <c r="C30" s="51">
        <f>IF('Town Data'!C26&gt;9,'Town Data'!B26,"*")</f>
        <v>252017.1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240867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0.04629152187721857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KILLINGTON</v>
      </c>
      <c r="C31" s="52">
        <f>IF('Town Data'!C27&gt;9,'Town Data'!B27,"*")</f>
        <v>340049.86</v>
      </c>
      <c r="D31" s="44">
        <f>IF('Town Data'!E27&gt;9,'Town Data'!D27,"*")</f>
        <v>138353.73</v>
      </c>
      <c r="E31" s="45">
        <f>IF('Town Data'!G27&gt;9,'Town Data'!F27,"*")</f>
        <v>143834.33</v>
      </c>
      <c r="F31" s="44">
        <f>IF('Town Data'!I27&gt;9,'Town Data'!H27,"*")</f>
        <v>472583.76</v>
      </c>
      <c r="G31" s="44">
        <f>IF('Town Data'!K27&gt;9,'Town Data'!J27,"*")</f>
        <v>278529</v>
      </c>
      <c r="H31" s="45">
        <f>IF('Town Data'!M27&gt;9,'Town Data'!L27,"*")</f>
        <v>237947.1</v>
      </c>
      <c r="I31" s="22">
        <f t="shared" si="0"/>
        <v>-0.2804453119590906</v>
      </c>
      <c r="J31" s="22">
        <f t="shared" si="1"/>
        <v>-0.5032699288045409</v>
      </c>
      <c r="K31" s="22">
        <f t="shared" si="2"/>
        <v>-0.39551971845843054</v>
      </c>
      <c r="L31" s="15"/>
    </row>
    <row r="32" spans="1:12" ht="15">
      <c r="A32" s="15"/>
      <c r="B32" s="15" t="str">
        <f>'Town Data'!A28</f>
        <v>LONDONDERRY</v>
      </c>
      <c r="C32" s="51">
        <f>IF('Town Data'!C28&gt;9,'Town Data'!B28,"*")</f>
        <v>140686</v>
      </c>
      <c r="D32" s="47" t="str">
        <f>IF('Town Data'!E28&gt;9,'Town Data'!D28,"*")</f>
        <v>*</v>
      </c>
      <c r="E32" s="48" t="str">
        <f>IF('Town Data'!G28&gt;9,'Town Data'!F28,"*")</f>
        <v>*</v>
      </c>
      <c r="F32" s="46">
        <f>IF('Town Data'!I28&gt;9,'Town Data'!H28,"*")</f>
        <v>140762.58</v>
      </c>
      <c r="G32" s="47" t="str">
        <f>IF('Town Data'!K28&gt;9,'Town Data'!J28,"*")</f>
        <v>*</v>
      </c>
      <c r="H32" s="48" t="str">
        <f>IF('Town Data'!M28&gt;9,'Town Data'!L28,"*")</f>
        <v>*</v>
      </c>
      <c r="I32" s="9">
        <f t="shared" si="0"/>
        <v>-0.0005440366324628833</v>
      </c>
      <c r="J32" s="9">
        <f t="shared" si="1"/>
      </c>
      <c r="K32" s="9">
        <f t="shared" si="2"/>
      </c>
      <c r="L32" s="15"/>
    </row>
    <row r="33" spans="1:12" ht="15">
      <c r="A33" s="15"/>
      <c r="B33" s="27" t="str">
        <f>'Town Data'!A29</f>
        <v>LUDLOW</v>
      </c>
      <c r="C33" s="52">
        <f>IF('Town Data'!C29&gt;9,'Town Data'!B29,"*")</f>
        <v>581948.43</v>
      </c>
      <c r="D33" s="44">
        <f>IF('Town Data'!E29&gt;9,'Town Data'!D29,"*")</f>
        <v>146822.12</v>
      </c>
      <c r="E33" s="45">
        <f>IF('Town Data'!G29&gt;9,'Town Data'!F29,"*")</f>
        <v>141081.34</v>
      </c>
      <c r="F33" s="44">
        <f>IF('Town Data'!I29&gt;9,'Town Data'!H29,"*")</f>
        <v>549946</v>
      </c>
      <c r="G33" s="44">
        <f>IF('Town Data'!K29&gt;9,'Town Data'!J29,"*")</f>
        <v>166687</v>
      </c>
      <c r="H33" s="45">
        <f>IF('Town Data'!M29&gt;9,'Town Data'!L29,"*")</f>
        <v>133416</v>
      </c>
      <c r="I33" s="22">
        <f t="shared" si="0"/>
        <v>0.05819194975506695</v>
      </c>
      <c r="J33" s="22">
        <f t="shared" si="1"/>
        <v>-0.11917474068163687</v>
      </c>
      <c r="K33" s="22">
        <f t="shared" si="2"/>
        <v>0.057454428254482194</v>
      </c>
      <c r="L33" s="15"/>
    </row>
    <row r="34" spans="1:12" ht="15">
      <c r="A34" s="15"/>
      <c r="B34" s="15" t="str">
        <f>'Town Data'!A30</f>
        <v>LYNDON</v>
      </c>
      <c r="C34" s="51">
        <f>IF('Town Data'!C30&gt;9,'Town Data'!B30,"*")</f>
        <v>971199.04</v>
      </c>
      <c r="D34" s="47" t="str">
        <f>IF('Town Data'!E30&gt;9,'Town Data'!D30,"*")</f>
        <v>*</v>
      </c>
      <c r="E34" s="48">
        <f>IF('Town Data'!G30&gt;9,'Town Data'!F30,"*")</f>
        <v>84265.76</v>
      </c>
      <c r="F34" s="46">
        <f>IF('Town Data'!I30&gt;9,'Town Data'!H30,"*")</f>
        <v>947346.65</v>
      </c>
      <c r="G34" s="47" t="str">
        <f>IF('Town Data'!K30&gt;9,'Town Data'!J30,"*")</f>
        <v>*</v>
      </c>
      <c r="H34" s="48">
        <f>IF('Town Data'!M30&gt;9,'Town Data'!L30,"*")</f>
        <v>106543.56</v>
      </c>
      <c r="I34" s="9">
        <f t="shared" si="0"/>
        <v>0.025178101384535443</v>
      </c>
      <c r="J34" s="9">
        <f t="shared" si="1"/>
      </c>
      <c r="K34" s="9">
        <f t="shared" si="2"/>
        <v>-0.20909569757196028</v>
      </c>
      <c r="L34" s="15"/>
    </row>
    <row r="35" spans="1:12" ht="15">
      <c r="A35" s="15"/>
      <c r="B35" s="27" t="str">
        <f>'Town Data'!A31</f>
        <v>MANCHESTER</v>
      </c>
      <c r="C35" s="52">
        <f>IF('Town Data'!C31&gt;9,'Town Data'!B31,"*")</f>
        <v>2061204.04</v>
      </c>
      <c r="D35" s="44">
        <f>IF('Town Data'!E31&gt;9,'Town Data'!D31,"*")</f>
        <v>1436637.47</v>
      </c>
      <c r="E35" s="45">
        <f>IF('Town Data'!G31&gt;9,'Town Data'!F31,"*")</f>
        <v>449400.42</v>
      </c>
      <c r="F35" s="44">
        <f>IF('Town Data'!I31&gt;9,'Town Data'!H31,"*")</f>
        <v>1939855.95</v>
      </c>
      <c r="G35" s="44">
        <f>IF('Town Data'!K31&gt;9,'Town Data'!J31,"*")</f>
        <v>1131060.77</v>
      </c>
      <c r="H35" s="45">
        <f>IF('Town Data'!M31&gt;9,'Town Data'!L31,"*")</f>
        <v>413140.27</v>
      </c>
      <c r="I35" s="22">
        <f t="shared" si="0"/>
        <v>0.06255520674099542</v>
      </c>
      <c r="J35" s="22">
        <f t="shared" si="1"/>
        <v>0.2701682421537792</v>
      </c>
      <c r="K35" s="22">
        <f t="shared" si="2"/>
        <v>0.08776716440641326</v>
      </c>
      <c r="L35" s="15"/>
    </row>
    <row r="36" spans="1:12" ht="15">
      <c r="A36" s="15"/>
      <c r="B36" s="15" t="str">
        <f>'Town Data'!A32</f>
        <v>MIDDLEBURY</v>
      </c>
      <c r="C36" s="51">
        <f>IF('Town Data'!C32&gt;9,'Town Data'!B32,"*")</f>
        <v>2069215.11</v>
      </c>
      <c r="D36" s="47" t="str">
        <f>IF('Town Data'!E32&gt;9,'Town Data'!D32,"*")</f>
        <v>*</v>
      </c>
      <c r="E36" s="48">
        <f>IF('Town Data'!G32&gt;9,'Town Data'!F32,"*")</f>
        <v>324839.77</v>
      </c>
      <c r="F36" s="46">
        <f>IF('Town Data'!I32&gt;9,'Town Data'!H32,"*")</f>
        <v>2161202.68</v>
      </c>
      <c r="G36" s="47" t="str">
        <f>IF('Town Data'!K32&gt;9,'Town Data'!J32,"*")</f>
        <v>*</v>
      </c>
      <c r="H36" s="48">
        <f>IF('Town Data'!M32&gt;9,'Town Data'!L32,"*")</f>
        <v>325899.5</v>
      </c>
      <c r="I36" s="9">
        <f t="shared" si="0"/>
        <v>-0.04256313896482863</v>
      </c>
      <c r="J36" s="9">
        <f t="shared" si="1"/>
      </c>
      <c r="K36" s="9">
        <f t="shared" si="2"/>
        <v>-0.003251707965185529</v>
      </c>
      <c r="L36" s="15"/>
    </row>
    <row r="37" spans="1:12" ht="15">
      <c r="A37" s="15"/>
      <c r="B37" s="27" t="str">
        <f>'Town Data'!A33</f>
        <v>MILTON</v>
      </c>
      <c r="C37" s="52">
        <f>IF('Town Data'!C33&gt;9,'Town Data'!B33,"*")</f>
        <v>983382.53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887844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0.10760733867661439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MONTPELIER</v>
      </c>
      <c r="C38" s="51">
        <f>IF('Town Data'!C34&gt;9,'Town Data'!B34,"*")</f>
        <v>2155971.21</v>
      </c>
      <c r="D38" s="47">
        <f>IF('Town Data'!E34&gt;9,'Town Data'!D34,"*")</f>
        <v>273359.05</v>
      </c>
      <c r="E38" s="48">
        <f>IF('Town Data'!G34&gt;9,'Town Data'!F34,"*")</f>
        <v>394357.67</v>
      </c>
      <c r="F38" s="46">
        <f>IF('Town Data'!I34&gt;9,'Town Data'!H34,"*")</f>
        <v>2090073.04</v>
      </c>
      <c r="G38" s="47" t="str">
        <f>IF('Town Data'!K34&gt;9,'Town Data'!J34,"*")</f>
        <v>*</v>
      </c>
      <c r="H38" s="48">
        <f>IF('Town Data'!M34&gt;9,'Town Data'!L34,"*")</f>
        <v>387860</v>
      </c>
      <c r="I38" s="9">
        <f t="shared" si="0"/>
        <v>0.03152912302050455</v>
      </c>
      <c r="J38" s="9">
        <f t="shared" si="1"/>
      </c>
      <c r="K38" s="9">
        <f t="shared" si="2"/>
        <v>0.016752616923632196</v>
      </c>
      <c r="L38" s="15"/>
    </row>
    <row r="39" spans="1:12" ht="15">
      <c r="A39" s="15"/>
      <c r="B39" s="27" t="str">
        <f>'Town Data'!A35</f>
        <v>MORRISTOWN</v>
      </c>
      <c r="C39" s="52">
        <f>IF('Town Data'!C35&gt;9,'Town Data'!B35,"*")</f>
        <v>1077818.82</v>
      </c>
      <c r="D39" s="44">
        <f>IF('Town Data'!E35&gt;9,'Town Data'!D35,"*")</f>
        <v>80247.49</v>
      </c>
      <c r="E39" s="45">
        <f>IF('Town Data'!G35&gt;9,'Town Data'!F35,"*")</f>
        <v>100166.33</v>
      </c>
      <c r="F39" s="44">
        <f>IF('Town Data'!I35&gt;9,'Town Data'!H35,"*")</f>
        <v>1001627</v>
      </c>
      <c r="G39" s="44" t="str">
        <f>IF('Town Data'!K35&gt;9,'Town Data'!J35,"*")</f>
        <v>*</v>
      </c>
      <c r="H39" s="45">
        <f>IF('Town Data'!M35&gt;9,'Town Data'!L35,"*")</f>
        <v>87592</v>
      </c>
      <c r="I39" s="22">
        <f t="shared" si="0"/>
        <v>0.07606805727082044</v>
      </c>
      <c r="J39" s="22">
        <f t="shared" si="1"/>
      </c>
      <c r="K39" s="22">
        <f t="shared" si="2"/>
        <v>0.14355569001735322</v>
      </c>
      <c r="L39" s="15"/>
    </row>
    <row r="40" spans="1:12" ht="15">
      <c r="A40" s="15"/>
      <c r="B40" s="15" t="str">
        <f>'Town Data'!A36</f>
        <v>NEWPORT</v>
      </c>
      <c r="C40" s="51">
        <f>IF('Town Data'!C36&gt;9,'Town Data'!B36,"*")</f>
        <v>850746.97</v>
      </c>
      <c r="D40" s="47" t="str">
        <f>IF('Town Data'!E36&gt;9,'Town Data'!D36,"*")</f>
        <v>*</v>
      </c>
      <c r="E40" s="48">
        <f>IF('Town Data'!G36&gt;9,'Town Data'!F36,"*")</f>
        <v>128539.64</v>
      </c>
      <c r="F40" s="46">
        <f>IF('Town Data'!I36&gt;9,'Town Data'!H36,"*")</f>
        <v>830830</v>
      </c>
      <c r="G40" s="47" t="str">
        <f>IF('Town Data'!K36&gt;9,'Town Data'!J36,"*")</f>
        <v>*</v>
      </c>
      <c r="H40" s="48">
        <f>IF('Town Data'!M36&gt;9,'Town Data'!L36,"*")</f>
        <v>120032</v>
      </c>
      <c r="I40" s="9">
        <f t="shared" si="0"/>
        <v>0.023972377020569757</v>
      </c>
      <c r="J40" s="9">
        <f t="shared" si="1"/>
      </c>
      <c r="K40" s="9">
        <f t="shared" si="2"/>
        <v>0.07087809917355371</v>
      </c>
      <c r="L40" s="15"/>
    </row>
    <row r="41" spans="1:12" ht="15">
      <c r="A41" s="15"/>
      <c r="B41" s="27" t="str">
        <f>'Town Data'!A37</f>
        <v>NORTHFIELD</v>
      </c>
      <c r="C41" s="52">
        <f>IF('Town Data'!C37&gt;9,'Town Data'!B37,"*")</f>
        <v>331796.96</v>
      </c>
      <c r="D41" s="44" t="str">
        <f>IF('Town Data'!E37&gt;9,'Town Data'!D37,"*")</f>
        <v>*</v>
      </c>
      <c r="E41" s="45" t="str">
        <f>IF('Town Data'!G37&gt;9,'Town Data'!F37,"*")</f>
        <v>*</v>
      </c>
      <c r="F41" s="44">
        <f>IF('Town Data'!I37&gt;9,'Town Data'!H37,"*")</f>
        <v>325696.47</v>
      </c>
      <c r="G41" s="44" t="str">
        <f>IF('Town Data'!K37&gt;9,'Town Data'!J37,"*")</f>
        <v>*</v>
      </c>
      <c r="H41" s="45" t="str">
        <f>IF('Town Data'!M37&gt;9,'Town Data'!L37,"*")</f>
        <v>*</v>
      </c>
      <c r="I41" s="22">
        <f t="shared" si="0"/>
        <v>0.01873059907588206</v>
      </c>
      <c r="J41" s="22">
        <f t="shared" si="1"/>
      </c>
      <c r="K41" s="22">
        <f t="shared" si="2"/>
      </c>
      <c r="L41" s="15"/>
    </row>
    <row r="42" spans="1:12" ht="15">
      <c r="A42" s="15"/>
      <c r="B42" s="15" t="str">
        <f>'Town Data'!A38</f>
        <v>POULTNEY</v>
      </c>
      <c r="C42" s="51">
        <f>IF('Town Data'!C38&gt;9,'Town Data'!B38,"*")</f>
        <v>210862.15</v>
      </c>
      <c r="D42" s="47" t="str">
        <f>IF('Town Data'!E38&gt;9,'Town Data'!D38,"*")</f>
        <v>*</v>
      </c>
      <c r="E42" s="48" t="str">
        <f>IF('Town Data'!G38&gt;9,'Town Data'!F38,"*")</f>
        <v>*</v>
      </c>
      <c r="F42" s="46">
        <f>IF('Town Data'!I38&gt;9,'Town Data'!H38,"*")</f>
        <v>178731.44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  <v>0.17977088977742245</v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PUTNEY</v>
      </c>
      <c r="C43" s="52">
        <f>IF('Town Data'!C39&gt;9,'Town Data'!B39,"*")</f>
        <v>195078.22</v>
      </c>
      <c r="D43" s="44" t="str">
        <f>IF('Town Data'!E39&gt;9,'Town Data'!D39,"*")</f>
        <v>*</v>
      </c>
      <c r="E43" s="45" t="str">
        <f>IF('Town Data'!G39&gt;9,'Town Data'!F39,"*")</f>
        <v>*</v>
      </c>
      <c r="F43" s="44">
        <f>IF('Town Data'!I39&gt;9,'Town Data'!H39,"*")</f>
        <v>210233.67</v>
      </c>
      <c r="G43" s="44" t="str">
        <f>IF('Town Data'!K39&gt;9,'Town Data'!J39,"*")</f>
        <v>*</v>
      </c>
      <c r="H43" s="45" t="str">
        <f>IF('Town Data'!M39&gt;9,'Town Data'!L39,"*")</f>
        <v>*</v>
      </c>
      <c r="I43" s="22">
        <f t="shared" si="0"/>
        <v>-0.07208859551374436</v>
      </c>
      <c r="J43" s="22">
        <f t="shared" si="1"/>
      </c>
      <c r="K43" s="22">
        <f t="shared" si="2"/>
      </c>
      <c r="L43" s="15"/>
    </row>
    <row r="44" spans="1:12" ht="15">
      <c r="A44" s="15"/>
      <c r="B44" s="15" t="str">
        <f>'Town Data'!A40</f>
        <v>RANDOLPH</v>
      </c>
      <c r="C44" s="51">
        <f>IF('Town Data'!C40&gt;9,'Town Data'!B40,"*")</f>
        <v>568125.32</v>
      </c>
      <c r="D44" s="47" t="str">
        <f>IF('Town Data'!E40&gt;9,'Town Data'!D40,"*")</f>
        <v>*</v>
      </c>
      <c r="E44" s="48">
        <f>IF('Town Data'!G40&gt;9,'Town Data'!F40,"*")</f>
        <v>51315.59</v>
      </c>
      <c r="F44" s="46">
        <f>IF('Town Data'!I40&gt;9,'Town Data'!H40,"*")</f>
        <v>554499</v>
      </c>
      <c r="G44" s="47" t="str">
        <f>IF('Town Data'!K40&gt;9,'Town Data'!J40,"*")</f>
        <v>*</v>
      </c>
      <c r="H44" s="48">
        <f>IF('Town Data'!M40&gt;9,'Town Data'!L40,"*")</f>
        <v>51603</v>
      </c>
      <c r="I44" s="9">
        <f t="shared" si="0"/>
        <v>0.024574111044384117</v>
      </c>
      <c r="J44" s="9">
        <f t="shared" si="1"/>
      </c>
      <c r="K44" s="9">
        <f t="shared" si="2"/>
        <v>-0.0055696374241808325</v>
      </c>
      <c r="L44" s="15"/>
    </row>
    <row r="45" spans="1:12" ht="15">
      <c r="A45" s="15"/>
      <c r="B45" s="27" t="str">
        <f>'Town Data'!A41</f>
        <v>ROCKINGHAM</v>
      </c>
      <c r="C45" s="52">
        <f>IF('Town Data'!C41&gt;9,'Town Data'!B41,"*")</f>
        <v>422296.15</v>
      </c>
      <c r="D45" s="44" t="str">
        <f>IF('Town Data'!E41&gt;9,'Town Data'!D41,"*")</f>
        <v>*</v>
      </c>
      <c r="E45" s="45">
        <f>IF('Town Data'!G41&gt;9,'Town Data'!F41,"*")</f>
        <v>105115.21</v>
      </c>
      <c r="F45" s="44">
        <f>IF('Town Data'!I41&gt;9,'Town Data'!H41,"*")</f>
        <v>448897.15</v>
      </c>
      <c r="G45" s="44" t="str">
        <f>IF('Town Data'!K41&gt;9,'Town Data'!J41,"*")</f>
        <v>*</v>
      </c>
      <c r="H45" s="45">
        <f>IF('Town Data'!M41&gt;9,'Town Data'!L41,"*")</f>
        <v>107515</v>
      </c>
      <c r="I45" s="22">
        <f t="shared" si="0"/>
        <v>-0.059258562902437674</v>
      </c>
      <c r="J45" s="22">
        <f t="shared" si="1"/>
      </c>
      <c r="K45" s="22">
        <f t="shared" si="2"/>
        <v>-0.02232051341673249</v>
      </c>
      <c r="L45" s="15"/>
    </row>
    <row r="46" spans="1:12" ht="15">
      <c r="A46" s="15"/>
      <c r="B46" s="15" t="str">
        <f>'Town Data'!A42</f>
        <v>ROYALTON</v>
      </c>
      <c r="C46" s="51">
        <f>IF('Town Data'!C42&gt;9,'Town Data'!B42,"*")</f>
        <v>343689.48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306811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0.12019934096235135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RUTLAND</v>
      </c>
      <c r="C47" s="52">
        <f>IF('Town Data'!C43&gt;9,'Town Data'!B43,"*")</f>
        <v>3932481.76</v>
      </c>
      <c r="D47" s="44">
        <f>IF('Town Data'!E43&gt;9,'Town Data'!D43,"*")</f>
        <v>623472.47</v>
      </c>
      <c r="E47" s="45">
        <f>IF('Town Data'!G43&gt;9,'Town Data'!F43,"*")</f>
        <v>448842.82</v>
      </c>
      <c r="F47" s="44">
        <f>IF('Town Data'!I43&gt;9,'Town Data'!H43,"*")</f>
        <v>3847242.89</v>
      </c>
      <c r="G47" s="44">
        <f>IF('Town Data'!K43&gt;9,'Town Data'!J43,"*")</f>
        <v>580478</v>
      </c>
      <c r="H47" s="45">
        <f>IF('Town Data'!M43&gt;9,'Town Data'!L43,"*")</f>
        <v>480912.46</v>
      </c>
      <c r="I47" s="22">
        <f t="shared" si="0"/>
        <v>0.022155832744940013</v>
      </c>
      <c r="J47" s="22">
        <f t="shared" si="1"/>
        <v>0.07406735483515305</v>
      </c>
      <c r="K47" s="22">
        <f t="shared" si="2"/>
        <v>-0.06668498462277316</v>
      </c>
      <c r="L47" s="15"/>
    </row>
    <row r="48" spans="1:12" ht="15">
      <c r="A48" s="15"/>
      <c r="B48" s="15" t="str">
        <f>'Town Data'!A44</f>
        <v>SHELBURNE</v>
      </c>
      <c r="C48" s="51">
        <f>IF('Town Data'!C44&gt;9,'Town Data'!B44,"*")</f>
        <v>1124466.64</v>
      </c>
      <c r="D48" s="47">
        <f>IF('Town Data'!E44&gt;9,'Town Data'!D44,"*")</f>
        <v>435631.93</v>
      </c>
      <c r="E48" s="48">
        <f>IF('Town Data'!G44&gt;9,'Town Data'!F44,"*")</f>
        <v>162744.58</v>
      </c>
      <c r="F48" s="46">
        <f>IF('Town Data'!I44&gt;9,'Town Data'!H44,"*")</f>
        <v>1094418.4</v>
      </c>
      <c r="G48" s="47">
        <f>IF('Town Data'!K44&gt;9,'Town Data'!J44,"*")</f>
        <v>454685</v>
      </c>
      <c r="H48" s="48">
        <f>IF('Town Data'!M44&gt;9,'Town Data'!L44,"*")</f>
        <v>185045</v>
      </c>
      <c r="I48" s="9">
        <f t="shared" si="0"/>
        <v>0.027455898036802005</v>
      </c>
      <c r="J48" s="9">
        <f t="shared" si="1"/>
        <v>-0.0419038895059217</v>
      </c>
      <c r="K48" s="9">
        <f t="shared" si="2"/>
        <v>-0.12051349671701485</v>
      </c>
      <c r="L48" s="15"/>
    </row>
    <row r="49" spans="1:12" ht="15">
      <c r="A49" s="15"/>
      <c r="B49" s="27" t="str">
        <f>'Town Data'!A45</f>
        <v>SOUTH BURLINGTON</v>
      </c>
      <c r="C49" s="52">
        <f>IF('Town Data'!C45&gt;9,'Town Data'!B45,"*")</f>
        <v>7223188.56</v>
      </c>
      <c r="D49" s="44">
        <f>IF('Town Data'!E45&gt;9,'Town Data'!D45,"*")</f>
        <v>4083624.61</v>
      </c>
      <c r="E49" s="45">
        <f>IF('Town Data'!G45&gt;9,'Town Data'!F45,"*")</f>
        <v>867260.21</v>
      </c>
      <c r="F49" s="44">
        <f>IF('Town Data'!I45&gt;9,'Town Data'!H45,"*")</f>
        <v>7124244.13</v>
      </c>
      <c r="G49" s="44">
        <f>IF('Town Data'!K45&gt;9,'Town Data'!J45,"*")</f>
        <v>4060477</v>
      </c>
      <c r="H49" s="45">
        <f>IF('Town Data'!M45&gt;9,'Town Data'!L45,"*")</f>
        <v>779685.67</v>
      </c>
      <c r="I49" s="22">
        <f t="shared" si="0"/>
        <v>0.013888410923952953</v>
      </c>
      <c r="J49" s="22">
        <f t="shared" si="1"/>
        <v>0.005700712009943627</v>
      </c>
      <c r="K49" s="22">
        <f t="shared" si="2"/>
        <v>0.11232031492896351</v>
      </c>
      <c r="L49" s="15"/>
    </row>
    <row r="50" spans="1:12" ht="15">
      <c r="A50" s="15"/>
      <c r="B50" s="15" t="str">
        <f>'Town Data'!A46</f>
        <v>SOUTH HERO</v>
      </c>
      <c r="C50" s="51">
        <f>IF('Town Data'!C46&gt;9,'Town Data'!B46,"*")</f>
        <v>209930.3</v>
      </c>
      <c r="D50" s="47">
        <f>IF('Town Data'!E46&gt;9,'Town Data'!D46,"*")</f>
        <v>24762.53</v>
      </c>
      <c r="E50" s="48" t="str">
        <f>IF('Town Data'!G46&gt;9,'Town Data'!F46,"*")</f>
        <v>*</v>
      </c>
      <c r="F50" s="46">
        <f>IF('Town Data'!I46&gt;9,'Town Data'!H46,"*")</f>
        <v>224023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-0.06290738004579892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SPRINGFIELD</v>
      </c>
      <c r="C51" s="52">
        <f>IF('Town Data'!C47&gt;9,'Town Data'!B47,"*")</f>
        <v>894963.71</v>
      </c>
      <c r="D51" s="44" t="str">
        <f>IF('Town Data'!E47&gt;9,'Town Data'!D47,"*")</f>
        <v>*</v>
      </c>
      <c r="E51" s="45">
        <f>IF('Town Data'!G47&gt;9,'Town Data'!F47,"*")</f>
        <v>55561.08</v>
      </c>
      <c r="F51" s="44">
        <f>IF('Town Data'!I47&gt;9,'Town Data'!H47,"*")</f>
        <v>905627.32</v>
      </c>
      <c r="G51" s="44" t="str">
        <f>IF('Town Data'!K47&gt;9,'Town Data'!J47,"*")</f>
        <v>*</v>
      </c>
      <c r="H51" s="45">
        <f>IF('Town Data'!M47&gt;9,'Town Data'!L47,"*")</f>
        <v>54294.91</v>
      </c>
      <c r="I51" s="22">
        <f t="shared" si="0"/>
        <v>-0.011774832499531911</v>
      </c>
      <c r="J51" s="22">
        <f t="shared" si="1"/>
      </c>
      <c r="K51" s="22">
        <f t="shared" si="2"/>
        <v>0.023320233885644127</v>
      </c>
      <c r="L51" s="15"/>
    </row>
    <row r="52" spans="1:12" ht="15">
      <c r="A52" s="15"/>
      <c r="B52" s="15" t="str">
        <f>'Town Data'!A48</f>
        <v>ST ALBANS</v>
      </c>
      <c r="C52" s="51">
        <f>IF('Town Data'!C48&gt;9,'Town Data'!B48,"*")</f>
        <v>1457615.33</v>
      </c>
      <c r="D52" s="47" t="str">
        <f>IF('Town Data'!E48&gt;9,'Town Data'!D48,"*")</f>
        <v>*</v>
      </c>
      <c r="E52" s="48">
        <f>IF('Town Data'!G48&gt;9,'Town Data'!F48,"*")</f>
        <v>156030.62</v>
      </c>
      <c r="F52" s="46">
        <f>IF('Town Data'!I48&gt;9,'Town Data'!H48,"*")</f>
        <v>1407539.03</v>
      </c>
      <c r="G52" s="47" t="str">
        <f>IF('Town Data'!K48&gt;9,'Town Data'!J48,"*")</f>
        <v>*</v>
      </c>
      <c r="H52" s="48">
        <f>IF('Town Data'!M48&gt;9,'Town Data'!L48,"*")</f>
        <v>170002.5</v>
      </c>
      <c r="I52" s="9">
        <f t="shared" si="0"/>
        <v>0.03557720172065143</v>
      </c>
      <c r="J52" s="9">
        <f t="shared" si="1"/>
      </c>
      <c r="K52" s="9">
        <f t="shared" si="2"/>
        <v>-0.08218632078940018</v>
      </c>
      <c r="L52" s="15"/>
    </row>
    <row r="53" spans="1:12" ht="15">
      <c r="A53" s="15"/>
      <c r="B53" s="27" t="str">
        <f>'Town Data'!A49</f>
        <v>ST ALBANS TOWN</v>
      </c>
      <c r="C53" s="52">
        <f>IF('Town Data'!C49&gt;9,'Town Data'!B49,"*")</f>
        <v>756800.82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822104.36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-0.07943461095377238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ST JOHNSBURY</v>
      </c>
      <c r="C54" s="51">
        <f>IF('Town Data'!C50&gt;9,'Town Data'!B50,"*")</f>
        <v>1057522.06</v>
      </c>
      <c r="D54" s="47" t="str">
        <f>IF('Town Data'!E50&gt;9,'Town Data'!D50,"*")</f>
        <v>*</v>
      </c>
      <c r="E54" s="48">
        <f>IF('Town Data'!G50&gt;9,'Town Data'!F50,"*")</f>
        <v>97792.79</v>
      </c>
      <c r="F54" s="46">
        <f>IF('Town Data'!I50&gt;9,'Town Data'!H50,"*")</f>
        <v>970130.42</v>
      </c>
      <c r="G54" s="47" t="str">
        <f>IF('Town Data'!K50&gt;9,'Town Data'!J50,"*")</f>
        <v>*</v>
      </c>
      <c r="H54" s="48">
        <f>IF('Town Data'!M50&gt;9,'Town Data'!L50,"*")</f>
        <v>95273.23</v>
      </c>
      <c r="I54" s="9">
        <f t="shared" si="0"/>
        <v>0.09008236232814966</v>
      </c>
      <c r="J54" s="9">
        <f t="shared" si="1"/>
      </c>
      <c r="K54" s="9">
        <f t="shared" si="2"/>
        <v>0.026445623812691117</v>
      </c>
      <c r="L54" s="15"/>
    </row>
    <row r="55" spans="1:12" ht="15">
      <c r="A55" s="15"/>
      <c r="B55" s="27" t="str">
        <f>'Town Data'!A51</f>
        <v>STOWE</v>
      </c>
      <c r="C55" s="52">
        <f>IF('Town Data'!C51&gt;9,'Town Data'!B51,"*")</f>
        <v>2241309.07</v>
      </c>
      <c r="D55" s="44">
        <f>IF('Town Data'!E51&gt;9,'Town Data'!D51,"*")</f>
        <v>1921460.12</v>
      </c>
      <c r="E55" s="45">
        <f>IF('Town Data'!G51&gt;9,'Town Data'!F51,"*")</f>
        <v>709435.62</v>
      </c>
      <c r="F55" s="44">
        <f>IF('Town Data'!I51&gt;9,'Town Data'!H51,"*")</f>
        <v>2103203.49</v>
      </c>
      <c r="G55" s="44">
        <f>IF('Town Data'!K51&gt;9,'Town Data'!J51,"*")</f>
        <v>1998361.32</v>
      </c>
      <c r="H55" s="45">
        <f>IF('Town Data'!M51&gt;9,'Town Data'!L51,"*")</f>
        <v>624047</v>
      </c>
      <c r="I55" s="22">
        <f t="shared" si="0"/>
        <v>0.06566439274974747</v>
      </c>
      <c r="J55" s="22">
        <f t="shared" si="1"/>
        <v>-0.03848212994835186</v>
      </c>
      <c r="K55" s="22">
        <f t="shared" si="2"/>
        <v>0.1368304310412517</v>
      </c>
      <c r="L55" s="15"/>
    </row>
    <row r="56" spans="1:12" ht="15">
      <c r="A56" s="15"/>
      <c r="B56" s="15" t="str">
        <f>'Town Data'!A52</f>
        <v>SWANTON</v>
      </c>
      <c r="C56" s="51">
        <f>IF('Town Data'!C52&gt;9,'Town Data'!B52,"*")</f>
        <v>498993.8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528382.75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  <v>-0.05562057050499853</v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VERGENNES</v>
      </c>
      <c r="C57" s="52">
        <f>IF('Town Data'!C53&gt;9,'Town Data'!B53,"*")</f>
        <v>370185.05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362591.86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0.020941424333133132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WAITSFIELD</v>
      </c>
      <c r="C58" s="51">
        <f>IF('Town Data'!C54&gt;9,'Town Data'!B54,"*")</f>
        <v>548232.46</v>
      </c>
      <c r="D58" s="47">
        <f>IF('Town Data'!E54&gt;9,'Town Data'!D54,"*")</f>
        <v>110356.07</v>
      </c>
      <c r="E58" s="48">
        <f>IF('Town Data'!G54&gt;9,'Town Data'!F54,"*")</f>
        <v>150428.03</v>
      </c>
      <c r="F58" s="46">
        <f>IF('Town Data'!I54&gt;9,'Town Data'!H54,"*")</f>
        <v>493831</v>
      </c>
      <c r="G58" s="47">
        <f>IF('Town Data'!K54&gt;9,'Town Data'!J54,"*")</f>
        <v>75481</v>
      </c>
      <c r="H58" s="48">
        <f>IF('Town Data'!M54&gt;9,'Town Data'!L54,"*")</f>
        <v>133629</v>
      </c>
      <c r="I58" s="9">
        <f t="shared" si="0"/>
        <v>0.11016209998967251</v>
      </c>
      <c r="J58" s="9">
        <f t="shared" si="1"/>
        <v>0.46203773134961124</v>
      </c>
      <c r="K58" s="9">
        <f t="shared" si="2"/>
        <v>0.1257139543063257</v>
      </c>
      <c r="L58" s="15"/>
    </row>
    <row r="59" spans="1:12" ht="15">
      <c r="A59" s="15"/>
      <c r="B59" s="27" t="str">
        <f>'Town Data'!A55</f>
        <v>WARREN</v>
      </c>
      <c r="C59" s="52">
        <f>IF('Town Data'!C55&gt;9,'Town Data'!B55,"*")</f>
        <v>166195.05</v>
      </c>
      <c r="D59" s="44">
        <f>IF('Town Data'!E55&gt;9,'Town Data'!D55,"*")</f>
        <v>179598.63</v>
      </c>
      <c r="E59" s="45">
        <f>IF('Town Data'!G55&gt;9,'Town Data'!F55,"*")</f>
        <v>51804.7</v>
      </c>
      <c r="F59" s="44" t="str">
        <f>IF('Town Data'!I55&gt;9,'Town Data'!H55,"*")</f>
        <v>*</v>
      </c>
      <c r="G59" s="44">
        <f>IF('Town Data'!K55&gt;9,'Town Data'!J55,"*")</f>
        <v>130922.5</v>
      </c>
      <c r="H59" s="45" t="str">
        <f>IF('Town Data'!M55&gt;9,'Town Data'!L55,"*")</f>
        <v>*</v>
      </c>
      <c r="I59" s="22">
        <f t="shared" si="0"/>
      </c>
      <c r="J59" s="22">
        <f t="shared" si="1"/>
        <v>0.3717934655998778</v>
      </c>
      <c r="K59" s="22">
        <f t="shared" si="2"/>
      </c>
      <c r="L59" s="15"/>
    </row>
    <row r="60" spans="1:12" ht="15">
      <c r="A60" s="15"/>
      <c r="B60" s="15" t="str">
        <f>'Town Data'!A56</f>
        <v>WATERBURY</v>
      </c>
      <c r="C60" s="51">
        <f>IF('Town Data'!C56&gt;9,'Town Data'!B56,"*")</f>
        <v>1204449.18</v>
      </c>
      <c r="D60" s="47">
        <f>IF('Town Data'!E56&gt;9,'Town Data'!D56,"*")</f>
        <v>448123.66</v>
      </c>
      <c r="E60" s="48">
        <f>IF('Town Data'!G56&gt;9,'Town Data'!F56,"*")</f>
        <v>359203.81</v>
      </c>
      <c r="F60" s="46">
        <f>IF('Town Data'!I56&gt;9,'Town Data'!H56,"*")</f>
        <v>1222189.44</v>
      </c>
      <c r="G60" s="47" t="str">
        <f>IF('Town Data'!K56&gt;9,'Town Data'!J56,"*")</f>
        <v>*</v>
      </c>
      <c r="H60" s="48">
        <f>IF('Town Data'!M56&gt;9,'Town Data'!L56,"*")</f>
        <v>370915</v>
      </c>
      <c r="I60" s="9">
        <f t="shared" si="0"/>
        <v>-0.014515147504465437</v>
      </c>
      <c r="J60" s="9">
        <f t="shared" si="1"/>
      </c>
      <c r="K60" s="9">
        <f t="shared" si="2"/>
        <v>-0.03157378375099417</v>
      </c>
      <c r="L60" s="15"/>
    </row>
    <row r="61" spans="1:12" ht="15">
      <c r="A61" s="15"/>
      <c r="B61" s="27" t="str">
        <f>'Town Data'!A57</f>
        <v>WEST RUTLAND</v>
      </c>
      <c r="C61" s="52">
        <f>IF('Town Data'!C57&gt;9,'Town Data'!B57,"*")</f>
        <v>131990.54</v>
      </c>
      <c r="D61" s="44" t="str">
        <f>IF('Town Data'!E57&gt;9,'Town Data'!D57,"*")</f>
        <v>*</v>
      </c>
      <c r="E61" s="45" t="str">
        <f>IF('Town Data'!G57&gt;9,'Town Data'!F57,"*")</f>
        <v>*</v>
      </c>
      <c r="F61" s="44">
        <f>IF('Town Data'!I57&gt;9,'Town Data'!H57,"*")</f>
        <v>153791</v>
      </c>
      <c r="G61" s="44" t="str">
        <f>IF('Town Data'!K57&gt;9,'Town Data'!J57,"*")</f>
        <v>*</v>
      </c>
      <c r="H61" s="45" t="str">
        <f>IF('Town Data'!M57&gt;9,'Town Data'!L57,"*")</f>
        <v>*</v>
      </c>
      <c r="I61" s="22">
        <f t="shared" si="0"/>
        <v>-0.1417538087404334</v>
      </c>
      <c r="J61" s="22">
        <f t="shared" si="1"/>
      </c>
      <c r="K61" s="22">
        <f t="shared" si="2"/>
      </c>
      <c r="L61" s="15"/>
    </row>
    <row r="62" spans="1:12" ht="15">
      <c r="A62" s="15"/>
      <c r="B62" s="15" t="str">
        <f>'Town Data'!A58</f>
        <v>WILLISTON</v>
      </c>
      <c r="C62" s="51">
        <f>IF('Town Data'!C58&gt;9,'Town Data'!B58,"*")</f>
        <v>3016776.2</v>
      </c>
      <c r="D62" s="47" t="str">
        <f>IF('Town Data'!E58&gt;9,'Town Data'!D58,"*")</f>
        <v>*</v>
      </c>
      <c r="E62" s="48">
        <f>IF('Town Data'!G58&gt;9,'Town Data'!F58,"*")</f>
        <v>363723.7</v>
      </c>
      <c r="F62" s="46">
        <f>IF('Town Data'!I58&gt;9,'Town Data'!H58,"*")</f>
        <v>3051560</v>
      </c>
      <c r="G62" s="47" t="str">
        <f>IF('Town Data'!K58&gt;9,'Town Data'!J58,"*")</f>
        <v>*</v>
      </c>
      <c r="H62" s="48">
        <f>IF('Town Data'!M58&gt;9,'Town Data'!L58,"*")</f>
        <v>348445</v>
      </c>
      <c r="I62" s="9">
        <f t="shared" si="0"/>
        <v>-0.011398694438254472</v>
      </c>
      <c r="J62" s="9">
        <f t="shared" si="1"/>
      </c>
      <c r="K62" s="9">
        <f t="shared" si="2"/>
        <v>0.043848240037882624</v>
      </c>
      <c r="L62" s="15"/>
    </row>
    <row r="63" spans="1:12" ht="15">
      <c r="A63" s="15"/>
      <c r="B63" s="27" t="str">
        <f>'Town Data'!A59</f>
        <v>WILMINGTON</v>
      </c>
      <c r="C63" s="52">
        <f>IF('Town Data'!C59&gt;9,'Town Data'!B59,"*")</f>
        <v>418836.07</v>
      </c>
      <c r="D63" s="44">
        <f>IF('Town Data'!E59&gt;9,'Town Data'!D59,"*")</f>
        <v>54488.7</v>
      </c>
      <c r="E63" s="45">
        <f>IF('Town Data'!G59&gt;9,'Town Data'!F59,"*")</f>
        <v>77498.36</v>
      </c>
      <c r="F63" s="44">
        <f>IF('Town Data'!I59&gt;9,'Town Data'!H59,"*")</f>
        <v>421735.7</v>
      </c>
      <c r="G63" s="44">
        <f>IF('Town Data'!K59&gt;9,'Town Data'!J59,"*")</f>
        <v>46465</v>
      </c>
      <c r="H63" s="45">
        <f>IF('Town Data'!M59&gt;9,'Town Data'!L59,"*")</f>
        <v>82273</v>
      </c>
      <c r="I63" s="22">
        <f t="shared" si="0"/>
        <v>-0.006875467265398696</v>
      </c>
      <c r="J63" s="22">
        <f t="shared" si="1"/>
        <v>0.17268266437103189</v>
      </c>
      <c r="K63" s="22">
        <f t="shared" si="2"/>
        <v>-0.058034105964289616</v>
      </c>
      <c r="L63" s="15"/>
    </row>
    <row r="64" spans="1:12" ht="15">
      <c r="A64" s="15"/>
      <c r="B64" s="15" t="str">
        <f>'Town Data'!A60</f>
        <v>WINDSOR</v>
      </c>
      <c r="C64" s="51">
        <f>IF('Town Data'!C60&gt;9,'Town Data'!B60,"*")</f>
        <v>240273.8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228992.51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0.049264886436678555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WINHALL</v>
      </c>
      <c r="C65" s="52" t="str">
        <f>IF('Town Data'!C61&gt;9,'Town Data'!B61,"*")</f>
        <v>*</v>
      </c>
      <c r="D65" s="44">
        <f>IF('Town Data'!E61&gt;9,'Town Data'!D61,"*")</f>
        <v>83375.46</v>
      </c>
      <c r="E65" s="45" t="str">
        <f>IF('Town Data'!G61&gt;9,'Town Data'!F61,"*")</f>
        <v>*</v>
      </c>
      <c r="F65" s="44" t="str">
        <f>IF('Town Data'!I61&gt;9,'Town Data'!H61,"*")</f>
        <v>*</v>
      </c>
      <c r="G65" s="44">
        <f>IF('Town Data'!K61&gt;9,'Town Data'!J61,"*")</f>
        <v>23710</v>
      </c>
      <c r="H65" s="45" t="str">
        <f>IF('Town Data'!M61&gt;9,'Town Data'!L61,"*")</f>
        <v>*</v>
      </c>
      <c r="I65" s="22">
        <f t="shared" si="0"/>
      </c>
      <c r="J65" s="22">
        <f t="shared" si="1"/>
        <v>2.516468156895825</v>
      </c>
      <c r="K65" s="22">
        <f t="shared" si="2"/>
      </c>
      <c r="L65" s="15"/>
    </row>
    <row r="66" spans="1:12" ht="15">
      <c r="A66" s="15"/>
      <c r="B66" s="15" t="str">
        <f>'Town Data'!A62</f>
        <v>WINOOSKI</v>
      </c>
      <c r="C66" s="51">
        <f>IF('Town Data'!C62&gt;9,'Town Data'!B62,"*")</f>
        <v>980523.58</v>
      </c>
      <c r="D66" s="47" t="str">
        <f>IF('Town Data'!E62&gt;9,'Town Data'!D62,"*")</f>
        <v>*</v>
      </c>
      <c r="E66" s="48">
        <f>IF('Town Data'!G62&gt;9,'Town Data'!F62,"*")</f>
        <v>429442.94</v>
      </c>
      <c r="F66" s="46">
        <f>IF('Town Data'!I62&gt;9,'Town Data'!H62,"*")</f>
        <v>899141</v>
      </c>
      <c r="G66" s="47" t="str">
        <f>IF('Town Data'!K62&gt;9,'Town Data'!J62,"*")</f>
        <v>*</v>
      </c>
      <c r="H66" s="48">
        <f>IF('Town Data'!M62&gt;9,'Town Data'!L62,"*")</f>
        <v>387270.8</v>
      </c>
      <c r="I66" s="9">
        <f t="shared" si="0"/>
        <v>0.09051147706533232</v>
      </c>
      <c r="J66" s="9">
        <f t="shared" si="1"/>
      </c>
      <c r="K66" s="9">
        <f t="shared" si="2"/>
        <v>0.10889573910555615</v>
      </c>
      <c r="L66" s="15"/>
    </row>
    <row r="67" spans="1:12" ht="15">
      <c r="A67" s="15"/>
      <c r="B67" s="27" t="str">
        <f>'Town Data'!A63</f>
        <v>WOODSTOCK</v>
      </c>
      <c r="C67" s="52">
        <f>IF('Town Data'!C63&gt;9,'Town Data'!B63,"*")</f>
        <v>1063617.11</v>
      </c>
      <c r="D67" s="44">
        <f>IF('Town Data'!E63&gt;9,'Town Data'!D63,"*")</f>
        <v>963027.54</v>
      </c>
      <c r="E67" s="45">
        <f>IF('Town Data'!G63&gt;9,'Town Data'!F63,"*")</f>
        <v>308278.65</v>
      </c>
      <c r="F67" s="44">
        <f>IF('Town Data'!I63&gt;9,'Town Data'!H63,"*")</f>
        <v>1154472</v>
      </c>
      <c r="G67" s="44">
        <f>IF('Town Data'!K63&gt;9,'Town Data'!J63,"*")</f>
        <v>986135</v>
      </c>
      <c r="H67" s="45">
        <f>IF('Town Data'!M63&gt;9,'Town Data'!L63,"*")</f>
        <v>327752</v>
      </c>
      <c r="I67" s="22">
        <f t="shared" si="0"/>
        <v>-0.07869821875281505</v>
      </c>
      <c r="J67" s="22">
        <f t="shared" si="1"/>
        <v>-0.023432349526180455</v>
      </c>
      <c r="K67" s="22">
        <f t="shared" si="2"/>
        <v>-0.05941489296785367</v>
      </c>
      <c r="L67" s="15"/>
    </row>
    <row r="68" spans="1:12" ht="15">
      <c r="A68" s="15"/>
      <c r="B68" s="15">
        <f>'Town Data'!A64</f>
        <v>0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 t="str">
        <f>IF('Town Data'!I64&gt;9,'Town Data'!H64,"*")</f>
        <v>*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>
        <f>'Town Data'!A65</f>
        <v>0</v>
      </c>
      <c r="C69" s="52" t="str">
        <f>IF('Town Data'!C65&gt;9,'Town Data'!B65,"*")</f>
        <v>*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 t="str">
        <f>IF('Town Data'!I65&gt;9,'Town Data'!H65,"*")</f>
        <v>*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</c>
      <c r="J69" s="22">
        <f t="shared" si="1"/>
      </c>
      <c r="K69" s="22">
        <f t="shared" si="2"/>
      </c>
      <c r="L69" s="15"/>
    </row>
    <row r="70" spans="1:12" ht="15">
      <c r="A70" s="15"/>
      <c r="B70" s="15">
        <f>'Town Data'!A66</f>
        <v>0</v>
      </c>
      <c r="C70" s="51" t="str">
        <f>IF('Town Data'!C66&gt;9,'Town Data'!B66,"*")</f>
        <v>*</v>
      </c>
      <c r="D70" s="47" t="str">
        <f>IF('Town Data'!E66&gt;9,'Town Data'!D66,"*")</f>
        <v>*</v>
      </c>
      <c r="E70" s="48" t="str">
        <f>IF('Town Data'!G66&gt;9,'Town Data'!F66,"*")</f>
        <v>*</v>
      </c>
      <c r="F70" s="46" t="str">
        <f>IF('Town Data'!I66&gt;9,'Town Data'!H66,"*")</f>
        <v>*</v>
      </c>
      <c r="G70" s="47" t="str">
        <f>IF('Town Data'!K66&gt;9,'Town Data'!J66,"*")</f>
        <v>*</v>
      </c>
      <c r="H70" s="48" t="str">
        <f>IF('Town Data'!M66&gt;9,'Town Data'!L66,"*")</f>
        <v>*</v>
      </c>
      <c r="I70" s="9">
        <f t="shared" si="0"/>
      </c>
      <c r="J70" s="9">
        <f t="shared" si="1"/>
      </c>
      <c r="K70" s="9">
        <f t="shared" si="2"/>
      </c>
      <c r="L70" s="15"/>
    </row>
    <row r="71" spans="1:12" ht="15">
      <c r="A71" s="15"/>
      <c r="B71" s="27">
        <f>'Town Data'!A67</f>
        <v>0</v>
      </c>
      <c r="C71" s="52" t="str">
        <f>IF('Town Data'!C67&gt;9,'Town Data'!B67,"*")</f>
        <v>*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 t="str">
        <f>IF('Town Data'!I67&gt;9,'Town Data'!H67,"*")</f>
        <v>*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>
        <f>'Town Data'!A68</f>
        <v>0</v>
      </c>
      <c r="C72" s="51" t="str">
        <f>IF('Town Data'!C68&gt;9,'Town Data'!B68,"*")</f>
        <v>*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</c>
      <c r="J72" s="9">
        <f t="shared" si="4"/>
      </c>
      <c r="K72" s="9">
        <f t="shared" si="5"/>
      </c>
      <c r="L72" s="15"/>
    </row>
    <row r="73" spans="1:12" ht="15">
      <c r="A73" s="15"/>
      <c r="B73" s="27">
        <f>'Town Data'!A69</f>
        <v>0</v>
      </c>
      <c r="C73" s="52" t="str">
        <f>IF('Town Data'!C69&gt;9,'Town Data'!B69,"*")</f>
        <v>*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 t="str">
        <f>IF('Town Data'!I69&gt;9,'Town Data'!H69,"*")</f>
        <v>*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</c>
      <c r="J73" s="22">
        <f t="shared" si="4"/>
      </c>
      <c r="K73" s="22">
        <f t="shared" si="5"/>
      </c>
      <c r="L73" s="15"/>
    </row>
    <row r="74" spans="1:12" ht="15">
      <c r="A74" s="15"/>
      <c r="B74" s="15">
        <f>'Town Data'!A70</f>
        <v>0</v>
      </c>
      <c r="C74" s="51" t="str">
        <f>IF('Town Data'!C70&gt;9,'Town Data'!B70,"*")</f>
        <v>*</v>
      </c>
      <c r="D74" s="47" t="str">
        <f>IF('Town Data'!E70&gt;9,'Town Data'!D70,"*")</f>
        <v>*</v>
      </c>
      <c r="E74" s="48" t="str">
        <f>IF('Town Data'!G70&gt;9,'Town Data'!F70,"*")</f>
        <v>*</v>
      </c>
      <c r="F74" s="46" t="str">
        <f>IF('Town Data'!I70&gt;9,'Town Data'!H70,"*")</f>
        <v>*</v>
      </c>
      <c r="G74" s="47" t="str">
        <f>IF('Town Data'!K70&gt;9,'Town Data'!J70,"*")</f>
        <v>*</v>
      </c>
      <c r="H74" s="48" t="str">
        <f>IF('Town Data'!M70&gt;9,'Town Data'!L70,"*")</f>
        <v>*</v>
      </c>
      <c r="I74" s="9">
        <f t="shared" si="3"/>
      </c>
      <c r="J74" s="9">
        <f t="shared" si="4"/>
      </c>
      <c r="K74" s="9">
        <f t="shared" si="5"/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63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159333.47</v>
      </c>
      <c r="C2" s="40">
        <v>10</v>
      </c>
      <c r="D2" s="40">
        <v>0</v>
      </c>
      <c r="E2" s="40">
        <v>0</v>
      </c>
      <c r="F2" s="40">
        <v>0</v>
      </c>
      <c r="G2" s="40">
        <v>0</v>
      </c>
      <c r="H2" s="40">
        <v>182967</v>
      </c>
      <c r="I2" s="40">
        <v>11</v>
      </c>
      <c r="J2" s="40">
        <v>0</v>
      </c>
      <c r="K2" s="40">
        <v>0</v>
      </c>
      <c r="L2" s="40">
        <v>0</v>
      </c>
      <c r="M2" s="40">
        <v>0</v>
      </c>
    </row>
    <row r="3" spans="1:13" ht="15">
      <c r="A3" s="39" t="s">
        <v>63</v>
      </c>
      <c r="B3" s="40">
        <v>2130900.54</v>
      </c>
      <c r="C3" s="40">
        <v>50</v>
      </c>
      <c r="D3" s="40">
        <v>0</v>
      </c>
      <c r="E3" s="40">
        <v>0</v>
      </c>
      <c r="F3" s="40">
        <v>266891.67</v>
      </c>
      <c r="G3" s="40">
        <v>24</v>
      </c>
      <c r="H3" s="40">
        <v>2266458.25</v>
      </c>
      <c r="I3" s="40">
        <v>51</v>
      </c>
      <c r="J3" s="40">
        <v>0</v>
      </c>
      <c r="K3" s="40">
        <v>0</v>
      </c>
      <c r="L3" s="40">
        <v>295595.73</v>
      </c>
      <c r="M3" s="40">
        <v>27</v>
      </c>
    </row>
    <row r="4" spans="1:13" ht="15">
      <c r="A4" s="39" t="s">
        <v>64</v>
      </c>
      <c r="B4" s="40">
        <v>180844.56</v>
      </c>
      <c r="C4" s="40">
        <v>15</v>
      </c>
      <c r="D4" s="40">
        <v>0</v>
      </c>
      <c r="E4" s="40">
        <v>0</v>
      </c>
      <c r="F4" s="40">
        <v>0</v>
      </c>
      <c r="G4" s="40">
        <v>0</v>
      </c>
      <c r="H4" s="40">
        <v>183988</v>
      </c>
      <c r="I4" s="40">
        <v>13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65</v>
      </c>
      <c r="B5" s="40">
        <v>2260598.41</v>
      </c>
      <c r="C5" s="40">
        <v>70</v>
      </c>
      <c r="D5" s="40">
        <v>536530.45</v>
      </c>
      <c r="E5" s="40">
        <v>23</v>
      </c>
      <c r="F5" s="40">
        <v>333652.81</v>
      </c>
      <c r="G5" s="40">
        <v>29</v>
      </c>
      <c r="H5" s="40">
        <v>2209777.42</v>
      </c>
      <c r="I5" s="40">
        <v>63</v>
      </c>
      <c r="J5" s="40">
        <v>537221</v>
      </c>
      <c r="K5" s="40">
        <v>23</v>
      </c>
      <c r="L5" s="40">
        <v>316410.1</v>
      </c>
      <c r="M5" s="40">
        <v>25</v>
      </c>
    </row>
    <row r="6" spans="1:13" ht="15">
      <c r="A6" s="39" t="s">
        <v>66</v>
      </c>
      <c r="B6" s="40">
        <v>424892.24</v>
      </c>
      <c r="C6" s="40">
        <v>14</v>
      </c>
      <c r="D6" s="40">
        <v>0</v>
      </c>
      <c r="E6" s="40">
        <v>0</v>
      </c>
      <c r="F6" s="40">
        <v>0</v>
      </c>
      <c r="G6" s="40">
        <v>0</v>
      </c>
      <c r="H6" s="40">
        <v>422585</v>
      </c>
      <c r="I6" s="40">
        <v>13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459367.69</v>
      </c>
      <c r="C7" s="40">
        <v>20</v>
      </c>
      <c r="D7" s="40">
        <v>0</v>
      </c>
      <c r="E7" s="40">
        <v>0</v>
      </c>
      <c r="F7" s="40">
        <v>0</v>
      </c>
      <c r="G7" s="40">
        <v>0</v>
      </c>
      <c r="H7" s="40">
        <v>461419</v>
      </c>
      <c r="I7" s="40">
        <v>20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3427963.23</v>
      </c>
      <c r="C8" s="40">
        <v>91</v>
      </c>
      <c r="D8" s="40">
        <v>770023.55</v>
      </c>
      <c r="E8" s="40">
        <v>21</v>
      </c>
      <c r="F8" s="40">
        <v>495975.49</v>
      </c>
      <c r="G8" s="40">
        <v>39</v>
      </c>
      <c r="H8" s="40">
        <v>3423014.53</v>
      </c>
      <c r="I8" s="40">
        <v>93</v>
      </c>
      <c r="J8" s="40">
        <v>796941</v>
      </c>
      <c r="K8" s="40">
        <v>20</v>
      </c>
      <c r="L8" s="40">
        <v>501777.39</v>
      </c>
      <c r="M8" s="40">
        <v>40</v>
      </c>
    </row>
    <row r="9" spans="1:13" ht="15">
      <c r="A9" s="39" t="s">
        <v>69</v>
      </c>
      <c r="B9" s="40">
        <v>423184.08</v>
      </c>
      <c r="C9" s="40">
        <v>17</v>
      </c>
      <c r="D9" s="40">
        <v>0</v>
      </c>
      <c r="E9" s="40">
        <v>0</v>
      </c>
      <c r="F9" s="40">
        <v>0</v>
      </c>
      <c r="G9" s="40">
        <v>0</v>
      </c>
      <c r="H9" s="40">
        <v>464106.14</v>
      </c>
      <c r="I9" s="40">
        <v>15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187153.66</v>
      </c>
      <c r="C10" s="40">
        <v>14</v>
      </c>
      <c r="D10" s="40">
        <v>81472.17</v>
      </c>
      <c r="E10" s="40">
        <v>16</v>
      </c>
      <c r="F10" s="40">
        <v>0</v>
      </c>
      <c r="G10" s="40">
        <v>0</v>
      </c>
      <c r="H10" s="40">
        <v>155394</v>
      </c>
      <c r="I10" s="40">
        <v>14</v>
      </c>
      <c r="J10" s="40">
        <v>79561.08</v>
      </c>
      <c r="K10" s="40">
        <v>15</v>
      </c>
      <c r="L10" s="40">
        <v>0</v>
      </c>
      <c r="M10" s="40">
        <v>0</v>
      </c>
    </row>
    <row r="11" spans="1:13" ht="15">
      <c r="A11" s="39" t="s">
        <v>71</v>
      </c>
      <c r="B11" s="40">
        <v>9286269.71</v>
      </c>
      <c r="C11" s="40">
        <v>188</v>
      </c>
      <c r="D11" s="40">
        <v>3411104.15</v>
      </c>
      <c r="E11" s="40">
        <v>36</v>
      </c>
      <c r="F11" s="40">
        <v>3332031.21</v>
      </c>
      <c r="G11" s="40">
        <v>97</v>
      </c>
      <c r="H11" s="40">
        <v>9306261.78</v>
      </c>
      <c r="I11" s="40">
        <v>190</v>
      </c>
      <c r="J11" s="40">
        <v>3388106</v>
      </c>
      <c r="K11" s="40">
        <v>32</v>
      </c>
      <c r="L11" s="40">
        <v>3288216.95</v>
      </c>
      <c r="M11" s="40">
        <v>96</v>
      </c>
    </row>
    <row r="12" spans="1:13" ht="15">
      <c r="A12" s="39" t="s">
        <v>72</v>
      </c>
      <c r="B12" s="40">
        <v>402326.01</v>
      </c>
      <c r="C12" s="40">
        <v>14</v>
      </c>
      <c r="D12" s="40">
        <v>0</v>
      </c>
      <c r="E12" s="40">
        <v>0</v>
      </c>
      <c r="F12" s="40">
        <v>0</v>
      </c>
      <c r="G12" s="40">
        <v>0</v>
      </c>
      <c r="H12" s="40">
        <v>361682.71</v>
      </c>
      <c r="I12" s="40">
        <v>17</v>
      </c>
      <c r="J12" s="40">
        <v>129847</v>
      </c>
      <c r="K12" s="40">
        <v>11</v>
      </c>
      <c r="L12" s="40">
        <v>0</v>
      </c>
      <c r="M12" s="40">
        <v>0</v>
      </c>
    </row>
    <row r="13" spans="1:13" ht="15">
      <c r="A13" s="39" t="s">
        <v>73</v>
      </c>
      <c r="B13" s="40">
        <v>437834.11</v>
      </c>
      <c r="C13" s="40">
        <v>19</v>
      </c>
      <c r="D13" s="40">
        <v>0</v>
      </c>
      <c r="E13" s="40">
        <v>0</v>
      </c>
      <c r="F13" s="40">
        <v>0</v>
      </c>
      <c r="G13" s="40">
        <v>0</v>
      </c>
      <c r="H13" s="40">
        <v>416466</v>
      </c>
      <c r="I13" s="40">
        <v>21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260892.37</v>
      </c>
      <c r="C14" s="40">
        <v>20</v>
      </c>
      <c r="D14" s="40">
        <v>0</v>
      </c>
      <c r="E14" s="40">
        <v>0</v>
      </c>
      <c r="F14" s="40">
        <v>0</v>
      </c>
      <c r="G14" s="40">
        <v>0</v>
      </c>
      <c r="H14" s="40">
        <v>258644</v>
      </c>
      <c r="I14" s="40">
        <v>20</v>
      </c>
      <c r="J14" s="40">
        <v>53824</v>
      </c>
      <c r="K14" s="40">
        <v>13</v>
      </c>
      <c r="L14" s="40">
        <v>0</v>
      </c>
      <c r="M14" s="40">
        <v>0</v>
      </c>
    </row>
    <row r="15" spans="1:13" ht="15">
      <c r="A15" s="39" t="s">
        <v>75</v>
      </c>
      <c r="B15" s="40">
        <v>2111333.12</v>
      </c>
      <c r="C15" s="40">
        <v>51</v>
      </c>
      <c r="D15" s="40">
        <v>1335948.09</v>
      </c>
      <c r="E15" s="40">
        <v>15</v>
      </c>
      <c r="F15" s="40">
        <v>280579.61</v>
      </c>
      <c r="G15" s="40">
        <v>18</v>
      </c>
      <c r="H15" s="40">
        <v>2060732</v>
      </c>
      <c r="I15" s="40">
        <v>52</v>
      </c>
      <c r="J15" s="40">
        <v>1186022</v>
      </c>
      <c r="K15" s="40">
        <v>14</v>
      </c>
      <c r="L15" s="40">
        <v>248664</v>
      </c>
      <c r="M15" s="40">
        <v>19</v>
      </c>
    </row>
    <row r="16" spans="1:13" ht="15">
      <c r="A16" s="39" t="s">
        <v>76</v>
      </c>
      <c r="B16" s="40">
        <v>731982.74</v>
      </c>
      <c r="C16" s="40">
        <v>20</v>
      </c>
      <c r="D16" s="40">
        <v>0</v>
      </c>
      <c r="E16" s="40">
        <v>0</v>
      </c>
      <c r="F16" s="40">
        <v>0</v>
      </c>
      <c r="G16" s="40">
        <v>0</v>
      </c>
      <c r="H16" s="40">
        <v>675215</v>
      </c>
      <c r="I16" s="40">
        <v>20</v>
      </c>
      <c r="J16" s="40">
        <v>0</v>
      </c>
      <c r="K16" s="40">
        <v>0</v>
      </c>
      <c r="L16" s="40">
        <v>0</v>
      </c>
      <c r="M16" s="40">
        <v>0</v>
      </c>
    </row>
    <row r="17" spans="1:13" ht="15">
      <c r="A17" s="39" t="s">
        <v>77</v>
      </c>
      <c r="B17" s="40">
        <v>289470.01</v>
      </c>
      <c r="C17" s="40">
        <v>11</v>
      </c>
      <c r="D17" s="40">
        <v>0</v>
      </c>
      <c r="E17" s="40">
        <v>0</v>
      </c>
      <c r="F17" s="40">
        <v>0</v>
      </c>
      <c r="G17" s="40">
        <v>0</v>
      </c>
      <c r="H17" s="40">
        <v>340178</v>
      </c>
      <c r="I17" s="40">
        <v>11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179118.18</v>
      </c>
      <c r="C18" s="40">
        <v>14</v>
      </c>
      <c r="D18" s="40">
        <v>95479.51</v>
      </c>
      <c r="E18" s="40">
        <v>18</v>
      </c>
      <c r="F18" s="40">
        <v>62145.76</v>
      </c>
      <c r="G18" s="40">
        <v>11</v>
      </c>
      <c r="H18" s="40">
        <v>206033.34</v>
      </c>
      <c r="I18" s="40">
        <v>17</v>
      </c>
      <c r="J18" s="40">
        <v>94466</v>
      </c>
      <c r="K18" s="40">
        <v>17</v>
      </c>
      <c r="L18" s="40">
        <v>0</v>
      </c>
      <c r="M18" s="40">
        <v>0</v>
      </c>
    </row>
    <row r="19" spans="1:13" ht="15">
      <c r="A19" s="39" t="s">
        <v>79</v>
      </c>
      <c r="B19" s="40">
        <v>345730.98</v>
      </c>
      <c r="C19" s="40">
        <v>17</v>
      </c>
      <c r="D19" s="40">
        <v>0</v>
      </c>
      <c r="E19" s="40">
        <v>0</v>
      </c>
      <c r="F19" s="40">
        <v>0</v>
      </c>
      <c r="G19" s="40">
        <v>0</v>
      </c>
      <c r="H19" s="40">
        <v>359059</v>
      </c>
      <c r="I19" s="40">
        <v>18</v>
      </c>
      <c r="J19" s="40">
        <v>0</v>
      </c>
      <c r="K19" s="40">
        <v>0</v>
      </c>
      <c r="L19" s="40">
        <v>0</v>
      </c>
      <c r="M19" s="40">
        <v>0</v>
      </c>
    </row>
    <row r="20" spans="1:13" ht="15">
      <c r="A20" s="39" t="s">
        <v>80</v>
      </c>
      <c r="B20" s="40">
        <v>2967600.26</v>
      </c>
      <c r="C20" s="40">
        <v>73</v>
      </c>
      <c r="D20" s="40">
        <v>0</v>
      </c>
      <c r="E20" s="40">
        <v>0</v>
      </c>
      <c r="F20" s="40">
        <v>329340.77</v>
      </c>
      <c r="G20" s="40">
        <v>20</v>
      </c>
      <c r="H20" s="40">
        <v>2914777</v>
      </c>
      <c r="I20" s="40">
        <v>80</v>
      </c>
      <c r="J20" s="40">
        <v>0</v>
      </c>
      <c r="K20" s="40">
        <v>0</v>
      </c>
      <c r="L20" s="40">
        <v>293691</v>
      </c>
      <c r="M20" s="40">
        <v>21</v>
      </c>
    </row>
    <row r="21" spans="1:13" ht="15">
      <c r="A21" s="39" t="s">
        <v>81</v>
      </c>
      <c r="B21" s="40">
        <v>455120.1</v>
      </c>
      <c r="C21" s="40">
        <v>15</v>
      </c>
      <c r="D21" s="40">
        <v>0</v>
      </c>
      <c r="E21" s="40">
        <v>0</v>
      </c>
      <c r="F21" s="40">
        <v>0</v>
      </c>
      <c r="G21" s="40">
        <v>0</v>
      </c>
      <c r="H21" s="40">
        <v>415835.65</v>
      </c>
      <c r="I21" s="40">
        <v>15</v>
      </c>
      <c r="J21" s="40">
        <v>0</v>
      </c>
      <c r="K21" s="40">
        <v>0</v>
      </c>
      <c r="L21" s="40">
        <v>0</v>
      </c>
      <c r="M21" s="40">
        <v>0</v>
      </c>
    </row>
    <row r="22" spans="1:13" ht="15">
      <c r="A22" s="39" t="s">
        <v>82</v>
      </c>
      <c r="B22" s="40">
        <v>519785.55</v>
      </c>
      <c r="C22" s="40">
        <v>10</v>
      </c>
      <c r="D22" s="40">
        <v>0</v>
      </c>
      <c r="E22" s="40">
        <v>0</v>
      </c>
      <c r="F22" s="40">
        <v>0</v>
      </c>
      <c r="G22" s="40">
        <v>0</v>
      </c>
      <c r="H22" s="40">
        <v>533632</v>
      </c>
      <c r="I22" s="40">
        <v>12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321014.18</v>
      </c>
      <c r="C23" s="40">
        <v>16</v>
      </c>
      <c r="D23" s="40">
        <v>0</v>
      </c>
      <c r="E23" s="40">
        <v>0</v>
      </c>
      <c r="F23" s="40">
        <v>0</v>
      </c>
      <c r="G23" s="40">
        <v>0</v>
      </c>
      <c r="H23" s="40">
        <v>306442.1</v>
      </c>
      <c r="I23" s="40">
        <v>15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1712143.13</v>
      </c>
      <c r="C24" s="40">
        <v>38</v>
      </c>
      <c r="D24" s="40">
        <v>991879.46</v>
      </c>
      <c r="E24" s="40">
        <v>19</v>
      </c>
      <c r="F24" s="40">
        <v>276350.02</v>
      </c>
      <c r="G24" s="40">
        <v>16</v>
      </c>
      <c r="H24" s="40">
        <v>1666277.27</v>
      </c>
      <c r="I24" s="40">
        <v>42</v>
      </c>
      <c r="J24" s="40">
        <v>1000151</v>
      </c>
      <c r="K24" s="40">
        <v>19</v>
      </c>
      <c r="L24" s="40">
        <v>245605</v>
      </c>
      <c r="M24" s="40">
        <v>18</v>
      </c>
    </row>
    <row r="25" spans="1:13" ht="15">
      <c r="A25" s="39" t="s">
        <v>85</v>
      </c>
      <c r="B25" s="40">
        <v>483830.66</v>
      </c>
      <c r="C25" s="40">
        <v>14</v>
      </c>
      <c r="D25" s="40">
        <v>0</v>
      </c>
      <c r="E25" s="40">
        <v>0</v>
      </c>
      <c r="F25" s="40">
        <v>0</v>
      </c>
      <c r="G25" s="40">
        <v>0</v>
      </c>
      <c r="H25" s="40">
        <v>490533.33</v>
      </c>
      <c r="I25" s="40">
        <v>14</v>
      </c>
      <c r="J25" s="40">
        <v>0</v>
      </c>
      <c r="K25" s="40">
        <v>0</v>
      </c>
      <c r="L25" s="40">
        <v>0</v>
      </c>
      <c r="M25" s="40">
        <v>0</v>
      </c>
    </row>
    <row r="26" spans="1:13" ht="15">
      <c r="A26" s="39" t="s">
        <v>86</v>
      </c>
      <c r="B26" s="40">
        <v>252017.1</v>
      </c>
      <c r="C26" s="40">
        <v>15</v>
      </c>
      <c r="D26" s="40">
        <v>0</v>
      </c>
      <c r="E26" s="40">
        <v>0</v>
      </c>
      <c r="F26" s="40">
        <v>0</v>
      </c>
      <c r="G26" s="40">
        <v>0</v>
      </c>
      <c r="H26" s="40">
        <v>240867</v>
      </c>
      <c r="I26" s="40">
        <v>13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340049.86</v>
      </c>
      <c r="C27" s="40">
        <v>23</v>
      </c>
      <c r="D27" s="40">
        <v>138353.73</v>
      </c>
      <c r="E27" s="40">
        <v>31</v>
      </c>
      <c r="F27" s="40">
        <v>143834.33</v>
      </c>
      <c r="G27" s="40">
        <v>18</v>
      </c>
      <c r="H27" s="40">
        <v>472583.76</v>
      </c>
      <c r="I27" s="40">
        <v>26</v>
      </c>
      <c r="J27" s="40">
        <v>278529</v>
      </c>
      <c r="K27" s="40">
        <v>30</v>
      </c>
      <c r="L27" s="40">
        <v>237947.1</v>
      </c>
      <c r="M27" s="40">
        <v>21</v>
      </c>
    </row>
    <row r="28" spans="1:13" ht="15">
      <c r="A28" s="39" t="s">
        <v>88</v>
      </c>
      <c r="B28" s="40">
        <v>140686</v>
      </c>
      <c r="C28" s="40">
        <v>11</v>
      </c>
      <c r="D28" s="40">
        <v>0</v>
      </c>
      <c r="E28" s="40">
        <v>0</v>
      </c>
      <c r="F28" s="40">
        <v>0</v>
      </c>
      <c r="G28" s="40">
        <v>0</v>
      </c>
      <c r="H28" s="40">
        <v>140762.58</v>
      </c>
      <c r="I28" s="40">
        <v>11</v>
      </c>
      <c r="J28" s="40">
        <v>0</v>
      </c>
      <c r="K28" s="40">
        <v>0</v>
      </c>
      <c r="L28" s="40">
        <v>0</v>
      </c>
      <c r="M28" s="40">
        <v>0</v>
      </c>
    </row>
    <row r="29" spans="1:13" ht="15">
      <c r="A29" s="39" t="s">
        <v>89</v>
      </c>
      <c r="B29" s="40">
        <v>581948.43</v>
      </c>
      <c r="C29" s="40">
        <v>33</v>
      </c>
      <c r="D29" s="40">
        <v>146822.12</v>
      </c>
      <c r="E29" s="40">
        <v>14</v>
      </c>
      <c r="F29" s="40">
        <v>141081.34</v>
      </c>
      <c r="G29" s="40">
        <v>20</v>
      </c>
      <c r="H29" s="40">
        <v>549946</v>
      </c>
      <c r="I29" s="40">
        <v>35</v>
      </c>
      <c r="J29" s="40">
        <v>166687</v>
      </c>
      <c r="K29" s="40">
        <v>19</v>
      </c>
      <c r="L29" s="40">
        <v>133416</v>
      </c>
      <c r="M29" s="40">
        <v>20</v>
      </c>
    </row>
    <row r="30" spans="1:13" ht="15">
      <c r="A30" s="39" t="s">
        <v>90</v>
      </c>
      <c r="B30" s="40">
        <v>971199.04</v>
      </c>
      <c r="C30" s="40">
        <v>27</v>
      </c>
      <c r="D30" s="40">
        <v>0</v>
      </c>
      <c r="E30" s="40">
        <v>0</v>
      </c>
      <c r="F30" s="40">
        <v>84265.76</v>
      </c>
      <c r="G30" s="40">
        <v>13</v>
      </c>
      <c r="H30" s="40">
        <v>947346.65</v>
      </c>
      <c r="I30" s="40">
        <v>28</v>
      </c>
      <c r="J30" s="40">
        <v>0</v>
      </c>
      <c r="K30" s="40">
        <v>0</v>
      </c>
      <c r="L30" s="40">
        <v>106543.56</v>
      </c>
      <c r="M30" s="40">
        <v>15</v>
      </c>
    </row>
    <row r="31" spans="1:13" ht="15">
      <c r="A31" s="39" t="s">
        <v>91</v>
      </c>
      <c r="B31" s="40">
        <v>2061204.04</v>
      </c>
      <c r="C31" s="40">
        <v>55</v>
      </c>
      <c r="D31" s="40">
        <v>1436637.47</v>
      </c>
      <c r="E31" s="40">
        <v>29</v>
      </c>
      <c r="F31" s="40">
        <v>449400.42</v>
      </c>
      <c r="G31" s="40">
        <v>32</v>
      </c>
      <c r="H31" s="40">
        <v>1939855.95</v>
      </c>
      <c r="I31" s="40">
        <v>57</v>
      </c>
      <c r="J31" s="40">
        <v>1131060.77</v>
      </c>
      <c r="K31" s="40">
        <v>27</v>
      </c>
      <c r="L31" s="40">
        <v>413140.27</v>
      </c>
      <c r="M31" s="40">
        <v>34</v>
      </c>
    </row>
    <row r="32" spans="1:13" ht="15">
      <c r="A32" s="39" t="s">
        <v>92</v>
      </c>
      <c r="B32" s="40">
        <v>2069215.11</v>
      </c>
      <c r="C32" s="40">
        <v>50</v>
      </c>
      <c r="D32" s="40">
        <v>0</v>
      </c>
      <c r="E32" s="40">
        <v>0</v>
      </c>
      <c r="F32" s="40">
        <v>324839.77</v>
      </c>
      <c r="G32" s="40">
        <v>22</v>
      </c>
      <c r="H32" s="40">
        <v>2161202.68</v>
      </c>
      <c r="I32" s="40">
        <v>50</v>
      </c>
      <c r="J32" s="40">
        <v>0</v>
      </c>
      <c r="K32" s="40">
        <v>0</v>
      </c>
      <c r="L32" s="40">
        <v>325899.5</v>
      </c>
      <c r="M32" s="40">
        <v>22</v>
      </c>
    </row>
    <row r="33" spans="1:13" ht="15">
      <c r="A33" s="39" t="s">
        <v>93</v>
      </c>
      <c r="B33" s="40">
        <v>983382.53</v>
      </c>
      <c r="C33" s="40">
        <v>25</v>
      </c>
      <c r="D33" s="40">
        <v>0</v>
      </c>
      <c r="E33" s="40">
        <v>0</v>
      </c>
      <c r="F33" s="40">
        <v>0</v>
      </c>
      <c r="G33" s="40">
        <v>0</v>
      </c>
      <c r="H33" s="40">
        <v>887844</v>
      </c>
      <c r="I33" s="40">
        <v>24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94</v>
      </c>
      <c r="B34" s="40">
        <v>2155971.21</v>
      </c>
      <c r="C34" s="40">
        <v>54</v>
      </c>
      <c r="D34" s="40">
        <v>273359.05</v>
      </c>
      <c r="E34" s="40">
        <v>12</v>
      </c>
      <c r="F34" s="40">
        <v>394357.67</v>
      </c>
      <c r="G34" s="40">
        <v>25</v>
      </c>
      <c r="H34" s="40">
        <v>2090073.04</v>
      </c>
      <c r="I34" s="40">
        <v>51</v>
      </c>
      <c r="J34" s="40">
        <v>0</v>
      </c>
      <c r="K34" s="40">
        <v>0</v>
      </c>
      <c r="L34" s="40">
        <v>387860</v>
      </c>
      <c r="M34" s="40">
        <v>23</v>
      </c>
    </row>
    <row r="35" spans="1:13" ht="15">
      <c r="A35" s="39" t="s">
        <v>95</v>
      </c>
      <c r="B35" s="40">
        <v>1077818.82</v>
      </c>
      <c r="C35" s="40">
        <v>32</v>
      </c>
      <c r="D35" s="40">
        <v>80247.49</v>
      </c>
      <c r="E35" s="40">
        <v>11</v>
      </c>
      <c r="F35" s="40">
        <v>100166.33</v>
      </c>
      <c r="G35" s="40">
        <v>14</v>
      </c>
      <c r="H35" s="40">
        <v>1001627</v>
      </c>
      <c r="I35" s="40">
        <v>30</v>
      </c>
      <c r="J35" s="40">
        <v>0</v>
      </c>
      <c r="K35" s="40">
        <v>0</v>
      </c>
      <c r="L35" s="40">
        <v>87592</v>
      </c>
      <c r="M35" s="40">
        <v>13</v>
      </c>
    </row>
    <row r="36" spans="1:13" ht="15">
      <c r="A36" s="39" t="s">
        <v>96</v>
      </c>
      <c r="B36" s="40">
        <v>850746.97</v>
      </c>
      <c r="C36" s="40">
        <v>32</v>
      </c>
      <c r="D36" s="40">
        <v>0</v>
      </c>
      <c r="E36" s="40">
        <v>0</v>
      </c>
      <c r="F36" s="40">
        <v>128539.64</v>
      </c>
      <c r="G36" s="40">
        <v>15</v>
      </c>
      <c r="H36" s="40">
        <v>830830</v>
      </c>
      <c r="I36" s="40">
        <v>28</v>
      </c>
      <c r="J36" s="40">
        <v>0</v>
      </c>
      <c r="K36" s="40">
        <v>0</v>
      </c>
      <c r="L36" s="40">
        <v>120032</v>
      </c>
      <c r="M36" s="40">
        <v>14</v>
      </c>
    </row>
    <row r="37" spans="1:13" ht="15">
      <c r="A37" s="39" t="s">
        <v>97</v>
      </c>
      <c r="B37" s="40">
        <v>331796.96</v>
      </c>
      <c r="C37" s="40">
        <v>19</v>
      </c>
      <c r="D37" s="40">
        <v>0</v>
      </c>
      <c r="E37" s="40">
        <v>0</v>
      </c>
      <c r="F37" s="40">
        <v>0</v>
      </c>
      <c r="G37" s="40">
        <v>0</v>
      </c>
      <c r="H37" s="40">
        <v>325696.47</v>
      </c>
      <c r="I37" s="40">
        <v>20</v>
      </c>
      <c r="J37" s="40">
        <v>0</v>
      </c>
      <c r="K37" s="40">
        <v>0</v>
      </c>
      <c r="L37" s="40">
        <v>0</v>
      </c>
      <c r="M37" s="40">
        <v>0</v>
      </c>
    </row>
    <row r="38" spans="1:13" ht="15">
      <c r="A38" s="39" t="s">
        <v>98</v>
      </c>
      <c r="B38" s="40">
        <v>210862.15</v>
      </c>
      <c r="C38" s="40">
        <v>12</v>
      </c>
      <c r="D38" s="40">
        <v>0</v>
      </c>
      <c r="E38" s="40">
        <v>0</v>
      </c>
      <c r="F38" s="40">
        <v>0</v>
      </c>
      <c r="G38" s="40">
        <v>0</v>
      </c>
      <c r="H38" s="40">
        <v>178731.44</v>
      </c>
      <c r="I38" s="40">
        <v>12</v>
      </c>
      <c r="J38" s="40">
        <v>0</v>
      </c>
      <c r="K38" s="40">
        <v>0</v>
      </c>
      <c r="L38" s="40">
        <v>0</v>
      </c>
      <c r="M38" s="40">
        <v>0</v>
      </c>
    </row>
    <row r="39" spans="1:13" ht="15">
      <c r="A39" s="39" t="s">
        <v>99</v>
      </c>
      <c r="B39" s="40">
        <v>195078.22</v>
      </c>
      <c r="C39" s="40">
        <v>12</v>
      </c>
      <c r="D39" s="40">
        <v>0</v>
      </c>
      <c r="E39" s="40">
        <v>0</v>
      </c>
      <c r="F39" s="40">
        <v>0</v>
      </c>
      <c r="G39" s="40">
        <v>0</v>
      </c>
      <c r="H39" s="40">
        <v>210233.67</v>
      </c>
      <c r="I39" s="40">
        <v>13</v>
      </c>
      <c r="J39" s="40">
        <v>0</v>
      </c>
      <c r="K39" s="40">
        <v>0</v>
      </c>
      <c r="L39" s="40">
        <v>0</v>
      </c>
      <c r="M39" s="40">
        <v>0</v>
      </c>
    </row>
    <row r="40" spans="1:13" ht="15">
      <c r="A40" s="39" t="s">
        <v>100</v>
      </c>
      <c r="B40" s="40">
        <v>568125.32</v>
      </c>
      <c r="C40" s="40">
        <v>24</v>
      </c>
      <c r="D40" s="40">
        <v>0</v>
      </c>
      <c r="E40" s="40">
        <v>0</v>
      </c>
      <c r="F40" s="40">
        <v>51315.59</v>
      </c>
      <c r="G40" s="40">
        <v>10</v>
      </c>
      <c r="H40" s="40">
        <v>554499</v>
      </c>
      <c r="I40" s="40">
        <v>26</v>
      </c>
      <c r="J40" s="40">
        <v>0</v>
      </c>
      <c r="K40" s="40">
        <v>0</v>
      </c>
      <c r="L40" s="40">
        <v>51603</v>
      </c>
      <c r="M40" s="40">
        <v>10</v>
      </c>
    </row>
    <row r="41" spans="1:13" ht="15">
      <c r="A41" s="39" t="s">
        <v>101</v>
      </c>
      <c r="B41" s="40">
        <v>422296.15</v>
      </c>
      <c r="C41" s="40">
        <v>29</v>
      </c>
      <c r="D41" s="40">
        <v>0</v>
      </c>
      <c r="E41" s="40">
        <v>0</v>
      </c>
      <c r="F41" s="40">
        <v>105115.21</v>
      </c>
      <c r="G41" s="40">
        <v>13</v>
      </c>
      <c r="H41" s="40">
        <v>448897.15</v>
      </c>
      <c r="I41" s="40">
        <v>29</v>
      </c>
      <c r="J41" s="40">
        <v>0</v>
      </c>
      <c r="K41" s="40">
        <v>0</v>
      </c>
      <c r="L41" s="40">
        <v>107515</v>
      </c>
      <c r="M41" s="40">
        <v>13</v>
      </c>
    </row>
    <row r="42" spans="1:13" ht="15">
      <c r="A42" s="39" t="s">
        <v>102</v>
      </c>
      <c r="B42" s="40">
        <v>343689.48</v>
      </c>
      <c r="C42" s="40">
        <v>10</v>
      </c>
      <c r="D42" s="40">
        <v>0</v>
      </c>
      <c r="E42" s="40">
        <v>0</v>
      </c>
      <c r="F42" s="40">
        <v>0</v>
      </c>
      <c r="G42" s="40">
        <v>0</v>
      </c>
      <c r="H42" s="40">
        <v>306811</v>
      </c>
      <c r="I42" s="40">
        <v>11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3932481.76</v>
      </c>
      <c r="C43" s="40">
        <v>97</v>
      </c>
      <c r="D43" s="40">
        <v>623472.47</v>
      </c>
      <c r="E43" s="40">
        <v>14</v>
      </c>
      <c r="F43" s="40">
        <v>448842.82</v>
      </c>
      <c r="G43" s="40">
        <v>41</v>
      </c>
      <c r="H43" s="40">
        <v>3847242.89</v>
      </c>
      <c r="I43" s="40">
        <v>102</v>
      </c>
      <c r="J43" s="40">
        <v>580478</v>
      </c>
      <c r="K43" s="40">
        <v>13</v>
      </c>
      <c r="L43" s="40">
        <v>480912.46</v>
      </c>
      <c r="M43" s="40">
        <v>42</v>
      </c>
    </row>
    <row r="44" spans="1:13" ht="15">
      <c r="A44" s="39" t="s">
        <v>104</v>
      </c>
      <c r="B44" s="40">
        <v>1124466.64</v>
      </c>
      <c r="C44" s="40">
        <v>29</v>
      </c>
      <c r="D44" s="40">
        <v>435631.93</v>
      </c>
      <c r="E44" s="40">
        <v>10</v>
      </c>
      <c r="F44" s="40">
        <v>162744.58</v>
      </c>
      <c r="G44" s="40">
        <v>16</v>
      </c>
      <c r="H44" s="40">
        <v>1094418.4</v>
      </c>
      <c r="I44" s="40">
        <v>31</v>
      </c>
      <c r="J44" s="40">
        <v>454685</v>
      </c>
      <c r="K44" s="40">
        <v>10</v>
      </c>
      <c r="L44" s="40">
        <v>185045</v>
      </c>
      <c r="M44" s="40">
        <v>17</v>
      </c>
    </row>
    <row r="45" spans="1:13" ht="15">
      <c r="A45" s="39" t="s">
        <v>105</v>
      </c>
      <c r="B45" s="40">
        <v>7223188.56</v>
      </c>
      <c r="C45" s="40">
        <v>92</v>
      </c>
      <c r="D45" s="40">
        <v>4083624.61</v>
      </c>
      <c r="E45" s="40">
        <v>19</v>
      </c>
      <c r="F45" s="40">
        <v>867260.21</v>
      </c>
      <c r="G45" s="40">
        <v>37</v>
      </c>
      <c r="H45" s="40">
        <v>7124244.13</v>
      </c>
      <c r="I45" s="40">
        <v>95</v>
      </c>
      <c r="J45" s="40">
        <v>4060477</v>
      </c>
      <c r="K45" s="40">
        <v>21</v>
      </c>
      <c r="L45" s="40">
        <v>779685.67</v>
      </c>
      <c r="M45" s="40">
        <v>38</v>
      </c>
    </row>
    <row r="46" spans="1:13" ht="15">
      <c r="A46" s="39" t="s">
        <v>106</v>
      </c>
      <c r="B46" s="40">
        <v>209930.3</v>
      </c>
      <c r="C46" s="40">
        <v>14</v>
      </c>
      <c r="D46" s="40">
        <v>24762.53</v>
      </c>
      <c r="E46" s="40">
        <v>10</v>
      </c>
      <c r="F46" s="40">
        <v>0</v>
      </c>
      <c r="G46" s="40">
        <v>0</v>
      </c>
      <c r="H46" s="40">
        <v>224023</v>
      </c>
      <c r="I46" s="40">
        <v>14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894963.71</v>
      </c>
      <c r="C47" s="40">
        <v>32</v>
      </c>
      <c r="D47" s="40">
        <v>0</v>
      </c>
      <c r="E47" s="40">
        <v>0</v>
      </c>
      <c r="F47" s="40">
        <v>55561.08</v>
      </c>
      <c r="G47" s="40">
        <v>13</v>
      </c>
      <c r="H47" s="40">
        <v>905627.32</v>
      </c>
      <c r="I47" s="40">
        <v>35</v>
      </c>
      <c r="J47" s="40">
        <v>0</v>
      </c>
      <c r="K47" s="40">
        <v>0</v>
      </c>
      <c r="L47" s="40">
        <v>54294.91</v>
      </c>
      <c r="M47" s="40">
        <v>13</v>
      </c>
    </row>
    <row r="48" spans="1:13" ht="15">
      <c r="A48" s="39" t="s">
        <v>108</v>
      </c>
      <c r="B48" s="40">
        <v>1457615.33</v>
      </c>
      <c r="C48" s="40">
        <v>42</v>
      </c>
      <c r="D48" s="40">
        <v>0</v>
      </c>
      <c r="E48" s="40">
        <v>0</v>
      </c>
      <c r="F48" s="40">
        <v>156030.62</v>
      </c>
      <c r="G48" s="40">
        <v>16</v>
      </c>
      <c r="H48" s="40">
        <v>1407539.03</v>
      </c>
      <c r="I48" s="40">
        <v>44</v>
      </c>
      <c r="J48" s="40">
        <v>0</v>
      </c>
      <c r="K48" s="40">
        <v>0</v>
      </c>
      <c r="L48" s="40">
        <v>170002.5</v>
      </c>
      <c r="M48" s="40">
        <v>18</v>
      </c>
    </row>
    <row r="49" spans="1:13" ht="15">
      <c r="A49" s="39" t="s">
        <v>109</v>
      </c>
      <c r="B49" s="40">
        <v>756800.82</v>
      </c>
      <c r="C49" s="40">
        <v>13</v>
      </c>
      <c r="D49" s="40">
        <v>0</v>
      </c>
      <c r="E49" s="40">
        <v>0</v>
      </c>
      <c r="F49" s="40">
        <v>0</v>
      </c>
      <c r="G49" s="40">
        <v>0</v>
      </c>
      <c r="H49" s="40">
        <v>822104.36</v>
      </c>
      <c r="I49" s="40">
        <v>14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1057522.06</v>
      </c>
      <c r="C50" s="40">
        <v>46</v>
      </c>
      <c r="D50" s="40">
        <v>0</v>
      </c>
      <c r="E50" s="40">
        <v>0</v>
      </c>
      <c r="F50" s="40">
        <v>97792.79</v>
      </c>
      <c r="G50" s="40">
        <v>19</v>
      </c>
      <c r="H50" s="40">
        <v>970130.42</v>
      </c>
      <c r="I50" s="40">
        <v>47</v>
      </c>
      <c r="J50" s="40">
        <v>0</v>
      </c>
      <c r="K50" s="40">
        <v>0</v>
      </c>
      <c r="L50" s="40">
        <v>95273.23</v>
      </c>
      <c r="M50" s="40">
        <v>18</v>
      </c>
    </row>
    <row r="51" spans="1:13" ht="15">
      <c r="A51" s="39" t="s">
        <v>111</v>
      </c>
      <c r="B51" s="40">
        <v>2241309.07</v>
      </c>
      <c r="C51" s="40">
        <v>61</v>
      </c>
      <c r="D51" s="40">
        <v>1921460.12</v>
      </c>
      <c r="E51" s="40">
        <v>66</v>
      </c>
      <c r="F51" s="40">
        <v>709435.62</v>
      </c>
      <c r="G51" s="40">
        <v>37</v>
      </c>
      <c r="H51" s="40">
        <v>2103203.49</v>
      </c>
      <c r="I51" s="40">
        <v>61</v>
      </c>
      <c r="J51" s="40">
        <v>1998361.32</v>
      </c>
      <c r="K51" s="40">
        <v>64</v>
      </c>
      <c r="L51" s="40">
        <v>624047</v>
      </c>
      <c r="M51" s="40">
        <v>37</v>
      </c>
    </row>
    <row r="52" spans="1:13" ht="15">
      <c r="A52" s="39" t="s">
        <v>112</v>
      </c>
      <c r="B52" s="40">
        <v>498993.8</v>
      </c>
      <c r="C52" s="40">
        <v>15</v>
      </c>
      <c r="D52" s="40">
        <v>0</v>
      </c>
      <c r="E52" s="40">
        <v>0</v>
      </c>
      <c r="F52" s="40">
        <v>0</v>
      </c>
      <c r="G52" s="40">
        <v>0</v>
      </c>
      <c r="H52" s="40">
        <v>528382.75</v>
      </c>
      <c r="I52" s="40">
        <v>16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113</v>
      </c>
      <c r="B53" s="40">
        <v>370185.05</v>
      </c>
      <c r="C53" s="40">
        <v>16</v>
      </c>
      <c r="D53" s="40">
        <v>0</v>
      </c>
      <c r="E53" s="40">
        <v>0</v>
      </c>
      <c r="F53" s="40">
        <v>0</v>
      </c>
      <c r="G53" s="40">
        <v>0</v>
      </c>
      <c r="H53" s="40">
        <v>362591.86</v>
      </c>
      <c r="I53" s="40">
        <v>15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548232.46</v>
      </c>
      <c r="C54" s="40">
        <v>28</v>
      </c>
      <c r="D54" s="40">
        <v>110356.07</v>
      </c>
      <c r="E54" s="40">
        <v>13</v>
      </c>
      <c r="F54" s="40">
        <v>150428.03</v>
      </c>
      <c r="G54" s="40">
        <v>17</v>
      </c>
      <c r="H54" s="40">
        <v>493831</v>
      </c>
      <c r="I54" s="40">
        <v>26</v>
      </c>
      <c r="J54" s="40">
        <v>75481</v>
      </c>
      <c r="K54" s="40">
        <v>12</v>
      </c>
      <c r="L54" s="40">
        <v>133629</v>
      </c>
      <c r="M54" s="40">
        <v>13</v>
      </c>
    </row>
    <row r="55" spans="1:13" ht="15">
      <c r="A55" s="39" t="s">
        <v>115</v>
      </c>
      <c r="B55" s="40">
        <v>166195.05</v>
      </c>
      <c r="C55" s="40">
        <v>14</v>
      </c>
      <c r="D55" s="40">
        <v>179598.63</v>
      </c>
      <c r="E55" s="40">
        <v>20</v>
      </c>
      <c r="F55" s="40">
        <v>51804.7</v>
      </c>
      <c r="G55" s="40">
        <v>10</v>
      </c>
      <c r="H55" s="40">
        <v>0</v>
      </c>
      <c r="I55" s="40">
        <v>0</v>
      </c>
      <c r="J55" s="40">
        <v>130922.5</v>
      </c>
      <c r="K55" s="40">
        <v>16</v>
      </c>
      <c r="L55" s="40">
        <v>0</v>
      </c>
      <c r="M55" s="40">
        <v>0</v>
      </c>
    </row>
    <row r="56" spans="1:13" ht="15">
      <c r="A56" s="39" t="s">
        <v>116</v>
      </c>
      <c r="B56" s="40">
        <v>1204449.18</v>
      </c>
      <c r="C56" s="40">
        <v>37</v>
      </c>
      <c r="D56" s="40">
        <v>448123.66</v>
      </c>
      <c r="E56" s="40">
        <v>13</v>
      </c>
      <c r="F56" s="40">
        <v>359203.81</v>
      </c>
      <c r="G56" s="40">
        <v>17</v>
      </c>
      <c r="H56" s="40">
        <v>1222189.44</v>
      </c>
      <c r="I56" s="40">
        <v>39</v>
      </c>
      <c r="J56" s="40">
        <v>0</v>
      </c>
      <c r="K56" s="40">
        <v>0</v>
      </c>
      <c r="L56" s="40">
        <v>370915</v>
      </c>
      <c r="M56" s="40">
        <v>18</v>
      </c>
    </row>
    <row r="57" spans="1:13" ht="15">
      <c r="A57" s="39" t="s">
        <v>117</v>
      </c>
      <c r="B57" s="40">
        <v>131990.54</v>
      </c>
      <c r="C57" s="40">
        <v>10</v>
      </c>
      <c r="D57" s="40">
        <v>0</v>
      </c>
      <c r="E57" s="40">
        <v>0</v>
      </c>
      <c r="F57" s="40">
        <v>0</v>
      </c>
      <c r="G57" s="40">
        <v>0</v>
      </c>
      <c r="H57" s="40">
        <v>153791</v>
      </c>
      <c r="I57" s="40">
        <v>12</v>
      </c>
      <c r="J57" s="40">
        <v>0</v>
      </c>
      <c r="K57" s="40">
        <v>0</v>
      </c>
      <c r="L57" s="40">
        <v>0</v>
      </c>
      <c r="M57" s="40">
        <v>0</v>
      </c>
    </row>
    <row r="58" spans="1:13" ht="15">
      <c r="A58" s="39" t="s">
        <v>118</v>
      </c>
      <c r="B58" s="40">
        <v>3016776.2</v>
      </c>
      <c r="C58" s="40">
        <v>43</v>
      </c>
      <c r="D58" s="40">
        <v>0</v>
      </c>
      <c r="E58" s="40">
        <v>0</v>
      </c>
      <c r="F58" s="40">
        <v>363723.7</v>
      </c>
      <c r="G58" s="40">
        <v>19</v>
      </c>
      <c r="H58" s="40">
        <v>3051560</v>
      </c>
      <c r="I58" s="40">
        <v>42</v>
      </c>
      <c r="J58" s="40">
        <v>0</v>
      </c>
      <c r="K58" s="40">
        <v>0</v>
      </c>
      <c r="L58" s="40">
        <v>348445</v>
      </c>
      <c r="M58" s="40">
        <v>18</v>
      </c>
    </row>
    <row r="59" spans="1:13" ht="15">
      <c r="A59" s="39" t="s">
        <v>119</v>
      </c>
      <c r="B59" s="40">
        <v>418836.07</v>
      </c>
      <c r="C59" s="40">
        <v>23</v>
      </c>
      <c r="D59" s="40">
        <v>54488.7</v>
      </c>
      <c r="E59" s="40">
        <v>16</v>
      </c>
      <c r="F59" s="40">
        <v>77498.36</v>
      </c>
      <c r="G59" s="40">
        <v>15</v>
      </c>
      <c r="H59" s="40">
        <v>421735.7</v>
      </c>
      <c r="I59" s="40">
        <v>22</v>
      </c>
      <c r="J59" s="40">
        <v>46465</v>
      </c>
      <c r="K59" s="40">
        <v>16</v>
      </c>
      <c r="L59" s="40">
        <v>82273</v>
      </c>
      <c r="M59" s="40">
        <v>14</v>
      </c>
    </row>
    <row r="60" spans="1:13" ht="15">
      <c r="A60" s="39" t="s">
        <v>120</v>
      </c>
      <c r="B60" s="40">
        <v>240273.8</v>
      </c>
      <c r="C60" s="40">
        <v>12</v>
      </c>
      <c r="D60" s="40">
        <v>0</v>
      </c>
      <c r="E60" s="40">
        <v>0</v>
      </c>
      <c r="F60" s="40">
        <v>0</v>
      </c>
      <c r="G60" s="40">
        <v>0</v>
      </c>
      <c r="H60" s="40">
        <v>228992.51</v>
      </c>
      <c r="I60" s="40">
        <v>12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40">
        <v>0</v>
      </c>
      <c r="C61" s="40">
        <v>0</v>
      </c>
      <c r="D61" s="40">
        <v>83375.46</v>
      </c>
      <c r="E61" s="40">
        <v>13</v>
      </c>
      <c r="F61" s="40">
        <v>0</v>
      </c>
      <c r="G61" s="40">
        <v>0</v>
      </c>
      <c r="H61" s="40">
        <v>0</v>
      </c>
      <c r="I61" s="40">
        <v>0</v>
      </c>
      <c r="J61" s="40">
        <v>23710</v>
      </c>
      <c r="K61" s="40">
        <v>11</v>
      </c>
      <c r="L61" s="40">
        <v>0</v>
      </c>
      <c r="M61" s="40">
        <v>0</v>
      </c>
    </row>
    <row r="62" spans="1:13" ht="15">
      <c r="A62" s="39" t="s">
        <v>122</v>
      </c>
      <c r="B62" s="40">
        <v>980523.58</v>
      </c>
      <c r="C62" s="40">
        <v>30</v>
      </c>
      <c r="D62" s="40">
        <v>0</v>
      </c>
      <c r="E62" s="40">
        <v>0</v>
      </c>
      <c r="F62" s="40">
        <v>429442.94</v>
      </c>
      <c r="G62" s="40">
        <v>14</v>
      </c>
      <c r="H62" s="40">
        <v>899141</v>
      </c>
      <c r="I62" s="40">
        <v>29</v>
      </c>
      <c r="J62" s="40">
        <v>0</v>
      </c>
      <c r="K62" s="40">
        <v>0</v>
      </c>
      <c r="L62" s="40">
        <v>387270.8</v>
      </c>
      <c r="M62" s="40">
        <v>15</v>
      </c>
    </row>
    <row r="63" spans="1:13" ht="15">
      <c r="A63" s="39" t="s">
        <v>123</v>
      </c>
      <c r="B63" s="40">
        <v>1063617.11</v>
      </c>
      <c r="C63" s="40">
        <v>22</v>
      </c>
      <c r="D63" s="40">
        <v>963027.54</v>
      </c>
      <c r="E63" s="40">
        <v>23</v>
      </c>
      <c r="F63" s="40">
        <v>308278.65</v>
      </c>
      <c r="G63" s="40">
        <v>15</v>
      </c>
      <c r="H63" s="40">
        <v>1154472</v>
      </c>
      <c r="I63" s="40">
        <v>23</v>
      </c>
      <c r="J63" s="40">
        <v>986135</v>
      </c>
      <c r="K63" s="40">
        <v>27</v>
      </c>
      <c r="L63" s="40">
        <v>327752</v>
      </c>
      <c r="M63" s="40">
        <v>15</v>
      </c>
    </row>
    <row r="64" spans="1:13" ht="15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</row>
    <row r="65" spans="1:13" ht="15">
      <c r="A65" s="39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</row>
    <row r="66" spans="1:13" ht="15">
      <c r="A66" s="39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</row>
    <row r="67" spans="1:13" ht="15">
      <c r="A67" s="39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</row>
    <row r="68" spans="1:13" ht="15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</row>
    <row r="69" spans="1:13" ht="15">
      <c r="A69" s="39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</row>
    <row r="70" spans="1:13" ht="15">
      <c r="A70" s="39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3874779.91</v>
      </c>
      <c r="C2" s="37">
        <v>129</v>
      </c>
      <c r="D2" s="36">
        <v>1127686.07</v>
      </c>
      <c r="E2" s="37">
        <v>65</v>
      </c>
      <c r="F2" s="36">
        <v>614464.22</v>
      </c>
      <c r="G2" s="37">
        <v>52</v>
      </c>
      <c r="H2" s="36">
        <v>4014454.47</v>
      </c>
      <c r="I2" s="37">
        <v>128</v>
      </c>
      <c r="J2" s="36">
        <v>917726</v>
      </c>
      <c r="K2" s="37">
        <v>76</v>
      </c>
      <c r="L2" s="36">
        <v>603140.28</v>
      </c>
      <c r="M2" s="38">
        <v>51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4959559.93</v>
      </c>
      <c r="C3" s="37">
        <v>168</v>
      </c>
      <c r="D3" s="36">
        <v>2182754.7</v>
      </c>
      <c r="E3" s="37">
        <v>99</v>
      </c>
      <c r="F3" s="36">
        <v>919951.06</v>
      </c>
      <c r="G3" s="37">
        <v>82</v>
      </c>
      <c r="H3" s="36">
        <v>4871673.87</v>
      </c>
      <c r="I3" s="37">
        <v>165</v>
      </c>
      <c r="J3" s="36">
        <v>1853361.77</v>
      </c>
      <c r="K3" s="37">
        <v>100</v>
      </c>
      <c r="L3" s="36">
        <v>876856.37</v>
      </c>
      <c r="M3" s="38">
        <v>82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2749484.63</v>
      </c>
      <c r="C4" s="37">
        <v>116</v>
      </c>
      <c r="D4" s="36">
        <v>546888.89</v>
      </c>
      <c r="E4" s="37">
        <v>47</v>
      </c>
      <c r="F4" s="36">
        <v>323423.94</v>
      </c>
      <c r="G4" s="37">
        <v>47</v>
      </c>
      <c r="H4" s="36">
        <v>2590998.17</v>
      </c>
      <c r="I4" s="37">
        <v>120</v>
      </c>
      <c r="J4" s="36">
        <v>574249.03</v>
      </c>
      <c r="K4" s="37">
        <v>42</v>
      </c>
      <c r="L4" s="36">
        <v>339507.4</v>
      </c>
      <c r="M4" s="38">
        <v>45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28917190.94</v>
      </c>
      <c r="C5" s="37">
        <v>579</v>
      </c>
      <c r="D5" s="36">
        <v>10650402.47</v>
      </c>
      <c r="E5" s="37">
        <v>119</v>
      </c>
      <c r="F5" s="36">
        <v>6033770.69</v>
      </c>
      <c r="G5" s="37">
        <v>245</v>
      </c>
      <c r="H5" s="36">
        <v>28533238.64</v>
      </c>
      <c r="I5" s="37">
        <v>591</v>
      </c>
      <c r="J5" s="36">
        <v>10525166.87</v>
      </c>
      <c r="K5" s="37">
        <v>115</v>
      </c>
      <c r="L5" s="36">
        <v>5769775.42</v>
      </c>
      <c r="M5" s="38">
        <v>249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102141.71</v>
      </c>
      <c r="C6" s="37">
        <v>13</v>
      </c>
      <c r="D6" s="36">
        <v>23431.78</v>
      </c>
      <c r="E6" s="37">
        <v>10</v>
      </c>
      <c r="F6" s="36">
        <v>0</v>
      </c>
      <c r="G6" s="37">
        <v>0</v>
      </c>
      <c r="H6" s="36">
        <v>180904.24</v>
      </c>
      <c r="I6" s="37">
        <v>16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3781600.09</v>
      </c>
      <c r="C7" s="37">
        <v>131</v>
      </c>
      <c r="D7" s="36">
        <v>265944.54</v>
      </c>
      <c r="E7" s="37">
        <v>28</v>
      </c>
      <c r="F7" s="36">
        <v>279859.83</v>
      </c>
      <c r="G7" s="37">
        <v>46</v>
      </c>
      <c r="H7" s="36">
        <v>3758302.37</v>
      </c>
      <c r="I7" s="37">
        <v>135</v>
      </c>
      <c r="J7" s="36">
        <v>244489.47</v>
      </c>
      <c r="K7" s="37">
        <v>30</v>
      </c>
      <c r="L7" s="36">
        <v>311569.5</v>
      </c>
      <c r="M7" s="38">
        <v>48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512420.5</v>
      </c>
      <c r="C8" s="37">
        <v>38</v>
      </c>
      <c r="D8" s="36">
        <v>156878.4</v>
      </c>
      <c r="E8" s="37">
        <v>32</v>
      </c>
      <c r="F8" s="36">
        <v>74394.76</v>
      </c>
      <c r="G8" s="37">
        <v>11</v>
      </c>
      <c r="H8" s="36">
        <v>564583</v>
      </c>
      <c r="I8" s="37">
        <v>39</v>
      </c>
      <c r="J8" s="36">
        <v>171636.43</v>
      </c>
      <c r="K8" s="37">
        <v>35</v>
      </c>
      <c r="L8" s="36">
        <v>93437</v>
      </c>
      <c r="M8" s="38">
        <v>12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4033935.41</v>
      </c>
      <c r="C9" s="37">
        <v>132</v>
      </c>
      <c r="D9" s="36">
        <v>2146967.64</v>
      </c>
      <c r="E9" s="37">
        <v>99</v>
      </c>
      <c r="F9" s="36">
        <v>919619.99</v>
      </c>
      <c r="G9" s="37">
        <v>65</v>
      </c>
      <c r="H9" s="36">
        <v>3765020.2</v>
      </c>
      <c r="I9" s="37">
        <v>130</v>
      </c>
      <c r="J9" s="36">
        <v>2217750.32</v>
      </c>
      <c r="K9" s="37">
        <v>97</v>
      </c>
      <c r="L9" s="36">
        <v>825294</v>
      </c>
      <c r="M9" s="38">
        <v>64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1716036.59</v>
      </c>
      <c r="C10" s="37">
        <v>75</v>
      </c>
      <c r="D10" s="36">
        <v>362802.16</v>
      </c>
      <c r="E10" s="37">
        <v>22</v>
      </c>
      <c r="F10" s="36">
        <v>168355.89</v>
      </c>
      <c r="G10" s="37">
        <v>25</v>
      </c>
      <c r="H10" s="36">
        <v>1780950.18</v>
      </c>
      <c r="I10" s="37">
        <v>77</v>
      </c>
      <c r="J10" s="36">
        <v>392572.32</v>
      </c>
      <c r="K10" s="37">
        <v>19</v>
      </c>
      <c r="L10" s="36">
        <v>176887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2234290.33</v>
      </c>
      <c r="C11" s="37">
        <v>103</v>
      </c>
      <c r="D11" s="36">
        <v>314728</v>
      </c>
      <c r="E11" s="37">
        <v>43</v>
      </c>
      <c r="F11" s="36">
        <v>330939.08</v>
      </c>
      <c r="G11" s="37">
        <v>36</v>
      </c>
      <c r="H11" s="36">
        <v>2178856</v>
      </c>
      <c r="I11" s="37">
        <v>96</v>
      </c>
      <c r="J11" s="36">
        <v>329420.76</v>
      </c>
      <c r="K11" s="37">
        <v>48</v>
      </c>
      <c r="L11" s="36">
        <v>288717</v>
      </c>
      <c r="M11" s="38">
        <v>34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2297533</v>
      </c>
      <c r="C12" s="37">
        <v>63</v>
      </c>
      <c r="D12" s="36">
        <v>684358.78</v>
      </c>
      <c r="E12" s="37">
        <v>21</v>
      </c>
      <c r="F12" s="36">
        <v>0</v>
      </c>
      <c r="G12" s="37">
        <v>0</v>
      </c>
      <c r="H12" s="36">
        <v>1949265.15</v>
      </c>
      <c r="I12" s="37">
        <v>40</v>
      </c>
      <c r="J12" s="36">
        <v>742171.82</v>
      </c>
      <c r="K12" s="37">
        <v>16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7223552.5</v>
      </c>
      <c r="C13" s="37">
        <v>262</v>
      </c>
      <c r="D13" s="36">
        <v>1594380.64</v>
      </c>
      <c r="E13" s="37">
        <v>98</v>
      </c>
      <c r="F13" s="36">
        <v>1096366.98</v>
      </c>
      <c r="G13" s="37">
        <v>107</v>
      </c>
      <c r="H13" s="36">
        <v>7120199.95</v>
      </c>
      <c r="I13" s="37">
        <v>277</v>
      </c>
      <c r="J13" s="36">
        <v>1671451</v>
      </c>
      <c r="K13" s="37">
        <v>94</v>
      </c>
      <c r="L13" s="36">
        <v>1189272.1</v>
      </c>
      <c r="M13" s="38">
        <v>109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7676363.99</v>
      </c>
      <c r="C14" s="37">
        <v>247</v>
      </c>
      <c r="D14" s="36">
        <v>1484999.67</v>
      </c>
      <c r="E14" s="37">
        <v>93</v>
      </c>
      <c r="F14" s="36">
        <v>1353098.81</v>
      </c>
      <c r="G14" s="37">
        <v>107</v>
      </c>
      <c r="H14" s="36">
        <v>7646382.54</v>
      </c>
      <c r="I14" s="37">
        <v>246</v>
      </c>
      <c r="J14" s="36">
        <v>1350904.75</v>
      </c>
      <c r="K14" s="37">
        <v>80</v>
      </c>
      <c r="L14" s="36">
        <v>1361633.23</v>
      </c>
      <c r="M14" s="38">
        <v>103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5494398.24</v>
      </c>
      <c r="C15" s="37">
        <v>224</v>
      </c>
      <c r="D15" s="36">
        <v>1341887.56</v>
      </c>
      <c r="E15" s="37">
        <v>106</v>
      </c>
      <c r="F15" s="36">
        <v>949404.06</v>
      </c>
      <c r="G15" s="37">
        <v>103</v>
      </c>
      <c r="H15" s="36">
        <v>5468818.05</v>
      </c>
      <c r="I15" s="37">
        <v>230</v>
      </c>
      <c r="J15" s="36">
        <v>1326007</v>
      </c>
      <c r="K15" s="37">
        <v>107</v>
      </c>
      <c r="L15" s="36">
        <v>947436.94</v>
      </c>
      <c r="M15" s="38">
        <v>102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6478565.4</v>
      </c>
      <c r="C16" s="37">
        <v>236</v>
      </c>
      <c r="D16" s="36">
        <v>3141786.37</v>
      </c>
      <c r="E16" s="37">
        <v>126</v>
      </c>
      <c r="F16" s="36">
        <v>1233044.63</v>
      </c>
      <c r="G16" s="37">
        <v>109</v>
      </c>
      <c r="H16" s="36">
        <v>6631656.1</v>
      </c>
      <c r="I16" s="37">
        <v>255</v>
      </c>
      <c r="J16" s="36">
        <v>3147569.16</v>
      </c>
      <c r="K16" s="37">
        <v>133</v>
      </c>
      <c r="L16" s="36">
        <v>1231417.91</v>
      </c>
      <c r="M16" s="38">
        <v>110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2016-11-28T16:48:59Z</dcterms:modified>
  <cp:category/>
  <cp:version/>
  <cp:contentType/>
  <cp:contentStatus/>
</cp:coreProperties>
</file>