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<sst xmlns="http://schemas.openxmlformats.org/spreadsheetml/2006/main" count="165" uniqueCount="129">
  <si>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</si>
  <si>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</si>
  <si>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</si>
  <si>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</si>
  <si>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</si>
  <si>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</si>
  <si>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</si>
  <si>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</si>
  <si>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</si>
  <si>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</si>
  <si>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</si>
  <si>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</si>
  <si>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</si>
  <si>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</si>
  <si>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</si>
  <si>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</si>
  <si>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</si>
  <si>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</si>
  <si>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</si>
  <si>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</si>
  <si>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</si>
  <si>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</si>
  <si>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</si>
  <si>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</si>
  <si>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</si>
  <si>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</si>
  <si>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</si>
  <si>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</si>
  <si>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</si>
  <si>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</si>
  <si>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</si>
  <si>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</si>
  <si>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</si>
  <si>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</si>
  <si>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</si>
  <si>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</si>
  <si>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</si>
  <si>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</si>
  <si>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</si>
  <si>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</si>
  <si>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</si>
  <si>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</si>
  <si>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</si>
  <si>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</si>
  <si>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</si>
  <si>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</si>
  <si>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</si>
  <si>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</si>
  <si>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</si>
  <si>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</si>
  <si>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</si>
  <si>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</si>
  <si>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</si>
  <si>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</si>
  <si>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</si>
  <si>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</si>
  <si>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</si>
  <si>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</si>
  <si>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</si>
  <si>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</si>
  <si>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</si>
  <si>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</si>
  <si>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</si>
  <si>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</si>
  <si>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</si>
  <si>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</si>
  <si>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</si>
  <si>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</si>
  <si>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</si>
  <si>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</si>
  <si>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</si>
  <si>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</si>
  <si>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</si>
  <si>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</si>
  <si>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</si>
  <si>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</si>
  <si>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</si>
  <si>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</si>
  <si>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</si>
  <si>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</si>
  <si>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</si>
  <si>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</si>
  <si>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</si>
  <si>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</si>
  <si>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</si>
  <si>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</si>
  <si>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</si>
  <si>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</si>
  <si>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</si>
  <si>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</si>
  <si>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</si>
  <si>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</si>
  <si>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</si>
  <si>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</si>
  <si>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</si>
  <si>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</si>
  <si>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</si>
  <si>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</si>
  <si>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</si>
  <si>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</si>
  <si>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</si>
  <si>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</si>
  <si>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</si>
  <si>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PUTNEY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</si>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</sst>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42856</v>
      </c>
      <c r="F7" s="3" t="s">
        <v>3</v>
      </c>
      <c r="G7" s="5">
        <v>42886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31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G7" sqref="G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05/01/2017 - 05/31/2017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05/01/2016 - 05/31/2016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84653652.67000002</v>
      </c>
      <c r="D6" s="42">
        <f t="shared" si="0"/>
        <v>29403068.150000002</v>
      </c>
      <c r="E6" s="43">
        <f t="shared" si="0"/>
        <v>14578402.739999998</v>
      </c>
      <c r="F6" s="41">
        <f t="shared" si="0"/>
        <v>82426573.44999999</v>
      </c>
      <c r="G6" s="42">
        <f t="shared" si="0"/>
        <v>26079594.41</v>
      </c>
      <c r="H6" s="43">
        <f t="shared" si="0"/>
        <v>14367709.010000002</v>
      </c>
      <c r="I6" s="20">
        <f>_xlfn.IFERROR((C6-F6)/F6,"")</f>
        <v>0.027018947006828765</v>
      </c>
      <c r="J6" s="20">
        <f>_xlfn.IFERROR((D6-G6)/G6,"")</f>
        <v>0.12743579090040005</v>
      </c>
      <c r="K6" s="20">
        <f>_xlfn.IFERROR((E6-H6)/H6,"")</f>
        <v>0.014664392900312274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3840133.48</v>
      </c>
      <c r="D7" s="44">
        <f>IF('County Data'!E2&gt;9,'County Data'!D2,"*")</f>
        <v>918242.63</v>
      </c>
      <c r="E7" s="45">
        <f>IF('County Data'!G2&gt;9,'County Data'!F2,"*")</f>
        <v>621776.02</v>
      </c>
      <c r="F7" s="44">
        <f>IF('County Data'!I2&gt;9,'County Data'!H2,"*")</f>
        <v>3877145.56</v>
      </c>
      <c r="G7" s="44">
        <f>IF('County Data'!K2&gt;9,'County Data'!J2,"*")</f>
        <v>1132445.44</v>
      </c>
      <c r="H7" s="45">
        <f>IF('County Data'!M2&gt;9,'County Data'!L2,"*")</f>
        <v>614464.22</v>
      </c>
      <c r="I7" s="22">
        <f aca="true" t="shared" si="1" ref="I7:I50">_xlfn.IFERROR((C7-F7)/F7,"")</f>
        <v>-0.009546218842503318</v>
      </c>
      <c r="J7" s="22">
        <f aca="true" t="shared" si="2" ref="J7:J50">_xlfn.IFERROR((D7-G7)/G7,"")</f>
        <v>-0.189150666719979</v>
      </c>
      <c r="K7" s="22">
        <f aca="true" t="shared" si="3" ref="K7:K50">_xlfn.IFERROR((E7-H7)/H7,"")</f>
        <v>0.01189947235658416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5206145.69</v>
      </c>
      <c r="D8" s="44">
        <f>IF('County Data'!E3&gt;9,'County Data'!D3,"*")</f>
        <v>2160948.17</v>
      </c>
      <c r="E8" s="45">
        <f>IF('County Data'!G3&gt;9,'County Data'!F3,"*")</f>
        <v>965521.17</v>
      </c>
      <c r="F8" s="44">
        <f>IF('County Data'!I3&gt;9,'County Data'!H3,"*")</f>
        <v>4964601.55</v>
      </c>
      <c r="G8" s="44">
        <f>IF('County Data'!K3&gt;9,'County Data'!J3,"*")</f>
        <v>2181129.7</v>
      </c>
      <c r="H8" s="45">
        <f>IF('County Data'!M3&gt;9,'County Data'!L3,"*")</f>
        <v>921172.06</v>
      </c>
      <c r="I8" s="22">
        <f t="shared" si="1"/>
        <v>0.048653278126620375</v>
      </c>
      <c r="J8" s="22">
        <f t="shared" si="2"/>
        <v>-0.009252787672370083</v>
      </c>
      <c r="K8" s="22">
        <f t="shared" si="3"/>
        <v>0.04814421965859449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2883170.17</v>
      </c>
      <c r="D9" s="47">
        <f>IF('County Data'!E4&gt;9,'County Data'!D4,"*")</f>
        <v>499249.15</v>
      </c>
      <c r="E9" s="48">
        <f>IF('County Data'!G4&gt;9,'County Data'!F4,"*")</f>
        <v>342179.18</v>
      </c>
      <c r="F9" s="46">
        <f>IF('County Data'!I4&gt;9,'County Data'!H4,"*")</f>
        <v>2780694.27</v>
      </c>
      <c r="G9" s="47">
        <f>IF('County Data'!K4&gt;9,'County Data'!J4,"*")</f>
        <v>555846.6</v>
      </c>
      <c r="H9" s="48">
        <f>IF('County Data'!M4&gt;9,'County Data'!L4,"*")</f>
        <v>339429.75</v>
      </c>
      <c r="I9" s="9">
        <f t="shared" si="1"/>
        <v>0.036852631051740865</v>
      </c>
      <c r="J9" s="9">
        <f t="shared" si="2"/>
        <v>-0.10182206745530144</v>
      </c>
      <c r="K9" s="9">
        <f t="shared" si="3"/>
        <v>0.008100144433421034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29470086.73</v>
      </c>
      <c r="D10" s="44">
        <f>IF('County Data'!E5&gt;9,'County Data'!D5,"*")</f>
        <v>11143859.97</v>
      </c>
      <c r="E10" s="45">
        <f>IF('County Data'!G5&gt;9,'County Data'!F5,"*")</f>
        <v>6080634.72</v>
      </c>
      <c r="F10" s="44">
        <f>IF('County Data'!I5&gt;9,'County Data'!H5,"*")</f>
        <v>28987356.59</v>
      </c>
      <c r="G10" s="44">
        <f>IF('County Data'!K5&gt;9,'County Data'!J5,"*")</f>
        <v>10669574.78</v>
      </c>
      <c r="H10" s="45">
        <f>IF('County Data'!M5&gt;9,'County Data'!L5,"*")</f>
        <v>6023516.25</v>
      </c>
      <c r="I10" s="22">
        <f t="shared" si="1"/>
        <v>0.016653127321258808</v>
      </c>
      <c r="J10" s="22">
        <f t="shared" si="2"/>
        <v>0.044452117331708826</v>
      </c>
      <c r="K10" s="22">
        <f t="shared" si="3"/>
        <v>0.009482579216084914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113945.35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108001.71</v>
      </c>
      <c r="G11" s="47">
        <f>IF('County Data'!K6&gt;9,'County Data'!J6,"*")</f>
        <v>23431.78</v>
      </c>
      <c r="H11" s="48" t="str">
        <f>IF('County Data'!M6&gt;9,'County Data'!L6,"*")</f>
        <v>*</v>
      </c>
      <c r="I11" s="9">
        <f t="shared" si="1"/>
        <v>0.055032832350524814</v>
      </c>
      <c r="J11" s="9">
        <f t="shared" si="2"/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4044015.95</v>
      </c>
      <c r="D12" s="44">
        <f>IF('County Data'!E7&gt;9,'County Data'!D7,"*")</f>
        <v>282526.47</v>
      </c>
      <c r="E12" s="45">
        <f>IF('County Data'!G7&gt;9,'County Data'!F7,"*")</f>
        <v>315493.9</v>
      </c>
      <c r="F12" s="44">
        <f>IF('County Data'!I7&gt;9,'County Data'!H7,"*")</f>
        <v>3802995.93</v>
      </c>
      <c r="G12" s="44">
        <f>IF('County Data'!K7&gt;9,'County Data'!J7,"*")</f>
        <v>243443.54</v>
      </c>
      <c r="H12" s="45">
        <f>IF('County Data'!M7&gt;9,'County Data'!L7,"*")</f>
        <v>308928.77</v>
      </c>
      <c r="I12" s="22">
        <f t="shared" si="1"/>
        <v>0.06337635496759525</v>
      </c>
      <c r="J12" s="22">
        <f t="shared" si="2"/>
        <v>0.16054207065835455</v>
      </c>
      <c r="K12" s="22">
        <f t="shared" si="3"/>
        <v>0.02125127420149313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493765.4</v>
      </c>
      <c r="D13" s="47">
        <f>IF('County Data'!E8&gt;9,'County Data'!D8,"*")</f>
        <v>172645.05</v>
      </c>
      <c r="E13" s="48">
        <f>IF('County Data'!G8&gt;9,'County Data'!F8,"*")</f>
        <v>76795.84</v>
      </c>
      <c r="F13" s="46">
        <f>IF('County Data'!I8&gt;9,'County Data'!H8,"*")</f>
        <v>514061.76</v>
      </c>
      <c r="G13" s="47">
        <f>IF('County Data'!K8&gt;9,'County Data'!J8,"*")</f>
        <v>160878.4</v>
      </c>
      <c r="H13" s="48">
        <f>IF('County Data'!M8&gt;9,'County Data'!L8,"*")</f>
        <v>81235.93</v>
      </c>
      <c r="I13" s="9">
        <f t="shared" si="1"/>
        <v>-0.039482337686428934</v>
      </c>
      <c r="J13" s="9">
        <f t="shared" si="2"/>
        <v>0.07314002376950539</v>
      </c>
      <c r="K13" s="9">
        <f t="shared" si="3"/>
        <v>-0.054656726401728854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4208201.84</v>
      </c>
      <c r="D14" s="44">
        <f>IF('County Data'!E9&gt;9,'County Data'!D9,"*")</f>
        <v>2301490.24</v>
      </c>
      <c r="E14" s="45">
        <f>IF('County Data'!G9&gt;9,'County Data'!F9,"*")</f>
        <v>941923.8</v>
      </c>
      <c r="F14" s="44">
        <f>IF('County Data'!I9&gt;9,'County Data'!H9,"*")</f>
        <v>4033935.41</v>
      </c>
      <c r="G14" s="44">
        <f>IF('County Data'!K9&gt;9,'County Data'!J9,"*")</f>
        <v>2146967.64</v>
      </c>
      <c r="H14" s="45">
        <f>IF('County Data'!M9&gt;9,'County Data'!L9,"*")</f>
        <v>920503.75</v>
      </c>
      <c r="I14" s="22">
        <f t="shared" si="1"/>
        <v>0.04320010418808359</v>
      </c>
      <c r="J14" s="22">
        <f t="shared" si="2"/>
        <v>0.07197248673948345</v>
      </c>
      <c r="K14" s="22">
        <f t="shared" si="3"/>
        <v>0.02326992149678917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1705560.45</v>
      </c>
      <c r="D15" s="49">
        <f>IF('County Data'!E10&gt;9,'County Data'!D10,"*")</f>
        <v>326178.73</v>
      </c>
      <c r="E15" s="50">
        <f>IF('County Data'!G10&gt;9,'County Data'!F10,"*")</f>
        <v>167707.45</v>
      </c>
      <c r="F15" s="49">
        <f>IF('County Data'!I10&gt;9,'County Data'!H10,"*")</f>
        <v>1737658.97</v>
      </c>
      <c r="G15" s="49">
        <f>IF('County Data'!K10&gt;9,'County Data'!J10,"*")</f>
        <v>362802.16</v>
      </c>
      <c r="H15" s="50">
        <f>IF('County Data'!M10&gt;9,'County Data'!L10,"*")</f>
        <v>168355.89</v>
      </c>
      <c r="I15" s="23">
        <f t="shared" si="1"/>
        <v>-0.01847227825146842</v>
      </c>
      <c r="J15" s="23">
        <f t="shared" si="2"/>
        <v>-0.10094600870071996</v>
      </c>
      <c r="K15" s="23">
        <f t="shared" si="3"/>
        <v>-0.0038516026971197877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2321883.43</v>
      </c>
      <c r="D16" s="44">
        <f>IF('County Data'!E11&gt;9,'County Data'!D11,"*")</f>
        <v>332507.24</v>
      </c>
      <c r="E16" s="45">
        <f>IF('County Data'!G11&gt;9,'County Data'!F11,"*")</f>
        <v>350848.14</v>
      </c>
      <c r="F16" s="44">
        <f>IF('County Data'!I11&gt;9,'County Data'!H11,"*")</f>
        <v>2251760.44</v>
      </c>
      <c r="G16" s="44">
        <f>IF('County Data'!K11&gt;9,'County Data'!J11,"*")</f>
        <v>314728</v>
      </c>
      <c r="H16" s="45">
        <f>IF('County Data'!M11&gt;9,'County Data'!L11,"*")</f>
        <v>325644.08</v>
      </c>
      <c r="I16" s="22">
        <f t="shared" si="1"/>
        <v>0.03114140774229084</v>
      </c>
      <c r="J16" s="22">
        <f t="shared" si="2"/>
        <v>0.056490811113088096</v>
      </c>
      <c r="K16" s="22">
        <f t="shared" si="3"/>
        <v>0.07739756853556189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2579847.11</v>
      </c>
      <c r="D17" s="47">
        <f>IF('County Data'!E12&gt;9,'County Data'!D12,"*")</f>
        <v>3254795.62</v>
      </c>
      <c r="E17" s="48" t="str">
        <f>IF('County Data'!G12&gt;9,'County Data'!F12,"*")</f>
        <v>*</v>
      </c>
      <c r="F17" s="46">
        <f>IF('County Data'!I12&gt;9,'County Data'!H12,"*")</f>
        <v>2361279.3</v>
      </c>
      <c r="G17" s="47">
        <f>IF('County Data'!K12&gt;9,'County Data'!J12,"*")</f>
        <v>703581.78</v>
      </c>
      <c r="H17" s="48" t="str">
        <f>IF('County Data'!M12&gt;9,'County Data'!L12,"*")</f>
        <v>*</v>
      </c>
      <c r="I17" s="9">
        <f t="shared" si="1"/>
        <v>0.09256330244372196</v>
      </c>
      <c r="J17" s="9">
        <f t="shared" si="2"/>
        <v>3.6260373882905266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7429261.46</v>
      </c>
      <c r="D18" s="44">
        <f>IF('County Data'!E13&gt;9,'County Data'!D13,"*")</f>
        <v>1834341.85</v>
      </c>
      <c r="E18" s="45">
        <f>IF('County Data'!G13&gt;9,'County Data'!F13,"*")</f>
        <v>1121476.7</v>
      </c>
      <c r="F18" s="44">
        <f>IF('County Data'!I13&gt;9,'County Data'!H13,"*")</f>
        <v>7291704.98</v>
      </c>
      <c r="G18" s="44">
        <f>IF('County Data'!K13&gt;9,'County Data'!J13,"*")</f>
        <v>1594380.64</v>
      </c>
      <c r="H18" s="45">
        <f>IF('County Data'!M13&gt;9,'County Data'!L13,"*")</f>
        <v>1104170.98</v>
      </c>
      <c r="I18" s="22">
        <f t="shared" si="1"/>
        <v>0.01886478956256394</v>
      </c>
      <c r="J18" s="22">
        <f t="shared" si="2"/>
        <v>0.15050434255147516</v>
      </c>
      <c r="K18" s="22">
        <f t="shared" si="3"/>
        <v>0.015673043680245944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8105655.98</v>
      </c>
      <c r="D19" s="47">
        <f>IF('County Data'!E14&gt;9,'County Data'!D14,"*")</f>
        <v>1614982.34</v>
      </c>
      <c r="E19" s="48">
        <f>IF('County Data'!G14&gt;9,'County Data'!F14,"*")</f>
        <v>1381329.21</v>
      </c>
      <c r="F19" s="46">
        <f>IF('County Data'!I14&gt;9,'County Data'!H14,"*")</f>
        <v>7677888.99</v>
      </c>
      <c r="G19" s="47">
        <f>IF('County Data'!K14&gt;9,'County Data'!J14,"*")</f>
        <v>1484999.67</v>
      </c>
      <c r="H19" s="48">
        <f>IF('County Data'!M14&gt;9,'County Data'!L14,"*")</f>
        <v>1353098.81</v>
      </c>
      <c r="I19" s="9">
        <f t="shared" si="1"/>
        <v>0.055714141029798894</v>
      </c>
      <c r="J19" s="9">
        <f t="shared" si="2"/>
        <v>0.08753043695962583</v>
      </c>
      <c r="K19" s="9">
        <f t="shared" si="3"/>
        <v>0.020863516981439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5442706.81</v>
      </c>
      <c r="D20" s="44">
        <f>IF('County Data'!E15&gt;9,'County Data'!D15,"*")</f>
        <v>1273971.69</v>
      </c>
      <c r="E20" s="45">
        <f>IF('County Data'!G15&gt;9,'County Data'!F15,"*")</f>
        <v>893388.79</v>
      </c>
      <c r="F20" s="44">
        <f>IF('County Data'!I15&gt;9,'County Data'!H15,"*")</f>
        <v>5534931.66</v>
      </c>
      <c r="G20" s="44">
        <f>IF('County Data'!K15&gt;9,'County Data'!J15,"*")</f>
        <v>1353958.56</v>
      </c>
      <c r="H20" s="45">
        <f>IF('County Data'!M15&gt;9,'County Data'!L15,"*")</f>
        <v>956146.49</v>
      </c>
      <c r="I20" s="22">
        <f t="shared" si="1"/>
        <v>-0.016662328582391306</v>
      </c>
      <c r="J20" s="22">
        <f t="shared" si="2"/>
        <v>-0.05907630585089702</v>
      </c>
      <c r="K20" s="22">
        <f t="shared" si="3"/>
        <v>-0.06563607214622516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6809272.82</v>
      </c>
      <c r="D21" s="47">
        <f>IF('County Data'!E16&gt;9,'County Data'!D16,"*")</f>
        <v>3287329</v>
      </c>
      <c r="E21" s="48">
        <f>IF('County Data'!G16&gt;9,'County Data'!F16,"*")</f>
        <v>1319327.82</v>
      </c>
      <c r="F21" s="46">
        <f>IF('County Data'!I16&gt;9,'County Data'!H16,"*")</f>
        <v>6502556.33</v>
      </c>
      <c r="G21" s="47">
        <f>IF('County Data'!K16&gt;9,'County Data'!J16,"*")</f>
        <v>3151425.72</v>
      </c>
      <c r="H21" s="48">
        <f>IF('County Data'!M16&gt;9,'County Data'!L16,"*")</f>
        <v>1251042.03</v>
      </c>
      <c r="I21" s="9">
        <f t="shared" si="1"/>
        <v>0.04716860176742217</v>
      </c>
      <c r="J21" s="9">
        <f t="shared" si="2"/>
        <v>0.04312437990764376</v>
      </c>
      <c r="K21" s="9">
        <f t="shared" si="3"/>
        <v>0.05458313019267629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05/01/2017 - 05/31/2017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05/01/2016 - 05/31/2016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ARLINGTON</v>
      </c>
      <c r="C6" s="41">
        <f>IF('Town Data'!C2&gt;9,'Town Data'!B2,"*")</f>
        <v>154299.53</v>
      </c>
      <c r="D6" s="42" t="str">
        <f>IF('Town Data'!E2&gt;9,'Town Data'!D2,"*")</f>
        <v>*</v>
      </c>
      <c r="E6" s="43" t="str">
        <f>IF('Town Data'!G2&gt;9,'Town Data'!F2,"*")</f>
        <v>*</v>
      </c>
      <c r="F6" s="42">
        <f>IF('Town Data'!I2&gt;9,'Town Data'!H2,"*")</f>
        <v>159333.47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  <v>-0.03159373859114474</v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BARRE</v>
      </c>
      <c r="C7" s="51">
        <f>IF('Town Data'!C3&gt;9,'Town Data'!B3,"*")</f>
        <v>2332036.37</v>
      </c>
      <c r="D7" s="47" t="str">
        <f>IF('Town Data'!E3&gt;9,'Town Data'!D3,"*")</f>
        <v>*</v>
      </c>
      <c r="E7" s="48">
        <f>IF('Town Data'!G3&gt;9,'Town Data'!F3,"*")</f>
        <v>278807.86</v>
      </c>
      <c r="F7" s="46">
        <f>IF('Town Data'!I3&gt;9,'Town Data'!H3,"*")</f>
        <v>2132425.54</v>
      </c>
      <c r="G7" s="47" t="str">
        <f>IF('Town Data'!K3&gt;9,'Town Data'!J3,"*")</f>
        <v>*</v>
      </c>
      <c r="H7" s="48">
        <f>IF('Town Data'!M3&gt;9,'Town Data'!L3,"*")</f>
        <v>266891.67</v>
      </c>
      <c r="I7" s="9">
        <f aca="true" t="shared" si="0" ref="I7:I70">_xlfn.IFERROR((C7-F7)/F7,"")</f>
        <v>0.0936074091478008</v>
      </c>
      <c r="J7" s="9">
        <f aca="true" t="shared" si="1" ref="J7:J70">_xlfn.IFERROR((D7-G7)/G7,"")</f>
      </c>
      <c r="K7" s="9">
        <f aca="true" t="shared" si="2" ref="K7:K70">_xlfn.IFERROR((E7-H7)/H7,"")</f>
        <v>0.04464804015801618</v>
      </c>
      <c r="L7" s="15"/>
    </row>
    <row r="8" spans="1:12" ht="15">
      <c r="A8" s="15"/>
      <c r="B8" s="27" t="str">
        <f>'Town Data'!A4</f>
        <v>BARTON</v>
      </c>
      <c r="C8" s="52">
        <f>IF('Town Data'!C4&gt;9,'Town Data'!B4,"*")</f>
        <v>174012.98</v>
      </c>
      <c r="D8" s="44" t="str">
        <f>IF('Town Data'!E4&gt;9,'Town Data'!D4,"*")</f>
        <v>*</v>
      </c>
      <c r="E8" s="45" t="str">
        <f>IF('Town Data'!G4&gt;9,'Town Data'!F4,"*")</f>
        <v>*</v>
      </c>
      <c r="F8" s="44">
        <f>IF('Town Data'!I4&gt;9,'Town Data'!H4,"*")</f>
        <v>180841.56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  <v>-0.03776001489922995</v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BENNINGTON</v>
      </c>
      <c r="C9" s="51">
        <f>IF('Town Data'!C5&gt;9,'Town Data'!B5,"*")</f>
        <v>2379847.9</v>
      </c>
      <c r="D9" s="47">
        <f>IF('Town Data'!E5&gt;9,'Town Data'!D5,"*")</f>
        <v>569622.07</v>
      </c>
      <c r="E9" s="48">
        <f>IF('Town Data'!G5&gt;9,'Town Data'!F5,"*")</f>
        <v>338415.94</v>
      </c>
      <c r="F9" s="46">
        <f>IF('Town Data'!I5&gt;9,'Town Data'!H5,"*")</f>
        <v>2259998.41</v>
      </c>
      <c r="G9" s="47">
        <f>IF('Town Data'!K5&gt;9,'Town Data'!J5,"*")</f>
        <v>536530.45</v>
      </c>
      <c r="H9" s="48">
        <f>IF('Town Data'!M5&gt;9,'Town Data'!L5,"*")</f>
        <v>334252.81</v>
      </c>
      <c r="I9" s="9">
        <f t="shared" si="0"/>
        <v>0.05303078509687967</v>
      </c>
      <c r="J9" s="9">
        <f t="shared" si="1"/>
        <v>0.061677058590057655</v>
      </c>
      <c r="K9" s="9">
        <f t="shared" si="2"/>
        <v>0.01245503366149713</v>
      </c>
      <c r="L9" s="15"/>
    </row>
    <row r="10" spans="1:12" ht="15">
      <c r="A10" s="15"/>
      <c r="B10" s="27" t="str">
        <f>'Town Data'!A6</f>
        <v>BETHEL</v>
      </c>
      <c r="C10" s="52">
        <f>IF('Town Data'!C6&gt;9,'Town Data'!B6,"*")</f>
        <v>236499.22</v>
      </c>
      <c r="D10" s="44" t="str">
        <f>IF('Town Data'!E6&gt;9,'Town Data'!D6,"*")</f>
        <v>*</v>
      </c>
      <c r="E10" s="45" t="str">
        <f>IF('Town Data'!G6&gt;9,'Town Data'!F6,"*")</f>
        <v>*</v>
      </c>
      <c r="F10" s="44" t="str">
        <f>IF('Town Data'!I6&gt;9,'Town Data'!H6,"*")</f>
        <v>*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BRADFORD</v>
      </c>
      <c r="C11" s="51">
        <f>IF('Town Data'!C7&gt;9,'Town Data'!B7,"*")</f>
        <v>429928.04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424892.24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0.01185194627230657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BRANDON</v>
      </c>
      <c r="C12" s="52">
        <f>IF('Town Data'!C8&gt;9,'Town Data'!B8,"*")</f>
        <v>382148.92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463060.97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-0.17473303785460476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BRATTLEBORO</v>
      </c>
      <c r="C13" s="51">
        <f>IF('Town Data'!C9&gt;9,'Town Data'!B9,"*")</f>
        <v>3475983.92</v>
      </c>
      <c r="D13" s="47">
        <f>IF('Town Data'!E9&gt;9,'Town Data'!D9,"*")</f>
        <v>823758.62</v>
      </c>
      <c r="E13" s="48">
        <f>IF('Town Data'!G9&gt;9,'Town Data'!F9,"*")</f>
        <v>493634.24</v>
      </c>
      <c r="F13" s="46">
        <f>IF('Town Data'!I9&gt;9,'Town Data'!H9,"*")</f>
        <v>3464939.65</v>
      </c>
      <c r="G13" s="47">
        <f>IF('Town Data'!K9&gt;9,'Town Data'!J9,"*")</f>
        <v>770023.55</v>
      </c>
      <c r="H13" s="48">
        <f>IF('Town Data'!M9&gt;9,'Town Data'!L9,"*")</f>
        <v>495927.92</v>
      </c>
      <c r="I13" s="9">
        <f t="shared" si="0"/>
        <v>0.003187435025022736</v>
      </c>
      <c r="J13" s="9">
        <f t="shared" si="1"/>
        <v>0.06978367090201325</v>
      </c>
      <c r="K13" s="9">
        <f t="shared" si="2"/>
        <v>-0.00462502695956298</v>
      </c>
      <c r="L13" s="15"/>
    </row>
    <row r="14" spans="1:12" ht="15">
      <c r="A14" s="15"/>
      <c r="B14" s="27" t="str">
        <f>'Town Data'!A10</f>
        <v>BRISTOL</v>
      </c>
      <c r="C14" s="52">
        <f>IF('Town Data'!C10&gt;9,'Town Data'!B10,"*")</f>
        <v>417115.95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423184.08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-0.014339220889405868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BURKE</v>
      </c>
      <c r="C15" s="51">
        <f>IF('Town Data'!C11&gt;9,'Town Data'!B11,"*")</f>
        <v>211808.27</v>
      </c>
      <c r="D15" s="47">
        <f>IF('Town Data'!E11&gt;9,'Town Data'!D11,"*")</f>
        <v>132854.37</v>
      </c>
      <c r="E15" s="48" t="str">
        <f>IF('Town Data'!G11&gt;9,'Town Data'!F11,"*")</f>
        <v>*</v>
      </c>
      <c r="F15" s="46">
        <f>IF('Town Data'!I11&gt;9,'Town Data'!H11,"*")</f>
        <v>187153.66</v>
      </c>
      <c r="G15" s="47">
        <f>IF('Town Data'!K11&gt;9,'Town Data'!J11,"*")</f>
        <v>81472.17</v>
      </c>
      <c r="H15" s="48" t="str">
        <f>IF('Town Data'!M11&gt;9,'Town Data'!L11,"*")</f>
        <v>*</v>
      </c>
      <c r="I15" s="9">
        <f t="shared" si="0"/>
        <v>0.1317345864355524</v>
      </c>
      <c r="J15" s="9">
        <f t="shared" si="1"/>
        <v>0.6306717987258716</v>
      </c>
      <c r="K15" s="9">
        <f t="shared" si="2"/>
      </c>
      <c r="L15" s="15"/>
    </row>
    <row r="16" spans="1:12" ht="15">
      <c r="A16" s="15"/>
      <c r="B16" s="28" t="str">
        <f>'Town Data'!A12</f>
        <v>BURLINGTON</v>
      </c>
      <c r="C16" s="53">
        <f>IF('Town Data'!C12&gt;9,'Town Data'!B12,"*")</f>
        <v>9526935.52</v>
      </c>
      <c r="D16" s="54">
        <f>IF('Town Data'!E12&gt;9,'Town Data'!D12,"*")</f>
        <v>3567696.31</v>
      </c>
      <c r="E16" s="55">
        <f>IF('Town Data'!G12&gt;9,'Town Data'!F12,"*")</f>
        <v>3404902.36</v>
      </c>
      <c r="F16" s="54">
        <f>IF('Town Data'!I12&gt;9,'Town Data'!H12,"*")</f>
        <v>9327015.09</v>
      </c>
      <c r="G16" s="54">
        <f>IF('Town Data'!K12&gt;9,'Town Data'!J12,"*")</f>
        <v>3427011.26</v>
      </c>
      <c r="H16" s="55">
        <f>IF('Town Data'!M12&gt;9,'Town Data'!L12,"*")</f>
        <v>3326305.72</v>
      </c>
      <c r="I16" s="26">
        <f t="shared" si="0"/>
        <v>0.02143455629382923</v>
      </c>
      <c r="J16" s="26">
        <f t="shared" si="1"/>
        <v>0.04105182017989643</v>
      </c>
      <c r="K16" s="26">
        <f t="shared" si="2"/>
        <v>0.023628808238347874</v>
      </c>
      <c r="L16" s="15"/>
    </row>
    <row r="17" spans="1:12" ht="15">
      <c r="A17" s="15"/>
      <c r="B17" s="27" t="str">
        <f>'Town Data'!A13</f>
        <v>CAMBRIDGE</v>
      </c>
      <c r="C17" s="52">
        <f>IF('Town Data'!C13&gt;9,'Town Data'!B13,"*")</f>
        <v>434366.38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402326.01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0.07963782903322605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CASTLETON</v>
      </c>
      <c r="C18" s="51">
        <f>IF('Town Data'!C14&gt;9,'Town Data'!B14,"*")</f>
        <v>463649.22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437834.11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0.05896093842482941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CHESTER</v>
      </c>
      <c r="C19" s="52">
        <f>IF('Town Data'!C15&gt;9,'Town Data'!B15,"*")</f>
        <v>251366.6</v>
      </c>
      <c r="D19" s="44">
        <f>IF('Town Data'!E15&gt;9,'Town Data'!D15,"*")</f>
        <v>44618.91</v>
      </c>
      <c r="E19" s="45" t="str">
        <f>IF('Town Data'!G15&gt;9,'Town Data'!F15,"*")</f>
        <v>*</v>
      </c>
      <c r="F19" s="44">
        <f>IF('Town Data'!I15&gt;9,'Town Data'!H15,"*")</f>
        <v>262100.37</v>
      </c>
      <c r="G19" s="44">
        <f>IF('Town Data'!K15&gt;9,'Town Data'!J15,"*")</f>
        <v>43076.22</v>
      </c>
      <c r="H19" s="45" t="str">
        <f>IF('Town Data'!M15&gt;9,'Town Data'!L15,"*")</f>
        <v>*</v>
      </c>
      <c r="I19" s="22">
        <f t="shared" si="0"/>
        <v>-0.04095289907450336</v>
      </c>
      <c r="J19" s="22">
        <f t="shared" si="1"/>
        <v>0.03581303094839803</v>
      </c>
      <c r="K19" s="22">
        <f t="shared" si="2"/>
      </c>
      <c r="L19" s="15"/>
    </row>
    <row r="20" spans="1:12" ht="15">
      <c r="A20" s="15"/>
      <c r="B20" s="15" t="str">
        <f>'Town Data'!A16</f>
        <v>COLCHESTER</v>
      </c>
      <c r="C20" s="51">
        <f>IF('Town Data'!C16&gt;9,'Town Data'!B16,"*")</f>
        <v>2114943.14</v>
      </c>
      <c r="D20" s="47">
        <f>IF('Town Data'!E16&gt;9,'Town Data'!D16,"*")</f>
        <v>1440271.43</v>
      </c>
      <c r="E20" s="48">
        <f>IF('Town Data'!G16&gt;9,'Town Data'!F16,"*")</f>
        <v>244960.35</v>
      </c>
      <c r="F20" s="46">
        <f>IF('Town Data'!I16&gt;9,'Town Data'!H16,"*")</f>
        <v>2064444.3</v>
      </c>
      <c r="G20" s="47">
        <f>IF('Town Data'!K16&gt;9,'Town Data'!J16,"*")</f>
        <v>1338913.29</v>
      </c>
      <c r="H20" s="48">
        <f>IF('Town Data'!M16&gt;9,'Town Data'!L16,"*")</f>
        <v>231689.21</v>
      </c>
      <c r="I20" s="9">
        <f t="shared" si="0"/>
        <v>0.02446122668458533</v>
      </c>
      <c r="J20" s="9">
        <f t="shared" si="1"/>
        <v>0.07570179544636524</v>
      </c>
      <c r="K20" s="9">
        <f t="shared" si="2"/>
        <v>0.05727992253070402</v>
      </c>
      <c r="L20" s="15"/>
    </row>
    <row r="21" spans="1:12" ht="15">
      <c r="A21" s="15"/>
      <c r="B21" s="27" t="str">
        <f>'Town Data'!A17</f>
        <v>DERBY</v>
      </c>
      <c r="C21" s="52">
        <f>IF('Town Data'!C17&gt;9,'Town Data'!B17,"*")</f>
        <v>780576.36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742289.3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0.0515797007985969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DORSET</v>
      </c>
      <c r="C22" s="51">
        <f>IF('Town Data'!C18&gt;9,'Town Data'!B18,"*")</f>
        <v>353553.55</v>
      </c>
      <c r="D22" s="47">
        <f>IF('Town Data'!E18&gt;9,'Town Data'!D18,"*")</f>
        <v>93848.34</v>
      </c>
      <c r="E22" s="48" t="str">
        <f>IF('Town Data'!G18&gt;9,'Town Data'!F18,"*")</f>
        <v>*</v>
      </c>
      <c r="F22" s="46">
        <f>IF('Town Data'!I18&gt;9,'Town Data'!H18,"*")</f>
        <v>289470.01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0.22138231176348797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DOVER</v>
      </c>
      <c r="C23" s="52">
        <f>IF('Town Data'!C19&gt;9,'Town Data'!B19,"*")</f>
        <v>183064.75</v>
      </c>
      <c r="D23" s="44">
        <f>IF('Town Data'!E19&gt;9,'Town Data'!D19,"*")</f>
        <v>100972</v>
      </c>
      <c r="E23" s="45" t="str">
        <f>IF('Town Data'!G19&gt;9,'Town Data'!F19,"*")</f>
        <v>*</v>
      </c>
      <c r="F23" s="44">
        <f>IF('Town Data'!I19&gt;9,'Town Data'!H19,"*")</f>
        <v>179118.18</v>
      </c>
      <c r="G23" s="44">
        <f>IF('Town Data'!K19&gt;9,'Town Data'!J19,"*")</f>
        <v>105690.51</v>
      </c>
      <c r="H23" s="45">
        <f>IF('Town Data'!M19&gt;9,'Town Data'!L19,"*")</f>
        <v>62145.76</v>
      </c>
      <c r="I23" s="22">
        <f t="shared" si="0"/>
        <v>0.022033330173408458</v>
      </c>
      <c r="J23" s="22">
        <f t="shared" si="1"/>
        <v>-0.044644594864761224</v>
      </c>
      <c r="K23" s="22">
        <f t="shared" si="2"/>
      </c>
      <c r="L23" s="15"/>
    </row>
    <row r="24" spans="1:12" ht="15">
      <c r="A24" s="15"/>
      <c r="B24" s="15" t="str">
        <f>'Town Data'!A20</f>
        <v>ENOSBURG</v>
      </c>
      <c r="C24" s="51">
        <f>IF('Town Data'!C20&gt;9,'Town Data'!B20,"*")</f>
        <v>360961.14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345730.98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0.04405205457723237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ESSEX</v>
      </c>
      <c r="C25" s="52">
        <f>IF('Town Data'!C21&gt;9,'Town Data'!B21,"*")</f>
        <v>3170300.69</v>
      </c>
      <c r="D25" s="44" t="str">
        <f>IF('Town Data'!E21&gt;9,'Town Data'!D21,"*")</f>
        <v>*</v>
      </c>
      <c r="E25" s="45">
        <f>IF('Town Data'!G21&gt;9,'Town Data'!F21,"*")</f>
        <v>339722.5</v>
      </c>
      <c r="F25" s="44">
        <f>IF('Town Data'!I21&gt;9,'Town Data'!H21,"*")</f>
        <v>2967600.26</v>
      </c>
      <c r="G25" s="44" t="str">
        <f>IF('Town Data'!K21&gt;9,'Town Data'!J21,"*")</f>
        <v>*</v>
      </c>
      <c r="H25" s="45">
        <f>IF('Town Data'!M21&gt;9,'Town Data'!L21,"*")</f>
        <v>329340.77</v>
      </c>
      <c r="I25" s="22">
        <f t="shared" si="0"/>
        <v>0.06830449260036127</v>
      </c>
      <c r="J25" s="22">
        <f t="shared" si="1"/>
      </c>
      <c r="K25" s="22">
        <f t="shared" si="2"/>
        <v>0.03152275984537226</v>
      </c>
      <c r="L25" s="15"/>
    </row>
    <row r="26" spans="1:12" ht="15">
      <c r="A26" s="15"/>
      <c r="B26" s="15" t="str">
        <f>'Town Data'!A22</f>
        <v>FAIR HAVEN</v>
      </c>
      <c r="C26" s="51">
        <f>IF('Town Data'!C22&gt;9,'Town Data'!B22,"*")</f>
        <v>459188.56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455120.1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0.008939310744570545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FAIRLEE</v>
      </c>
      <c r="C27" s="52">
        <f>IF('Town Data'!C23&gt;9,'Town Data'!B23,"*")</f>
        <v>198850.42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 t="str">
        <f>IF('Town Data'!I23&gt;9,'Town Data'!H23,"*")</f>
        <v>*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FERRISBURGH</v>
      </c>
      <c r="C28" s="51">
        <f>IF('Town Data'!C24&gt;9,'Town Data'!B24,"*")</f>
        <v>454328.2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519785.55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-0.1259314538466873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HARDWICK</v>
      </c>
      <c r="C29" s="52">
        <f>IF('Town Data'!C25&gt;9,'Town Data'!B25,"*")</f>
        <v>325930.66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321014.18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0.015315460519532132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HARTFORD</v>
      </c>
      <c r="C30" s="51">
        <f>IF('Town Data'!C26&gt;9,'Town Data'!B26,"*")</f>
        <v>2001754.86</v>
      </c>
      <c r="D30" s="47">
        <f>IF('Town Data'!E26&gt;9,'Town Data'!D26,"*")</f>
        <v>1062442.56</v>
      </c>
      <c r="E30" s="48">
        <f>IF('Town Data'!G26&gt;9,'Town Data'!F26,"*")</f>
        <v>302129.64</v>
      </c>
      <c r="F30" s="46">
        <f>IF('Town Data'!I26&gt;9,'Town Data'!H26,"*")</f>
        <v>1889355.13</v>
      </c>
      <c r="G30" s="47">
        <f>IF('Town Data'!K26&gt;9,'Town Data'!J26,"*")</f>
        <v>997929.46</v>
      </c>
      <c r="H30" s="48">
        <f>IF('Town Data'!M26&gt;9,'Town Data'!L26,"*")</f>
        <v>276708.02</v>
      </c>
      <c r="I30" s="9">
        <f t="shared" si="0"/>
        <v>0.05949105502468465</v>
      </c>
      <c r="J30" s="9">
        <f t="shared" si="1"/>
        <v>0.06464695410435133</v>
      </c>
      <c r="K30" s="9">
        <f t="shared" si="2"/>
        <v>0.0918716414507971</v>
      </c>
      <c r="L30" s="15"/>
    </row>
    <row r="31" spans="1:12" ht="15">
      <c r="A31" s="15"/>
      <c r="B31" s="27" t="str">
        <f>'Town Data'!A27</f>
        <v>HINESBURG</v>
      </c>
      <c r="C31" s="52">
        <f>IF('Town Data'!C27&gt;9,'Town Data'!B27,"*")</f>
        <v>471485.24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479883.6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-0.017500827283949662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JERICHO</v>
      </c>
      <c r="C32" s="51">
        <f>IF('Town Data'!C28&gt;9,'Town Data'!B28,"*")</f>
        <v>377764.29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JOHNSON</v>
      </c>
      <c r="C33" s="52">
        <f>IF('Town Data'!C29&gt;9,'Town Data'!B29,"*")</f>
        <v>250056.83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252017.1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-0.007778321391683416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KILLINGTON</v>
      </c>
      <c r="C34" s="51">
        <f>IF('Town Data'!C30&gt;9,'Town Data'!B30,"*")</f>
        <v>438242.66</v>
      </c>
      <c r="D34" s="47">
        <f>IF('Town Data'!E30&gt;9,'Town Data'!D30,"*")</f>
        <v>314951.76</v>
      </c>
      <c r="E34" s="48">
        <f>IF('Town Data'!G30&gt;9,'Town Data'!F30,"*")</f>
        <v>205059.57</v>
      </c>
      <c r="F34" s="46">
        <f>IF('Town Data'!I30&gt;9,'Town Data'!H30,"*")</f>
        <v>356049.86</v>
      </c>
      <c r="G34" s="47">
        <f>IF('Town Data'!K30&gt;9,'Town Data'!J30,"*")</f>
        <v>138353.73</v>
      </c>
      <c r="H34" s="48">
        <f>IF('Town Data'!M30&gt;9,'Town Data'!L30,"*")</f>
        <v>143834.33</v>
      </c>
      <c r="I34" s="9">
        <f t="shared" si="0"/>
        <v>0.2308463202316664</v>
      </c>
      <c r="J34" s="9">
        <f t="shared" si="1"/>
        <v>1.2764240617148521</v>
      </c>
      <c r="K34" s="9">
        <f t="shared" si="2"/>
        <v>0.4256649994476286</v>
      </c>
      <c r="L34" s="15"/>
    </row>
    <row r="35" spans="1:12" ht="15">
      <c r="A35" s="15"/>
      <c r="B35" s="27" t="str">
        <f>'Town Data'!A31</f>
        <v>LONDONDERRY</v>
      </c>
      <c r="C35" s="52">
        <f>IF('Town Data'!C31&gt;9,'Town Data'!B31,"*")</f>
        <v>142395.02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140686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0.012147761682043626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LUDLOW</v>
      </c>
      <c r="C36" s="51">
        <f>IF('Town Data'!C32&gt;9,'Town Data'!B32,"*")</f>
        <v>572938.4</v>
      </c>
      <c r="D36" s="47">
        <f>IF('Town Data'!E32&gt;9,'Town Data'!D32,"*")</f>
        <v>168562.21</v>
      </c>
      <c r="E36" s="48">
        <f>IF('Town Data'!G32&gt;9,'Town Data'!F32,"*")</f>
        <v>158202.55</v>
      </c>
      <c r="F36" s="46">
        <f>IF('Town Data'!I32&gt;9,'Town Data'!H32,"*")</f>
        <v>590604.36</v>
      </c>
      <c r="G36" s="47">
        <f>IF('Town Data'!K32&gt;9,'Town Data'!J32,"*")</f>
        <v>146822.12</v>
      </c>
      <c r="H36" s="48">
        <f>IF('Town Data'!M32&gt;9,'Town Data'!L32,"*")</f>
        <v>158720.74</v>
      </c>
      <c r="I36" s="9">
        <f t="shared" si="0"/>
        <v>-0.02991166539982868</v>
      </c>
      <c r="J36" s="9">
        <f t="shared" si="1"/>
        <v>0.1480709446233306</v>
      </c>
      <c r="K36" s="9">
        <f t="shared" si="2"/>
        <v>-0.0032647907261521233</v>
      </c>
      <c r="L36" s="15"/>
    </row>
    <row r="37" spans="1:12" ht="15">
      <c r="A37" s="15"/>
      <c r="B37" s="27" t="str">
        <f>'Town Data'!A33</f>
        <v>LYNDON</v>
      </c>
      <c r="C37" s="52">
        <f>IF('Town Data'!C33&gt;9,'Town Data'!B33,"*")</f>
        <v>972356.09</v>
      </c>
      <c r="D37" s="44" t="str">
        <f>IF('Town Data'!E33&gt;9,'Town Data'!D33,"*")</f>
        <v>*</v>
      </c>
      <c r="E37" s="45">
        <f>IF('Town Data'!G33&gt;9,'Town Data'!F33,"*")</f>
        <v>91136.67</v>
      </c>
      <c r="F37" s="44">
        <f>IF('Town Data'!I33&gt;9,'Town Data'!H33,"*")</f>
        <v>990511.71</v>
      </c>
      <c r="G37" s="44" t="str">
        <f>IF('Town Data'!K33&gt;9,'Town Data'!J33,"*")</f>
        <v>*</v>
      </c>
      <c r="H37" s="45">
        <f>IF('Town Data'!M33&gt;9,'Town Data'!L33,"*")</f>
        <v>100271.57</v>
      </c>
      <c r="I37" s="22">
        <f t="shared" si="0"/>
        <v>-0.01832953595268449</v>
      </c>
      <c r="J37" s="22">
        <f t="shared" si="1"/>
      </c>
      <c r="K37" s="22">
        <f>_xlfn.IFERROR((E37-H37)/H37,"")</f>
        <v>-0.09110159539737941</v>
      </c>
      <c r="L37" s="15"/>
    </row>
    <row r="38" spans="1:12" ht="15">
      <c r="A38" s="15"/>
      <c r="B38" s="15" t="str">
        <f>'Town Data'!A34</f>
        <v>MANCHESTER</v>
      </c>
      <c r="C38" s="51">
        <f>IF('Town Data'!C34&gt;9,'Town Data'!B34,"*")</f>
        <v>2127981.66</v>
      </c>
      <c r="D38" s="47">
        <f>IF('Town Data'!E34&gt;9,'Town Data'!D34,"*")</f>
        <v>1398001.39</v>
      </c>
      <c r="E38" s="48">
        <f>IF('Town Data'!G34&gt;9,'Town Data'!F34,"*")</f>
        <v>491260.6</v>
      </c>
      <c r="F38" s="46">
        <f>IF('Town Data'!I34&gt;9,'Town Data'!H34,"*")</f>
        <v>2062312.66</v>
      </c>
      <c r="G38" s="47">
        <f>IF('Town Data'!K34&gt;9,'Town Data'!J34,"*")</f>
        <v>1436637.47</v>
      </c>
      <c r="H38" s="48">
        <f>IF('Town Data'!M34&gt;9,'Town Data'!L34,"*")</f>
        <v>449400.42</v>
      </c>
      <c r="I38" s="9">
        <f t="shared" si="0"/>
        <v>0.03184240744562963</v>
      </c>
      <c r="J38" s="9">
        <f t="shared" si="1"/>
        <v>-0.026893409650522393</v>
      </c>
      <c r="K38" s="9">
        <f t="shared" si="2"/>
        <v>0.09314673092650869</v>
      </c>
      <c r="L38" s="15"/>
    </row>
    <row r="39" spans="1:12" ht="15">
      <c r="A39" s="15"/>
      <c r="B39" s="27" t="str">
        <f>'Town Data'!A35</f>
        <v>MIDDLEBURY</v>
      </c>
      <c r="C39" s="52">
        <f>IF('Town Data'!C35&gt;9,'Town Data'!B35,"*")</f>
        <v>2077735.71</v>
      </c>
      <c r="D39" s="44" t="str">
        <f>IF('Town Data'!E35&gt;9,'Town Data'!D35,"*")</f>
        <v>*</v>
      </c>
      <c r="E39" s="45">
        <f>IF('Town Data'!G35&gt;9,'Town Data'!F35,"*")</f>
        <v>339261.8</v>
      </c>
      <c r="F39" s="44">
        <f>IF('Town Data'!I35&gt;9,'Town Data'!H35,"*")</f>
        <v>2071580.76</v>
      </c>
      <c r="G39" s="44">
        <f>IF('Town Data'!K35&gt;9,'Town Data'!J35,"*")</f>
        <v>629673.02</v>
      </c>
      <c r="H39" s="45">
        <f>IF('Town Data'!M35&gt;9,'Town Data'!L35,"*")</f>
        <v>324839.77</v>
      </c>
      <c r="I39" s="22">
        <f t="shared" si="0"/>
        <v>0.002971136881962523</v>
      </c>
      <c r="J39" s="22">
        <f t="shared" si="1"/>
      </c>
      <c r="K39" s="22">
        <f t="shared" si="2"/>
        <v>0.04439736550730832</v>
      </c>
      <c r="L39" s="15"/>
    </row>
    <row r="40" spans="1:12" ht="15">
      <c r="A40" s="15"/>
      <c r="B40" s="15" t="str">
        <f>'Town Data'!A36</f>
        <v>MILTON</v>
      </c>
      <c r="C40" s="51">
        <f>IF('Town Data'!C36&gt;9,'Town Data'!B36,"*")</f>
        <v>948536.05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983382.53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-0.03543532545773411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MONTPELIER</v>
      </c>
      <c r="C41" s="52">
        <f>IF('Town Data'!C37&gt;9,'Town Data'!B37,"*")</f>
        <v>2176589.38</v>
      </c>
      <c r="D41" s="44" t="str">
        <f>IF('Town Data'!E37&gt;9,'Town Data'!D37,"*")</f>
        <v>*</v>
      </c>
      <c r="E41" s="45">
        <f>IF('Town Data'!G37&gt;9,'Town Data'!F37,"*")</f>
        <v>388526.64</v>
      </c>
      <c r="F41" s="44">
        <f>IF('Town Data'!I37&gt;9,'Town Data'!H37,"*")</f>
        <v>2170014.38</v>
      </c>
      <c r="G41" s="44">
        <f>IF('Town Data'!K37&gt;9,'Town Data'!J37,"*")</f>
        <v>273359.05</v>
      </c>
      <c r="H41" s="45">
        <f>IF('Town Data'!M37&gt;9,'Town Data'!L37,"*")</f>
        <v>394357.67</v>
      </c>
      <c r="I41" s="22">
        <f t="shared" si="0"/>
        <v>0.0030299338385029505</v>
      </c>
      <c r="J41" s="22">
        <f t="shared" si="1"/>
      </c>
      <c r="K41" s="22">
        <f t="shared" si="2"/>
        <v>-0.014786145784865729</v>
      </c>
      <c r="L41" s="15"/>
    </row>
    <row r="42" spans="1:12" ht="15">
      <c r="A42" s="15"/>
      <c r="B42" s="15" t="str">
        <f>'Town Data'!A38</f>
        <v>MORRISTOWN</v>
      </c>
      <c r="C42" s="51">
        <f>IF('Town Data'!C38&gt;9,'Town Data'!B38,"*")</f>
        <v>1148778.74</v>
      </c>
      <c r="D42" s="47" t="str">
        <f>IF('Town Data'!E38&gt;9,'Town Data'!D38,"*")</f>
        <v>*</v>
      </c>
      <c r="E42" s="48">
        <f>IF('Town Data'!G38&gt;9,'Town Data'!F38,"*")</f>
        <v>111827.04</v>
      </c>
      <c r="F42" s="46">
        <f>IF('Town Data'!I38&gt;9,'Town Data'!H38,"*")</f>
        <v>1077818.82</v>
      </c>
      <c r="G42" s="47">
        <f>IF('Town Data'!K38&gt;9,'Town Data'!J38,"*")</f>
        <v>80247.49</v>
      </c>
      <c r="H42" s="48">
        <f>IF('Town Data'!M38&gt;9,'Town Data'!L38,"*")</f>
        <v>100166.33</v>
      </c>
      <c r="I42" s="9">
        <f t="shared" si="0"/>
        <v>0.06583659394628118</v>
      </c>
      <c r="J42" s="9">
        <f t="shared" si="1"/>
      </c>
      <c r="K42" s="9">
        <f t="shared" si="2"/>
        <v>0.11641346947622012</v>
      </c>
      <c r="L42" s="15"/>
    </row>
    <row r="43" spans="1:12" ht="15">
      <c r="A43" s="15"/>
      <c r="B43" s="27" t="str">
        <f>'Town Data'!A39</f>
        <v>NEWPORT</v>
      </c>
      <c r="C43" s="52">
        <f>IF('Town Data'!C39&gt;9,'Town Data'!B39,"*")</f>
        <v>859777.22</v>
      </c>
      <c r="D43" s="44" t="str">
        <f>IF('Town Data'!E39&gt;9,'Town Data'!D39,"*")</f>
        <v>*</v>
      </c>
      <c r="E43" s="45">
        <f>IF('Town Data'!G39&gt;9,'Town Data'!F39,"*")</f>
        <v>123322.04</v>
      </c>
      <c r="F43" s="44">
        <f>IF('Town Data'!I39&gt;9,'Town Data'!H39,"*")</f>
        <v>850844.41</v>
      </c>
      <c r="G43" s="44" t="str">
        <f>IF('Town Data'!K39&gt;9,'Town Data'!J39,"*")</f>
        <v>*</v>
      </c>
      <c r="H43" s="45">
        <f>IF('Town Data'!M39&gt;9,'Town Data'!L39,"*")</f>
        <v>128539.64</v>
      </c>
      <c r="I43" s="22">
        <f t="shared" si="0"/>
        <v>0.010498758521549127</v>
      </c>
      <c r="J43" s="22">
        <f t="shared" si="1"/>
      </c>
      <c r="K43" s="22">
        <f t="shared" si="2"/>
        <v>-0.040591369323891104</v>
      </c>
      <c r="L43" s="15"/>
    </row>
    <row r="44" spans="1:12" ht="15">
      <c r="A44" s="15"/>
      <c r="B44" s="15" t="str">
        <f>'Town Data'!A40</f>
        <v>NORTH HERO</v>
      </c>
      <c r="C44" s="51" t="str">
        <f>IF('Town Data'!C40&gt;9,'Town Data'!B40,"*")</f>
        <v>*</v>
      </c>
      <c r="D44" s="47">
        <f>IF('Town Data'!E40&gt;9,'Town Data'!D40,"*")</f>
        <v>93544.68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NORTHFIELD</v>
      </c>
      <c r="C45" s="52">
        <f>IF('Town Data'!C41&gt;9,'Town Data'!B41,"*")</f>
        <v>326165.93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>
        <f>IF('Town Data'!I41&gt;9,'Town Data'!H41,"*")</f>
        <v>331796.96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  <v>-0.016971312817332707</v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POULTNEY</v>
      </c>
      <c r="C46" s="51">
        <f>IF('Town Data'!C42&gt;9,'Town Data'!B42,"*")</f>
        <v>243773.7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210862.15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0.15608088032868875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PUTNEY</v>
      </c>
      <c r="C47" s="52" t="str">
        <f>IF('Town Data'!C43&gt;9,'Town Data'!B43,"*")</f>
        <v>*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195078.22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RANDOLPH</v>
      </c>
      <c r="C48" s="51">
        <f>IF('Town Data'!C44&gt;9,'Town Data'!B44,"*")</f>
        <v>539519.64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568423.93</v>
      </c>
      <c r="G48" s="47" t="str">
        <f>IF('Town Data'!K44&gt;9,'Town Data'!J44,"*")</f>
        <v>*</v>
      </c>
      <c r="H48" s="48">
        <f>IF('Town Data'!M44&gt;9,'Town Data'!L44,"*")</f>
        <v>51315.59</v>
      </c>
      <c r="I48" s="9">
        <f t="shared" si="0"/>
        <v>-0.05084988241082678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ROCKINGHAM</v>
      </c>
      <c r="C49" s="52">
        <f>IF('Town Data'!C45&gt;9,'Town Data'!B45,"*")</f>
        <v>466054.59</v>
      </c>
      <c r="D49" s="44" t="str">
        <f>IF('Town Data'!E45&gt;9,'Town Data'!D45,"*")</f>
        <v>*</v>
      </c>
      <c r="E49" s="45">
        <f>IF('Town Data'!G45&gt;9,'Town Data'!F45,"*")</f>
        <v>94821.27</v>
      </c>
      <c r="F49" s="44">
        <f>IF('Town Data'!I45&gt;9,'Town Data'!H45,"*")</f>
        <v>422296.15</v>
      </c>
      <c r="G49" s="44" t="str">
        <f>IF('Town Data'!K45&gt;9,'Town Data'!J45,"*")</f>
        <v>*</v>
      </c>
      <c r="H49" s="45">
        <f>IF('Town Data'!M45&gt;9,'Town Data'!L45,"*")</f>
        <v>105115.21</v>
      </c>
      <c r="I49" s="22">
        <f t="shared" si="0"/>
        <v>0.10362026743554256</v>
      </c>
      <c r="J49" s="22">
        <f t="shared" si="1"/>
      </c>
      <c r="K49" s="22">
        <f t="shared" si="2"/>
        <v>-0.09793007120472862</v>
      </c>
      <c r="L49" s="15"/>
    </row>
    <row r="50" spans="1:12" ht="15">
      <c r="A50" s="15"/>
      <c r="B50" s="15" t="str">
        <f>'Town Data'!A46</f>
        <v>ROYALTON</v>
      </c>
      <c r="C50" s="51">
        <f>IF('Town Data'!C46&gt;9,'Town Data'!B46,"*")</f>
        <v>354355.22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343689.48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0.03103307089876592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RUTLAND</v>
      </c>
      <c r="C51" s="52">
        <f>IF('Town Data'!C47&gt;9,'Town Data'!B47,"*")</f>
        <v>3508231.66</v>
      </c>
      <c r="D51" s="44">
        <f>IF('Town Data'!E47&gt;9,'Town Data'!D47,"*")</f>
        <v>273011.68</v>
      </c>
      <c r="E51" s="45">
        <f>IF('Town Data'!G47&gt;9,'Town Data'!F47,"*")</f>
        <v>425412.17</v>
      </c>
      <c r="F51" s="44">
        <f>IF('Town Data'!I47&gt;9,'Town Data'!H47,"*")</f>
        <v>3441151.05</v>
      </c>
      <c r="G51" s="44">
        <f>IF('Town Data'!K47&gt;9,'Town Data'!J47,"*")</f>
        <v>227840.5</v>
      </c>
      <c r="H51" s="45">
        <f>IF('Town Data'!M47&gt;9,'Town Data'!L47,"*")</f>
        <v>444619.11</v>
      </c>
      <c r="I51" s="22">
        <f t="shared" si="0"/>
        <v>0.0194936546014161</v>
      </c>
      <c r="J51" s="22">
        <f t="shared" si="1"/>
        <v>0.19825790410396743</v>
      </c>
      <c r="K51" s="22">
        <f t="shared" si="2"/>
        <v>-0.043198638043245606</v>
      </c>
      <c r="L51" s="15"/>
    </row>
    <row r="52" spans="1:12" ht="15">
      <c r="A52" s="15"/>
      <c r="B52" s="15" t="str">
        <f>'Town Data'!A48</f>
        <v>RUTLAND TOWN</v>
      </c>
      <c r="C52" s="51">
        <f>IF('Town Data'!C48&gt;9,'Town Data'!B48,"*")</f>
        <v>897447.37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833734.64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0.076418475307683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SHELBURNE</v>
      </c>
      <c r="C53" s="52">
        <f>IF('Town Data'!C49&gt;9,'Town Data'!B49,"*")</f>
        <v>1126840.76</v>
      </c>
      <c r="D53" s="44">
        <f>IF('Town Data'!E49&gt;9,'Town Data'!D49,"*")</f>
        <v>387803.21</v>
      </c>
      <c r="E53" s="45">
        <f>IF('Town Data'!G49&gt;9,'Town Data'!F49,"*")</f>
        <v>170269.69</v>
      </c>
      <c r="F53" s="44">
        <f>IF('Town Data'!I49&gt;9,'Town Data'!H49,"*")</f>
        <v>1124466.64</v>
      </c>
      <c r="G53" s="44">
        <f>IF('Town Data'!K49&gt;9,'Town Data'!J49,"*")</f>
        <v>435631.93</v>
      </c>
      <c r="H53" s="45">
        <f>IF('Town Data'!M49&gt;9,'Town Data'!L49,"*")</f>
        <v>162744.58</v>
      </c>
      <c r="I53" s="22">
        <f t="shared" si="0"/>
        <v>0.0021113298656864664</v>
      </c>
      <c r="J53" s="22">
        <f t="shared" si="1"/>
        <v>-0.10979158483630888</v>
      </c>
      <c r="K53" s="22">
        <f t="shared" si="2"/>
        <v>0.046238774894991994</v>
      </c>
      <c r="L53" s="15"/>
    </row>
    <row r="54" spans="1:12" ht="15">
      <c r="A54" s="15"/>
      <c r="B54" s="15" t="str">
        <f>'Town Data'!A50</f>
        <v>SOUTH BURLINGTON</v>
      </c>
      <c r="C54" s="51">
        <f>IF('Town Data'!C50&gt;9,'Town Data'!B50,"*")</f>
        <v>7290862.55</v>
      </c>
      <c r="D54" s="47">
        <f>IF('Town Data'!E50&gt;9,'Town Data'!D50,"*")</f>
        <v>4250728.83</v>
      </c>
      <c r="E54" s="48">
        <f>IF('Town Data'!G50&gt;9,'Town Data'!F50,"*")</f>
        <v>841821.61</v>
      </c>
      <c r="F54" s="46">
        <f>IF('Town Data'!I50&gt;9,'Town Data'!H50,"*")</f>
        <v>7239699.87</v>
      </c>
      <c r="G54" s="47">
        <f>IF('Town Data'!K50&gt;9,'Town Data'!J50,"*")</f>
        <v>4083624.61</v>
      </c>
      <c r="H54" s="48">
        <f>IF('Town Data'!M50&gt;9,'Town Data'!L50,"*")</f>
        <v>867260.21</v>
      </c>
      <c r="I54" s="9">
        <f t="shared" si="0"/>
        <v>0.007066961465075168</v>
      </c>
      <c r="J54" s="9">
        <f t="shared" si="1"/>
        <v>0.04092056345992102</v>
      </c>
      <c r="K54" s="9">
        <f t="shared" si="2"/>
        <v>-0.02933214242585853</v>
      </c>
      <c r="L54" s="15"/>
    </row>
    <row r="55" spans="1:12" ht="15">
      <c r="A55" s="15"/>
      <c r="B55" s="27" t="str">
        <f>'Town Data'!A51</f>
        <v>SOUTH HERO</v>
      </c>
      <c r="C55" s="52">
        <f>IF('Town Data'!C51&gt;9,'Town Data'!B51,"*")</f>
        <v>209797.73</v>
      </c>
      <c r="D55" s="44">
        <f>IF('Town Data'!E51&gt;9,'Town Data'!D51,"*")</f>
        <v>35309.93</v>
      </c>
      <c r="E55" s="45" t="str">
        <f>IF('Town Data'!G51&gt;9,'Town Data'!F51,"*")</f>
        <v>*</v>
      </c>
      <c r="F55" s="44">
        <f>IF('Town Data'!I51&gt;9,'Town Data'!H51,"*")</f>
        <v>210364.3</v>
      </c>
      <c r="G55" s="44">
        <f>IF('Town Data'!K51&gt;9,'Town Data'!J51,"*")</f>
        <v>28762.53</v>
      </c>
      <c r="H55" s="45" t="str">
        <f>IF('Town Data'!M51&gt;9,'Town Data'!L51,"*")</f>
        <v>*</v>
      </c>
      <c r="I55" s="22">
        <f t="shared" si="0"/>
        <v>-0.0026932801810952613</v>
      </c>
      <c r="J55" s="22">
        <f t="shared" si="1"/>
        <v>0.2276364422740281</v>
      </c>
      <c r="K55" s="22">
        <f t="shared" si="2"/>
      </c>
      <c r="L55" s="15"/>
    </row>
    <row r="56" spans="1:12" ht="15">
      <c r="A56" s="15"/>
      <c r="B56" s="15" t="str">
        <f>'Town Data'!A52</f>
        <v>SPRINGFIELD</v>
      </c>
      <c r="C56" s="51">
        <f>IF('Town Data'!C52&gt;9,'Town Data'!B52,"*")</f>
        <v>939417.22</v>
      </c>
      <c r="D56" s="47" t="str">
        <f>IF('Town Data'!E52&gt;9,'Town Data'!D52,"*")</f>
        <v>*</v>
      </c>
      <c r="E56" s="48">
        <f>IF('Town Data'!G52&gt;9,'Town Data'!F52,"*")</f>
        <v>73744.56</v>
      </c>
      <c r="F56" s="46">
        <f>IF('Town Data'!I52&gt;9,'Town Data'!H52,"*")</f>
        <v>894963.71</v>
      </c>
      <c r="G56" s="47" t="str">
        <f>IF('Town Data'!K52&gt;9,'Town Data'!J52,"*")</f>
        <v>*</v>
      </c>
      <c r="H56" s="48">
        <f>IF('Town Data'!M52&gt;9,'Town Data'!L52,"*")</f>
        <v>55561.08</v>
      </c>
      <c r="I56" s="9">
        <f t="shared" si="0"/>
        <v>0.04967074028063106</v>
      </c>
      <c r="J56" s="9">
        <f t="shared" si="1"/>
      </c>
      <c r="K56" s="9">
        <f t="shared" si="2"/>
        <v>0.3272700962616277</v>
      </c>
      <c r="L56" s="15"/>
    </row>
    <row r="57" spans="1:12" ht="15">
      <c r="A57" s="15"/>
      <c r="B57" s="27" t="str">
        <f>'Town Data'!A53</f>
        <v>ST ALBANS</v>
      </c>
      <c r="C57" s="52">
        <f>IF('Town Data'!C53&gt;9,'Town Data'!B53,"*")</f>
        <v>1698978.08</v>
      </c>
      <c r="D57" s="44" t="str">
        <f>IF('Town Data'!E53&gt;9,'Town Data'!D53,"*")</f>
        <v>*</v>
      </c>
      <c r="E57" s="45">
        <f>IF('Town Data'!G53&gt;9,'Town Data'!F53,"*")</f>
        <v>189571.78</v>
      </c>
      <c r="F57" s="44">
        <f>IF('Town Data'!I53&gt;9,'Town Data'!H53,"*")</f>
        <v>1458526.83</v>
      </c>
      <c r="G57" s="44" t="str">
        <f>IF('Town Data'!K53&gt;9,'Town Data'!J53,"*")</f>
        <v>*</v>
      </c>
      <c r="H57" s="45">
        <f>IF('Town Data'!M53&gt;9,'Town Data'!L53,"*")</f>
        <v>163868.62</v>
      </c>
      <c r="I57" s="22">
        <f t="shared" si="0"/>
        <v>0.16485898308775027</v>
      </c>
      <c r="J57" s="22">
        <f t="shared" si="1"/>
      </c>
      <c r="K57" s="22">
        <f t="shared" si="2"/>
        <v>0.15685223931220024</v>
      </c>
      <c r="L57" s="15"/>
    </row>
    <row r="58" spans="1:12" ht="15">
      <c r="A58" s="15"/>
      <c r="B58" s="15" t="str">
        <f>'Town Data'!A54</f>
        <v>ST ALBANS TOWN</v>
      </c>
      <c r="C58" s="51">
        <f>IF('Town Data'!C54&gt;9,'Town Data'!B54,"*")</f>
        <v>740442.84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756800.82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-0.021614643599355485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ST JOHNSBURY</v>
      </c>
      <c r="C59" s="52">
        <f>IF('Town Data'!C55&gt;9,'Town Data'!B55,"*")</f>
        <v>1160867.87</v>
      </c>
      <c r="D59" s="44" t="str">
        <f>IF('Town Data'!E55&gt;9,'Town Data'!D55,"*")</f>
        <v>*</v>
      </c>
      <c r="E59" s="45">
        <f>IF('Town Data'!G55&gt;9,'Town Data'!F55,"*")</f>
        <v>107347.04</v>
      </c>
      <c r="F59" s="44">
        <f>IF('Town Data'!I55&gt;9,'Town Data'!H55,"*")</f>
        <v>1069419.03</v>
      </c>
      <c r="G59" s="44" t="str">
        <f>IF('Town Data'!K55&gt;9,'Town Data'!J55,"*")</f>
        <v>*</v>
      </c>
      <c r="H59" s="45">
        <f>IF('Town Data'!M55&gt;9,'Town Data'!L55,"*")</f>
        <v>97792.79</v>
      </c>
      <c r="I59" s="22">
        <f t="shared" si="0"/>
        <v>0.08551263577196684</v>
      </c>
      <c r="J59" s="22">
        <f t="shared" si="1"/>
      </c>
      <c r="K59" s="22">
        <f t="shared" si="2"/>
        <v>0.09769892033962832</v>
      </c>
      <c r="L59" s="15"/>
    </row>
    <row r="60" spans="1:12" ht="15">
      <c r="A60" s="15"/>
      <c r="B60" s="15" t="str">
        <f>'Town Data'!A56</f>
        <v>STOWE</v>
      </c>
      <c r="C60" s="51">
        <f>IF('Town Data'!C56&gt;9,'Town Data'!B56,"*")</f>
        <v>2257183.9</v>
      </c>
      <c r="D60" s="47">
        <f>IF('Town Data'!E56&gt;9,'Town Data'!D56,"*")</f>
        <v>2068776.83</v>
      </c>
      <c r="E60" s="48">
        <f>IF('Town Data'!G56&gt;9,'Town Data'!F56,"*")</f>
        <v>679106.45</v>
      </c>
      <c r="F60" s="46">
        <f>IF('Town Data'!I56&gt;9,'Town Data'!H56,"*")</f>
        <v>2232909.07</v>
      </c>
      <c r="G60" s="47">
        <f>IF('Town Data'!K56&gt;9,'Town Data'!J56,"*")</f>
        <v>1921460.12</v>
      </c>
      <c r="H60" s="48">
        <f>IF('Town Data'!M56&gt;9,'Town Data'!L56,"*")</f>
        <v>709435.62</v>
      </c>
      <c r="I60" s="9">
        <f t="shared" si="0"/>
        <v>0.010871392089423542</v>
      </c>
      <c r="J60" s="9">
        <f t="shared" si="1"/>
        <v>0.0766691478353451</v>
      </c>
      <c r="K60" s="9">
        <f t="shared" si="2"/>
        <v>-0.042751123773570945</v>
      </c>
      <c r="L60" s="15"/>
    </row>
    <row r="61" spans="1:12" ht="15">
      <c r="A61" s="15"/>
      <c r="B61" s="27" t="str">
        <f>'Town Data'!A57</f>
        <v>SWANTON</v>
      </c>
      <c r="C61" s="52">
        <f>IF('Town Data'!C57&gt;9,'Town Data'!B57,"*")</f>
        <v>514582.78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522178.71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-0.014546609914448623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VERGENNES</v>
      </c>
      <c r="C62" s="51">
        <f>IF('Town Data'!C58&gt;9,'Town Data'!B58,"*")</f>
        <v>389723.49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370185.05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0.052780197363453775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WAITSFIELD</v>
      </c>
      <c r="C63" s="52">
        <f>IF('Town Data'!C59&gt;9,'Town Data'!B59,"*")</f>
        <v>556390.8</v>
      </c>
      <c r="D63" s="44">
        <f>IF('Town Data'!E59&gt;9,'Town Data'!D59,"*")</f>
        <v>100870.78</v>
      </c>
      <c r="E63" s="45">
        <f>IF('Town Data'!G59&gt;9,'Town Data'!F59,"*")</f>
        <v>163913.18</v>
      </c>
      <c r="F63" s="44">
        <f>IF('Town Data'!I59&gt;9,'Town Data'!H59,"*")</f>
        <v>548232.46</v>
      </c>
      <c r="G63" s="44">
        <f>IF('Town Data'!K59&gt;9,'Town Data'!J59,"*")</f>
        <v>110356.07</v>
      </c>
      <c r="H63" s="45">
        <f>IF('Town Data'!M59&gt;9,'Town Data'!L59,"*")</f>
        <v>150428.03</v>
      </c>
      <c r="I63" s="22">
        <f t="shared" si="0"/>
        <v>0.014881169203297602</v>
      </c>
      <c r="J63" s="22">
        <f t="shared" si="1"/>
        <v>-0.08595168349144734</v>
      </c>
      <c r="K63" s="22">
        <f t="shared" si="2"/>
        <v>0.08964519444946527</v>
      </c>
      <c r="L63" s="15"/>
    </row>
    <row r="64" spans="1:12" ht="15">
      <c r="A64" s="15"/>
      <c r="B64" s="15" t="str">
        <f>'Town Data'!A60</f>
        <v>WARREN</v>
      </c>
      <c r="C64" s="51">
        <f>IF('Town Data'!C60&gt;9,'Town Data'!B60,"*")</f>
        <v>208305.77</v>
      </c>
      <c r="D64" s="47">
        <f>IF('Town Data'!E60&gt;9,'Town Data'!D60,"*")</f>
        <v>182201.97</v>
      </c>
      <c r="E64" s="48" t="str">
        <f>IF('Town Data'!G60&gt;9,'Town Data'!F60,"*")</f>
        <v>*</v>
      </c>
      <c r="F64" s="46">
        <f>IF('Town Data'!I60&gt;9,'Town Data'!H60,"*")</f>
        <v>166195.05</v>
      </c>
      <c r="G64" s="47">
        <f>IF('Town Data'!K60&gt;9,'Town Data'!J60,"*")</f>
        <v>179598.63</v>
      </c>
      <c r="H64" s="48">
        <f>IF('Town Data'!M60&gt;9,'Town Data'!L60,"*")</f>
        <v>51804.7</v>
      </c>
      <c r="I64" s="9">
        <f t="shared" si="0"/>
        <v>0.2533813131016839</v>
      </c>
      <c r="J64" s="9">
        <f t="shared" si="1"/>
        <v>0.01449532215251306</v>
      </c>
      <c r="K64" s="9">
        <f t="shared" si="2"/>
      </c>
      <c r="L64" s="15"/>
    </row>
    <row r="65" spans="1:12" ht="15">
      <c r="A65" s="15"/>
      <c r="B65" s="27" t="str">
        <f>'Town Data'!A61</f>
        <v>WATERBURY</v>
      </c>
      <c r="C65" s="52">
        <f>IF('Town Data'!C61&gt;9,'Town Data'!B61,"*")</f>
        <v>1311372.13</v>
      </c>
      <c r="D65" s="44" t="str">
        <f>IF('Town Data'!E61&gt;9,'Town Data'!D61,"*")</f>
        <v>*</v>
      </c>
      <c r="E65" s="45">
        <f>IF('Town Data'!G61&gt;9,'Town Data'!F61,"*")</f>
        <v>357292.06</v>
      </c>
      <c r="F65" s="44">
        <f>IF('Town Data'!I61&gt;9,'Town Data'!H61,"*")</f>
        <v>1204449.18</v>
      </c>
      <c r="G65" s="44">
        <f>IF('Town Data'!K61&gt;9,'Town Data'!J61,"*")</f>
        <v>448123.66</v>
      </c>
      <c r="H65" s="45">
        <f>IF('Town Data'!M61&gt;9,'Town Data'!L61,"*")</f>
        <v>359203.81</v>
      </c>
      <c r="I65" s="22">
        <f t="shared" si="0"/>
        <v>0.08877331794106909</v>
      </c>
      <c r="J65" s="22">
        <f t="shared" si="1"/>
      </c>
      <c r="K65" s="22">
        <f t="shared" si="2"/>
        <v>-0.005322187423346094</v>
      </c>
      <c r="L65" s="15"/>
    </row>
    <row r="66" spans="1:12" ht="15">
      <c r="A66" s="15"/>
      <c r="B66" s="15" t="str">
        <f>'Town Data'!A62</f>
        <v>WEST RUTLAND</v>
      </c>
      <c r="C66" s="51" t="str">
        <f>IF('Town Data'!C62&gt;9,'Town Data'!B62,"*")</f>
        <v>*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131990.54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WILLISTON</v>
      </c>
      <c r="C67" s="52">
        <f>IF('Town Data'!C63&gt;9,'Town Data'!B63,"*")</f>
        <v>3039958.24</v>
      </c>
      <c r="D67" s="44" t="str">
        <f>IF('Town Data'!E63&gt;9,'Town Data'!D63,"*")</f>
        <v>*</v>
      </c>
      <c r="E67" s="45">
        <f>IF('Town Data'!G63&gt;9,'Town Data'!F63,"*")</f>
        <v>362777.93</v>
      </c>
      <c r="F67" s="44">
        <f>IF('Town Data'!I63&gt;9,'Town Data'!H63,"*")</f>
        <v>3052323.78</v>
      </c>
      <c r="G67" s="44" t="str">
        <f>IF('Town Data'!K63&gt;9,'Town Data'!J63,"*")</f>
        <v>*</v>
      </c>
      <c r="H67" s="45">
        <f>IF('Town Data'!M63&gt;9,'Town Data'!L63,"*")</f>
        <v>408085.15</v>
      </c>
      <c r="I67" s="22">
        <f t="shared" si="0"/>
        <v>-0.004051188828990996</v>
      </c>
      <c r="J67" s="22">
        <f t="shared" si="1"/>
      </c>
      <c r="K67" s="22">
        <f t="shared" si="2"/>
        <v>-0.11102393703863037</v>
      </c>
      <c r="L67" s="15"/>
    </row>
    <row r="68" spans="1:12" ht="15">
      <c r="A68" s="15"/>
      <c r="B68" s="15" t="str">
        <f>'Town Data'!A64</f>
        <v>WILMINGTON</v>
      </c>
      <c r="C68" s="51">
        <f>IF('Town Data'!C64&gt;9,'Town Data'!B64,"*")</f>
        <v>445487.2</v>
      </c>
      <c r="D68" s="47">
        <f>IF('Town Data'!E64&gt;9,'Town Data'!D64,"*")</f>
        <v>42027.38</v>
      </c>
      <c r="E68" s="48">
        <f>IF('Town Data'!G64&gt;9,'Town Data'!F64,"*")</f>
        <v>82911.79</v>
      </c>
      <c r="F68" s="46">
        <f>IF('Town Data'!I64&gt;9,'Town Data'!H64,"*")</f>
        <v>418836.07</v>
      </c>
      <c r="G68" s="47">
        <f>IF('Town Data'!K64&gt;9,'Town Data'!J64,"*")</f>
        <v>54488.7</v>
      </c>
      <c r="H68" s="48">
        <f>IF('Town Data'!M64&gt;9,'Town Data'!L64,"*")</f>
        <v>77498.36</v>
      </c>
      <c r="I68" s="9">
        <f t="shared" si="0"/>
        <v>0.06363141073308229</v>
      </c>
      <c r="J68" s="9">
        <f t="shared" si="1"/>
        <v>-0.22869549099171022</v>
      </c>
      <c r="K68" s="9">
        <f t="shared" si="2"/>
        <v>0.06985218783984581</v>
      </c>
      <c r="L68" s="15"/>
    </row>
    <row r="69" spans="1:12" ht="15">
      <c r="A69" s="15"/>
      <c r="B69" s="27" t="str">
        <f>'Town Data'!A65</f>
        <v>WINDSOR</v>
      </c>
      <c r="C69" s="52">
        <f>IF('Town Data'!C65&gt;9,'Town Data'!B65,"*")</f>
        <v>248885.86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240273.8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0.035842692794636775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WINHALL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>
        <f>IF('Town Data'!K66&gt;9,'Town Data'!J66,"*")</f>
        <v>81750.46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WINOOSKI</v>
      </c>
      <c r="C71" s="52">
        <f>IF('Town Data'!C67&gt;9,'Town Data'!B67,"*")</f>
        <v>971088.19</v>
      </c>
      <c r="D71" s="44" t="str">
        <f>IF('Town Data'!E67&gt;9,'Town Data'!D67,"*")</f>
        <v>*</v>
      </c>
      <c r="E71" s="45">
        <f>IF('Town Data'!G67&gt;9,'Town Data'!F67,"*")</f>
        <v>438611.99</v>
      </c>
      <c r="F71" s="44">
        <f>IF('Town Data'!I67&gt;9,'Town Data'!H67,"*")</f>
        <v>1008720.84</v>
      </c>
      <c r="G71" s="44" t="str">
        <f>IF('Town Data'!K67&gt;9,'Town Data'!J67,"*")</f>
        <v>*</v>
      </c>
      <c r="H71" s="45">
        <f>IF('Town Data'!M67&gt;9,'Town Data'!L67,"*")</f>
        <v>429442.94</v>
      </c>
      <c r="I71" s="22">
        <f aca="true" t="shared" si="3" ref="I71:I100">_xlfn.IFERROR((C71-F71)/F71,"")</f>
        <v>-0.03730729901446274</v>
      </c>
      <c r="J71" s="22">
        <f aca="true" t="shared" si="4" ref="J71:J100">_xlfn.IFERROR((D71-G71)/G71,"")</f>
      </c>
      <c r="K71" s="22">
        <f aca="true" t="shared" si="5" ref="K71:K100">_xlfn.IFERROR((E71-H71)/H71,"")</f>
        <v>0.021351032106849837</v>
      </c>
      <c r="L71" s="15"/>
    </row>
    <row r="72" spans="1:12" ht="15">
      <c r="A72" s="15"/>
      <c r="B72" s="15" t="str">
        <f>'Town Data'!A68</f>
        <v>WOODSTOCK</v>
      </c>
      <c r="C72" s="51">
        <f>IF('Town Data'!C68&gt;9,'Town Data'!B68,"*")</f>
        <v>1102100.52</v>
      </c>
      <c r="D72" s="47">
        <f>IF('Town Data'!E68&gt;9,'Town Data'!D68,"*")</f>
        <v>948281.92</v>
      </c>
      <c r="E72" s="48">
        <f>IF('Town Data'!G68&gt;9,'Town Data'!F68,"*")</f>
        <v>294767.67</v>
      </c>
      <c r="F72" s="46">
        <f>IF('Town Data'!I68&gt;9,'Town Data'!H68,"*")</f>
        <v>1063617.11</v>
      </c>
      <c r="G72" s="47">
        <f>IF('Town Data'!K68&gt;9,'Town Data'!J68,"*")</f>
        <v>955547.54</v>
      </c>
      <c r="H72" s="48">
        <f>IF('Town Data'!M68&gt;9,'Town Data'!L68,"*")</f>
        <v>308278.65</v>
      </c>
      <c r="I72" s="9">
        <f t="shared" si="3"/>
        <v>0.03618163871019329</v>
      </c>
      <c r="J72" s="9">
        <f t="shared" si="4"/>
        <v>-0.007603619595943908</v>
      </c>
      <c r="K72" s="9">
        <f t="shared" si="5"/>
        <v>-0.04382716740195936</v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68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62</v>
      </c>
      <c r="B2" s="40">
        <v>154299.53</v>
      </c>
      <c r="C2" s="40">
        <v>10</v>
      </c>
      <c r="D2" s="40">
        <v>0</v>
      </c>
      <c r="E2" s="40">
        <v>0</v>
      </c>
      <c r="F2" s="40">
        <v>0</v>
      </c>
      <c r="G2" s="40">
        <v>0</v>
      </c>
      <c r="H2" s="40">
        <v>159333.47</v>
      </c>
      <c r="I2" s="40">
        <v>10</v>
      </c>
      <c r="J2" s="40">
        <v>0</v>
      </c>
      <c r="K2" s="40">
        <v>0</v>
      </c>
      <c r="L2" s="40">
        <v>0</v>
      </c>
      <c r="M2" s="40">
        <v>0</v>
      </c>
    </row>
    <row r="3" spans="1:13" ht="15">
      <c r="A3" s="39" t="s">
        <v>63</v>
      </c>
      <c r="B3" s="40">
        <v>2332036.37</v>
      </c>
      <c r="C3" s="40">
        <v>52</v>
      </c>
      <c r="D3" s="40">
        <v>0</v>
      </c>
      <c r="E3" s="40">
        <v>0</v>
      </c>
      <c r="F3" s="40">
        <v>278807.86</v>
      </c>
      <c r="G3" s="40">
        <v>25</v>
      </c>
      <c r="H3" s="40">
        <v>2132425.54</v>
      </c>
      <c r="I3" s="40">
        <v>51</v>
      </c>
      <c r="J3" s="40">
        <v>0</v>
      </c>
      <c r="K3" s="40">
        <v>0</v>
      </c>
      <c r="L3" s="40">
        <v>266891.67</v>
      </c>
      <c r="M3" s="40">
        <v>24</v>
      </c>
    </row>
    <row r="4" spans="1:13" ht="15">
      <c r="A4" s="39" t="s">
        <v>64</v>
      </c>
      <c r="B4" s="40">
        <v>174012.98</v>
      </c>
      <c r="C4" s="40">
        <v>16</v>
      </c>
      <c r="D4" s="40">
        <v>0</v>
      </c>
      <c r="E4" s="40">
        <v>0</v>
      </c>
      <c r="F4" s="40">
        <v>0</v>
      </c>
      <c r="G4" s="40">
        <v>0</v>
      </c>
      <c r="H4" s="40">
        <v>180841.56</v>
      </c>
      <c r="I4" s="40">
        <v>15</v>
      </c>
      <c r="J4" s="40">
        <v>0</v>
      </c>
      <c r="K4" s="40">
        <v>0</v>
      </c>
      <c r="L4" s="40">
        <v>0</v>
      </c>
      <c r="M4" s="40">
        <v>0</v>
      </c>
    </row>
    <row r="5" spans="1:13" ht="15">
      <c r="A5" s="39" t="s">
        <v>65</v>
      </c>
      <c r="B5" s="40">
        <v>2379847.9</v>
      </c>
      <c r="C5" s="40">
        <v>70</v>
      </c>
      <c r="D5" s="40">
        <v>569622.07</v>
      </c>
      <c r="E5" s="40">
        <v>22</v>
      </c>
      <c r="F5" s="40">
        <v>338415.94</v>
      </c>
      <c r="G5" s="40">
        <v>31</v>
      </c>
      <c r="H5" s="40">
        <v>2259998.41</v>
      </c>
      <c r="I5" s="40">
        <v>70</v>
      </c>
      <c r="J5" s="40">
        <v>536530.45</v>
      </c>
      <c r="K5" s="40">
        <v>23</v>
      </c>
      <c r="L5" s="40">
        <v>334252.81</v>
      </c>
      <c r="M5" s="40">
        <v>30</v>
      </c>
    </row>
    <row r="6" spans="1:13" ht="15">
      <c r="A6" s="39" t="s">
        <v>66</v>
      </c>
      <c r="B6" s="40">
        <v>236499.22</v>
      </c>
      <c r="C6" s="40">
        <v>12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429928.04</v>
      </c>
      <c r="C7" s="40">
        <v>12</v>
      </c>
      <c r="D7" s="40">
        <v>0</v>
      </c>
      <c r="E7" s="40">
        <v>0</v>
      </c>
      <c r="F7" s="40">
        <v>0</v>
      </c>
      <c r="G7" s="40">
        <v>0</v>
      </c>
      <c r="H7" s="40">
        <v>424892.24</v>
      </c>
      <c r="I7" s="40">
        <v>14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382148.92</v>
      </c>
      <c r="C8" s="40">
        <v>19</v>
      </c>
      <c r="D8" s="40">
        <v>0</v>
      </c>
      <c r="E8" s="40">
        <v>0</v>
      </c>
      <c r="F8" s="40">
        <v>0</v>
      </c>
      <c r="G8" s="40">
        <v>0</v>
      </c>
      <c r="H8" s="40">
        <v>463060.97</v>
      </c>
      <c r="I8" s="40">
        <v>21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3475983.92</v>
      </c>
      <c r="C9" s="40">
        <v>89</v>
      </c>
      <c r="D9" s="40">
        <v>823758.62</v>
      </c>
      <c r="E9" s="40">
        <v>17</v>
      </c>
      <c r="F9" s="40">
        <v>493634.24</v>
      </c>
      <c r="G9" s="40">
        <v>36</v>
      </c>
      <c r="H9" s="40">
        <v>3464939.65</v>
      </c>
      <c r="I9" s="40">
        <v>93</v>
      </c>
      <c r="J9" s="40">
        <v>770023.55</v>
      </c>
      <c r="K9" s="40">
        <v>21</v>
      </c>
      <c r="L9" s="40">
        <v>495927.92</v>
      </c>
      <c r="M9" s="40">
        <v>39</v>
      </c>
    </row>
    <row r="10" spans="1:13" ht="15">
      <c r="A10" s="39" t="s">
        <v>70</v>
      </c>
      <c r="B10" s="40">
        <v>417115.95</v>
      </c>
      <c r="C10" s="40">
        <v>16</v>
      </c>
      <c r="D10" s="40">
        <v>0</v>
      </c>
      <c r="E10" s="40">
        <v>0</v>
      </c>
      <c r="F10" s="40">
        <v>0</v>
      </c>
      <c r="G10" s="40">
        <v>0</v>
      </c>
      <c r="H10" s="40">
        <v>423184.08</v>
      </c>
      <c r="I10" s="40">
        <v>17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40">
        <v>211808.27</v>
      </c>
      <c r="C11" s="40">
        <v>13</v>
      </c>
      <c r="D11" s="40">
        <v>132854.37</v>
      </c>
      <c r="E11" s="40">
        <v>15</v>
      </c>
      <c r="F11" s="40">
        <v>0</v>
      </c>
      <c r="G11" s="40">
        <v>0</v>
      </c>
      <c r="H11" s="40">
        <v>187153.66</v>
      </c>
      <c r="I11" s="40">
        <v>14</v>
      </c>
      <c r="J11" s="40">
        <v>81472.17</v>
      </c>
      <c r="K11" s="40">
        <v>16</v>
      </c>
      <c r="L11" s="40">
        <v>0</v>
      </c>
      <c r="M11" s="40">
        <v>0</v>
      </c>
    </row>
    <row r="12" spans="1:13" ht="15">
      <c r="A12" s="39" t="s">
        <v>72</v>
      </c>
      <c r="B12" s="40">
        <v>9526935.52</v>
      </c>
      <c r="C12" s="40">
        <v>189</v>
      </c>
      <c r="D12" s="40">
        <v>3567696.31</v>
      </c>
      <c r="E12" s="40">
        <v>22</v>
      </c>
      <c r="F12" s="40">
        <v>3404902.36</v>
      </c>
      <c r="G12" s="40">
        <v>103</v>
      </c>
      <c r="H12" s="40">
        <v>9327015.09</v>
      </c>
      <c r="I12" s="40">
        <v>189</v>
      </c>
      <c r="J12" s="40">
        <v>3427011.26</v>
      </c>
      <c r="K12" s="40">
        <v>36</v>
      </c>
      <c r="L12" s="40">
        <v>3326305.72</v>
      </c>
      <c r="M12" s="40">
        <v>97</v>
      </c>
    </row>
    <row r="13" spans="1:13" ht="15">
      <c r="A13" s="39" t="s">
        <v>73</v>
      </c>
      <c r="B13" s="40">
        <v>434366.38</v>
      </c>
      <c r="C13" s="40">
        <v>16</v>
      </c>
      <c r="D13" s="40">
        <v>0</v>
      </c>
      <c r="E13" s="40">
        <v>0</v>
      </c>
      <c r="F13" s="40">
        <v>0</v>
      </c>
      <c r="G13" s="40">
        <v>0</v>
      </c>
      <c r="H13" s="40">
        <v>402326.01</v>
      </c>
      <c r="I13" s="40">
        <v>14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463649.22</v>
      </c>
      <c r="C14" s="40">
        <v>19</v>
      </c>
      <c r="D14" s="40">
        <v>0</v>
      </c>
      <c r="E14" s="40">
        <v>0</v>
      </c>
      <c r="F14" s="40">
        <v>0</v>
      </c>
      <c r="G14" s="40">
        <v>0</v>
      </c>
      <c r="H14" s="40">
        <v>437834.11</v>
      </c>
      <c r="I14" s="40">
        <v>19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75</v>
      </c>
      <c r="B15" s="40">
        <v>251366.6</v>
      </c>
      <c r="C15" s="40">
        <v>19</v>
      </c>
      <c r="D15" s="40">
        <v>44618.91</v>
      </c>
      <c r="E15" s="40">
        <v>13</v>
      </c>
      <c r="F15" s="40">
        <v>0</v>
      </c>
      <c r="G15" s="40">
        <v>0</v>
      </c>
      <c r="H15" s="40">
        <v>262100.37</v>
      </c>
      <c r="I15" s="40">
        <v>21</v>
      </c>
      <c r="J15" s="40">
        <v>43076.22</v>
      </c>
      <c r="K15" s="40">
        <v>10</v>
      </c>
      <c r="L15" s="40">
        <v>0</v>
      </c>
      <c r="M15" s="40">
        <v>0</v>
      </c>
    </row>
    <row r="16" spans="1:13" ht="15">
      <c r="A16" s="39" t="s">
        <v>76</v>
      </c>
      <c r="B16" s="40">
        <v>2114943.14</v>
      </c>
      <c r="C16" s="40">
        <v>51</v>
      </c>
      <c r="D16" s="40">
        <v>1440271.43</v>
      </c>
      <c r="E16" s="40">
        <v>15</v>
      </c>
      <c r="F16" s="40">
        <v>244960.35</v>
      </c>
      <c r="G16" s="40">
        <v>17</v>
      </c>
      <c r="H16" s="40">
        <v>2064444.3</v>
      </c>
      <c r="I16" s="40">
        <v>52</v>
      </c>
      <c r="J16" s="40">
        <v>1338913.29</v>
      </c>
      <c r="K16" s="40">
        <v>16</v>
      </c>
      <c r="L16" s="40">
        <v>231689.21</v>
      </c>
      <c r="M16" s="40">
        <v>17</v>
      </c>
    </row>
    <row r="17" spans="1:13" ht="15">
      <c r="A17" s="39" t="s">
        <v>77</v>
      </c>
      <c r="B17" s="40">
        <v>780576.36</v>
      </c>
      <c r="C17" s="40">
        <v>20</v>
      </c>
      <c r="D17" s="40">
        <v>0</v>
      </c>
      <c r="E17" s="40">
        <v>0</v>
      </c>
      <c r="F17" s="40">
        <v>0</v>
      </c>
      <c r="G17" s="40">
        <v>0</v>
      </c>
      <c r="H17" s="40">
        <v>742289.3</v>
      </c>
      <c r="I17" s="40">
        <v>21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353553.55</v>
      </c>
      <c r="C18" s="40">
        <v>13</v>
      </c>
      <c r="D18" s="40">
        <v>93848.34</v>
      </c>
      <c r="E18" s="40">
        <v>10</v>
      </c>
      <c r="F18" s="40">
        <v>0</v>
      </c>
      <c r="G18" s="40">
        <v>0</v>
      </c>
      <c r="H18" s="40">
        <v>289470.01</v>
      </c>
      <c r="I18" s="40">
        <v>11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40">
        <v>183064.75</v>
      </c>
      <c r="C19" s="40">
        <v>15</v>
      </c>
      <c r="D19" s="40">
        <v>100972</v>
      </c>
      <c r="E19" s="40">
        <v>15</v>
      </c>
      <c r="F19" s="40">
        <v>0</v>
      </c>
      <c r="G19" s="40">
        <v>0</v>
      </c>
      <c r="H19" s="40">
        <v>179118.18</v>
      </c>
      <c r="I19" s="40">
        <v>14</v>
      </c>
      <c r="J19" s="40">
        <v>105690.51</v>
      </c>
      <c r="K19" s="40">
        <v>19</v>
      </c>
      <c r="L19" s="40">
        <v>62145.76</v>
      </c>
      <c r="M19" s="40">
        <v>11</v>
      </c>
    </row>
    <row r="20" spans="1:13" ht="15">
      <c r="A20" s="39" t="s">
        <v>80</v>
      </c>
      <c r="B20" s="40">
        <v>360961.14</v>
      </c>
      <c r="C20" s="40">
        <v>15</v>
      </c>
      <c r="D20" s="40">
        <v>0</v>
      </c>
      <c r="E20" s="40">
        <v>0</v>
      </c>
      <c r="F20" s="40">
        <v>0</v>
      </c>
      <c r="G20" s="40">
        <v>0</v>
      </c>
      <c r="H20" s="40">
        <v>345730.98</v>
      </c>
      <c r="I20" s="40">
        <v>17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3170300.69</v>
      </c>
      <c r="C21" s="40">
        <v>73</v>
      </c>
      <c r="D21" s="40">
        <v>0</v>
      </c>
      <c r="E21" s="40">
        <v>0</v>
      </c>
      <c r="F21" s="40">
        <v>339722.5</v>
      </c>
      <c r="G21" s="40">
        <v>23</v>
      </c>
      <c r="H21" s="40">
        <v>2967600.26</v>
      </c>
      <c r="I21" s="40">
        <v>73</v>
      </c>
      <c r="J21" s="40">
        <v>0</v>
      </c>
      <c r="K21" s="40">
        <v>0</v>
      </c>
      <c r="L21" s="40">
        <v>329340.77</v>
      </c>
      <c r="M21" s="40">
        <v>20</v>
      </c>
    </row>
    <row r="22" spans="1:13" ht="15">
      <c r="A22" s="39" t="s">
        <v>82</v>
      </c>
      <c r="B22" s="40">
        <v>459188.56</v>
      </c>
      <c r="C22" s="40">
        <v>15</v>
      </c>
      <c r="D22" s="40">
        <v>0</v>
      </c>
      <c r="E22" s="40">
        <v>0</v>
      </c>
      <c r="F22" s="40">
        <v>0</v>
      </c>
      <c r="G22" s="40">
        <v>0</v>
      </c>
      <c r="H22" s="40">
        <v>455120.1</v>
      </c>
      <c r="I22" s="40">
        <v>15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198850.42</v>
      </c>
      <c r="C23" s="40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454328.2</v>
      </c>
      <c r="C24" s="40">
        <v>10</v>
      </c>
      <c r="D24" s="40">
        <v>0</v>
      </c>
      <c r="E24" s="40">
        <v>0</v>
      </c>
      <c r="F24" s="40">
        <v>0</v>
      </c>
      <c r="G24" s="40">
        <v>0</v>
      </c>
      <c r="H24" s="40">
        <v>519785.55</v>
      </c>
      <c r="I24" s="40">
        <v>10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325930.66</v>
      </c>
      <c r="C25" s="40">
        <v>16</v>
      </c>
      <c r="D25" s="40">
        <v>0</v>
      </c>
      <c r="E25" s="40">
        <v>0</v>
      </c>
      <c r="F25" s="40">
        <v>0</v>
      </c>
      <c r="G25" s="40">
        <v>0</v>
      </c>
      <c r="H25" s="40">
        <v>321014.18</v>
      </c>
      <c r="I25" s="40">
        <v>16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86</v>
      </c>
      <c r="B26" s="40">
        <v>2001754.86</v>
      </c>
      <c r="C26" s="40">
        <v>42</v>
      </c>
      <c r="D26" s="40">
        <v>1062442.56</v>
      </c>
      <c r="E26" s="40">
        <v>21</v>
      </c>
      <c r="F26" s="40">
        <v>302129.64</v>
      </c>
      <c r="G26" s="40">
        <v>18</v>
      </c>
      <c r="H26" s="40">
        <v>1889355.13</v>
      </c>
      <c r="I26" s="40">
        <v>40</v>
      </c>
      <c r="J26" s="40">
        <v>997929.46</v>
      </c>
      <c r="K26" s="40">
        <v>20</v>
      </c>
      <c r="L26" s="40">
        <v>276708.02</v>
      </c>
      <c r="M26" s="40">
        <v>17</v>
      </c>
    </row>
    <row r="27" spans="1:13" ht="15">
      <c r="A27" s="39" t="s">
        <v>87</v>
      </c>
      <c r="B27" s="40">
        <v>471485.24</v>
      </c>
      <c r="C27" s="40">
        <v>12</v>
      </c>
      <c r="D27" s="40">
        <v>0</v>
      </c>
      <c r="E27" s="40">
        <v>0</v>
      </c>
      <c r="F27" s="40">
        <v>0</v>
      </c>
      <c r="G27" s="40">
        <v>0</v>
      </c>
      <c r="H27" s="40">
        <v>479883.6</v>
      </c>
      <c r="I27" s="40">
        <v>14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88</v>
      </c>
      <c r="B28" s="40">
        <v>377764.29</v>
      </c>
      <c r="C28" s="40">
        <v>11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89</v>
      </c>
      <c r="B29" s="40">
        <v>250056.83</v>
      </c>
      <c r="C29" s="40">
        <v>14</v>
      </c>
      <c r="D29" s="40">
        <v>0</v>
      </c>
      <c r="E29" s="40">
        <v>0</v>
      </c>
      <c r="F29" s="40">
        <v>0</v>
      </c>
      <c r="G29" s="40">
        <v>0</v>
      </c>
      <c r="H29" s="40">
        <v>252017.1</v>
      </c>
      <c r="I29" s="40">
        <v>15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90</v>
      </c>
      <c r="B30" s="40">
        <v>438242.66</v>
      </c>
      <c r="C30" s="40">
        <v>23</v>
      </c>
      <c r="D30" s="40">
        <v>314951.76</v>
      </c>
      <c r="E30" s="40">
        <v>27</v>
      </c>
      <c r="F30" s="40">
        <v>205059.57</v>
      </c>
      <c r="G30" s="40">
        <v>18</v>
      </c>
      <c r="H30" s="40">
        <v>356049.86</v>
      </c>
      <c r="I30" s="40">
        <v>24</v>
      </c>
      <c r="J30" s="40">
        <v>138353.73</v>
      </c>
      <c r="K30" s="40">
        <v>31</v>
      </c>
      <c r="L30" s="40">
        <v>143834.33</v>
      </c>
      <c r="M30" s="40">
        <v>18</v>
      </c>
    </row>
    <row r="31" spans="1:13" ht="15">
      <c r="A31" s="39" t="s">
        <v>91</v>
      </c>
      <c r="B31" s="40">
        <v>142395.02</v>
      </c>
      <c r="C31" s="40">
        <v>13</v>
      </c>
      <c r="D31" s="40">
        <v>0</v>
      </c>
      <c r="E31" s="40">
        <v>0</v>
      </c>
      <c r="F31" s="40">
        <v>0</v>
      </c>
      <c r="G31" s="40">
        <v>0</v>
      </c>
      <c r="H31" s="40">
        <v>140686</v>
      </c>
      <c r="I31" s="40">
        <v>11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92</v>
      </c>
      <c r="B32" s="40">
        <v>572938.4</v>
      </c>
      <c r="C32" s="40">
        <v>33</v>
      </c>
      <c r="D32" s="40">
        <v>168562.21</v>
      </c>
      <c r="E32" s="40">
        <v>18</v>
      </c>
      <c r="F32" s="40">
        <v>158202.55</v>
      </c>
      <c r="G32" s="40">
        <v>20</v>
      </c>
      <c r="H32" s="40">
        <v>590604.36</v>
      </c>
      <c r="I32" s="40">
        <v>34</v>
      </c>
      <c r="J32" s="40">
        <v>146822.12</v>
      </c>
      <c r="K32" s="40">
        <v>14</v>
      </c>
      <c r="L32" s="40">
        <v>158720.74</v>
      </c>
      <c r="M32" s="40">
        <v>20</v>
      </c>
    </row>
    <row r="33" spans="1:13" ht="15">
      <c r="A33" s="39" t="s">
        <v>93</v>
      </c>
      <c r="B33" s="40">
        <v>972356.09</v>
      </c>
      <c r="C33" s="40">
        <v>25</v>
      </c>
      <c r="D33" s="40">
        <v>0</v>
      </c>
      <c r="E33" s="40">
        <v>0</v>
      </c>
      <c r="F33" s="40">
        <v>91136.67</v>
      </c>
      <c r="G33" s="40">
        <v>12</v>
      </c>
      <c r="H33" s="40">
        <v>990511.71</v>
      </c>
      <c r="I33" s="40">
        <v>29</v>
      </c>
      <c r="J33" s="40">
        <v>0</v>
      </c>
      <c r="K33" s="40">
        <v>0</v>
      </c>
      <c r="L33" s="40">
        <v>100271.57</v>
      </c>
      <c r="M33" s="40">
        <v>15</v>
      </c>
    </row>
    <row r="34" spans="1:13" ht="15">
      <c r="A34" s="39" t="s">
        <v>94</v>
      </c>
      <c r="B34" s="40">
        <v>2127981.66</v>
      </c>
      <c r="C34" s="40">
        <v>54</v>
      </c>
      <c r="D34" s="40">
        <v>1398001.39</v>
      </c>
      <c r="E34" s="40">
        <v>25</v>
      </c>
      <c r="F34" s="40">
        <v>491260.6</v>
      </c>
      <c r="G34" s="40">
        <v>32</v>
      </c>
      <c r="H34" s="40">
        <v>2062312.66</v>
      </c>
      <c r="I34" s="40">
        <v>56</v>
      </c>
      <c r="J34" s="40">
        <v>1436637.47</v>
      </c>
      <c r="K34" s="40">
        <v>29</v>
      </c>
      <c r="L34" s="40">
        <v>449400.42</v>
      </c>
      <c r="M34" s="40">
        <v>32</v>
      </c>
    </row>
    <row r="35" spans="1:13" ht="15">
      <c r="A35" s="39" t="s">
        <v>95</v>
      </c>
      <c r="B35" s="40">
        <v>2077735.71</v>
      </c>
      <c r="C35" s="40">
        <v>50</v>
      </c>
      <c r="D35" s="40">
        <v>0</v>
      </c>
      <c r="E35" s="40">
        <v>0</v>
      </c>
      <c r="F35" s="40">
        <v>339261.8</v>
      </c>
      <c r="G35" s="40">
        <v>24</v>
      </c>
      <c r="H35" s="40">
        <v>2071580.76</v>
      </c>
      <c r="I35" s="40">
        <v>50</v>
      </c>
      <c r="J35" s="40">
        <v>629673.02</v>
      </c>
      <c r="K35" s="40">
        <v>10</v>
      </c>
      <c r="L35" s="40">
        <v>324839.77</v>
      </c>
      <c r="M35" s="40">
        <v>22</v>
      </c>
    </row>
    <row r="36" spans="1:13" ht="15">
      <c r="A36" s="39" t="s">
        <v>96</v>
      </c>
      <c r="B36" s="40">
        <v>948536.05</v>
      </c>
      <c r="C36" s="40">
        <v>22</v>
      </c>
      <c r="D36" s="40">
        <v>0</v>
      </c>
      <c r="E36" s="40">
        <v>0</v>
      </c>
      <c r="F36" s="40">
        <v>0</v>
      </c>
      <c r="G36" s="40">
        <v>0</v>
      </c>
      <c r="H36" s="40">
        <v>983382.53</v>
      </c>
      <c r="I36" s="40">
        <v>25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40">
        <v>2176589.38</v>
      </c>
      <c r="C37" s="40">
        <v>56</v>
      </c>
      <c r="D37" s="40">
        <v>0</v>
      </c>
      <c r="E37" s="40">
        <v>0</v>
      </c>
      <c r="F37" s="40">
        <v>388526.64</v>
      </c>
      <c r="G37" s="40">
        <v>26</v>
      </c>
      <c r="H37" s="40">
        <v>2170014.38</v>
      </c>
      <c r="I37" s="40">
        <v>54</v>
      </c>
      <c r="J37" s="40">
        <v>273359.05</v>
      </c>
      <c r="K37" s="40">
        <v>12</v>
      </c>
      <c r="L37" s="40">
        <v>394357.67</v>
      </c>
      <c r="M37" s="40">
        <v>25</v>
      </c>
    </row>
    <row r="38" spans="1:13" ht="15">
      <c r="A38" s="39" t="s">
        <v>98</v>
      </c>
      <c r="B38" s="40">
        <v>1148778.74</v>
      </c>
      <c r="C38" s="40">
        <v>30</v>
      </c>
      <c r="D38" s="40">
        <v>0</v>
      </c>
      <c r="E38" s="40">
        <v>0</v>
      </c>
      <c r="F38" s="40">
        <v>111827.04</v>
      </c>
      <c r="G38" s="40">
        <v>12</v>
      </c>
      <c r="H38" s="40">
        <v>1077818.82</v>
      </c>
      <c r="I38" s="40">
        <v>32</v>
      </c>
      <c r="J38" s="40">
        <v>80247.49</v>
      </c>
      <c r="K38" s="40">
        <v>11</v>
      </c>
      <c r="L38" s="40">
        <v>100166.33</v>
      </c>
      <c r="M38" s="40">
        <v>14</v>
      </c>
    </row>
    <row r="39" spans="1:13" ht="15">
      <c r="A39" s="39" t="s">
        <v>99</v>
      </c>
      <c r="B39" s="40">
        <v>859777.22</v>
      </c>
      <c r="C39" s="40">
        <v>28</v>
      </c>
      <c r="D39" s="40">
        <v>0</v>
      </c>
      <c r="E39" s="40">
        <v>0</v>
      </c>
      <c r="F39" s="40">
        <v>123322.04</v>
      </c>
      <c r="G39" s="40">
        <v>14</v>
      </c>
      <c r="H39" s="40">
        <v>850844.41</v>
      </c>
      <c r="I39" s="40">
        <v>32</v>
      </c>
      <c r="J39" s="40">
        <v>0</v>
      </c>
      <c r="K39" s="40">
        <v>0</v>
      </c>
      <c r="L39" s="40">
        <v>128539.64</v>
      </c>
      <c r="M39" s="40">
        <v>15</v>
      </c>
    </row>
    <row r="40" spans="1:13" ht="15">
      <c r="A40" s="39" t="s">
        <v>100</v>
      </c>
      <c r="B40" s="40">
        <v>0</v>
      </c>
      <c r="C40" s="40">
        <v>0</v>
      </c>
      <c r="D40" s="40">
        <v>93544.68</v>
      </c>
      <c r="E40" s="40">
        <v>11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101</v>
      </c>
      <c r="B41" s="40">
        <v>326165.93</v>
      </c>
      <c r="C41" s="40">
        <v>18</v>
      </c>
      <c r="D41" s="40">
        <v>0</v>
      </c>
      <c r="E41" s="40">
        <v>0</v>
      </c>
      <c r="F41" s="40">
        <v>0</v>
      </c>
      <c r="G41" s="40">
        <v>0</v>
      </c>
      <c r="H41" s="40">
        <v>331796.96</v>
      </c>
      <c r="I41" s="40">
        <v>19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102</v>
      </c>
      <c r="B42" s="40">
        <v>243773.7</v>
      </c>
      <c r="C42" s="40">
        <v>13</v>
      </c>
      <c r="D42" s="40">
        <v>0</v>
      </c>
      <c r="E42" s="40">
        <v>0</v>
      </c>
      <c r="F42" s="40">
        <v>0</v>
      </c>
      <c r="G42" s="40">
        <v>0</v>
      </c>
      <c r="H42" s="40">
        <v>210862.15</v>
      </c>
      <c r="I42" s="40">
        <v>12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195078.22</v>
      </c>
      <c r="I43" s="40">
        <v>12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40">
        <v>539519.64</v>
      </c>
      <c r="C44" s="40">
        <v>22</v>
      </c>
      <c r="D44" s="40">
        <v>0</v>
      </c>
      <c r="E44" s="40">
        <v>0</v>
      </c>
      <c r="F44" s="40">
        <v>0</v>
      </c>
      <c r="G44" s="40">
        <v>0</v>
      </c>
      <c r="H44" s="40">
        <v>568423.93</v>
      </c>
      <c r="I44" s="40">
        <v>25</v>
      </c>
      <c r="J44" s="40">
        <v>0</v>
      </c>
      <c r="K44" s="40">
        <v>0</v>
      </c>
      <c r="L44" s="40">
        <v>51315.59</v>
      </c>
      <c r="M44" s="40">
        <v>10</v>
      </c>
    </row>
    <row r="45" spans="1:13" ht="15">
      <c r="A45" s="39" t="s">
        <v>105</v>
      </c>
      <c r="B45" s="40">
        <v>466054.59</v>
      </c>
      <c r="C45" s="40">
        <v>29</v>
      </c>
      <c r="D45" s="40">
        <v>0</v>
      </c>
      <c r="E45" s="40">
        <v>0</v>
      </c>
      <c r="F45" s="40">
        <v>94821.27</v>
      </c>
      <c r="G45" s="40">
        <v>12</v>
      </c>
      <c r="H45" s="40">
        <v>422296.15</v>
      </c>
      <c r="I45" s="40">
        <v>29</v>
      </c>
      <c r="J45" s="40">
        <v>0</v>
      </c>
      <c r="K45" s="40">
        <v>0</v>
      </c>
      <c r="L45" s="40">
        <v>105115.21</v>
      </c>
      <c r="M45" s="40">
        <v>13</v>
      </c>
    </row>
    <row r="46" spans="1:13" ht="15">
      <c r="A46" s="39" t="s">
        <v>106</v>
      </c>
      <c r="B46" s="40">
        <v>354355.22</v>
      </c>
      <c r="C46" s="40">
        <v>11</v>
      </c>
      <c r="D46" s="40">
        <v>0</v>
      </c>
      <c r="E46" s="40">
        <v>0</v>
      </c>
      <c r="F46" s="40">
        <v>0</v>
      </c>
      <c r="G46" s="40">
        <v>0</v>
      </c>
      <c r="H46" s="40">
        <v>343689.48</v>
      </c>
      <c r="I46" s="40">
        <v>10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3508231.66</v>
      </c>
      <c r="C47" s="40">
        <v>91</v>
      </c>
      <c r="D47" s="40">
        <v>273011.68</v>
      </c>
      <c r="E47" s="40">
        <v>12</v>
      </c>
      <c r="F47" s="40">
        <v>425412.17</v>
      </c>
      <c r="G47" s="40">
        <v>37</v>
      </c>
      <c r="H47" s="40">
        <v>3441151.05</v>
      </c>
      <c r="I47" s="40">
        <v>92</v>
      </c>
      <c r="J47" s="40">
        <v>227840.5</v>
      </c>
      <c r="K47" s="40">
        <v>11</v>
      </c>
      <c r="L47" s="40">
        <v>444619.11</v>
      </c>
      <c r="M47" s="40">
        <v>39</v>
      </c>
    </row>
    <row r="48" spans="1:13" ht="15">
      <c r="A48" s="39" t="s">
        <v>108</v>
      </c>
      <c r="B48" s="40">
        <v>897447.37</v>
      </c>
      <c r="C48" s="40">
        <v>14</v>
      </c>
      <c r="D48" s="40">
        <v>0</v>
      </c>
      <c r="E48" s="40">
        <v>0</v>
      </c>
      <c r="F48" s="40">
        <v>0</v>
      </c>
      <c r="G48" s="40">
        <v>0</v>
      </c>
      <c r="H48" s="40">
        <v>833734.64</v>
      </c>
      <c r="I48" s="40">
        <v>14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109</v>
      </c>
      <c r="B49" s="40">
        <v>1126840.76</v>
      </c>
      <c r="C49" s="40">
        <v>27</v>
      </c>
      <c r="D49" s="40">
        <v>387803.21</v>
      </c>
      <c r="E49" s="40">
        <v>10</v>
      </c>
      <c r="F49" s="40">
        <v>170269.69</v>
      </c>
      <c r="G49" s="40">
        <v>15</v>
      </c>
      <c r="H49" s="40">
        <v>1124466.64</v>
      </c>
      <c r="I49" s="40">
        <v>29</v>
      </c>
      <c r="J49" s="40">
        <v>435631.93</v>
      </c>
      <c r="K49" s="40">
        <v>10</v>
      </c>
      <c r="L49" s="40">
        <v>162744.58</v>
      </c>
      <c r="M49" s="40">
        <v>16</v>
      </c>
    </row>
    <row r="50" spans="1:13" ht="15">
      <c r="A50" s="39" t="s">
        <v>110</v>
      </c>
      <c r="B50" s="40">
        <v>7290862.55</v>
      </c>
      <c r="C50" s="40">
        <v>94</v>
      </c>
      <c r="D50" s="40">
        <v>4250728.83</v>
      </c>
      <c r="E50" s="40">
        <v>23</v>
      </c>
      <c r="F50" s="40">
        <v>841821.61</v>
      </c>
      <c r="G50" s="40">
        <v>36</v>
      </c>
      <c r="H50" s="40">
        <v>7239699.87</v>
      </c>
      <c r="I50" s="40">
        <v>93</v>
      </c>
      <c r="J50" s="40">
        <v>4083624.61</v>
      </c>
      <c r="K50" s="40">
        <v>19</v>
      </c>
      <c r="L50" s="40">
        <v>867260.21</v>
      </c>
      <c r="M50" s="40">
        <v>37</v>
      </c>
    </row>
    <row r="51" spans="1:13" ht="15">
      <c r="A51" s="39" t="s">
        <v>111</v>
      </c>
      <c r="B51" s="40">
        <v>209797.73</v>
      </c>
      <c r="C51" s="40">
        <v>14</v>
      </c>
      <c r="D51" s="40">
        <v>35309.93</v>
      </c>
      <c r="E51" s="40">
        <v>12</v>
      </c>
      <c r="F51" s="40">
        <v>0</v>
      </c>
      <c r="G51" s="40">
        <v>0</v>
      </c>
      <c r="H51" s="40">
        <v>210364.3</v>
      </c>
      <c r="I51" s="40">
        <v>15</v>
      </c>
      <c r="J51" s="40">
        <v>28762.53</v>
      </c>
      <c r="K51" s="40">
        <v>11</v>
      </c>
      <c r="L51" s="40">
        <v>0</v>
      </c>
      <c r="M51" s="40">
        <v>0</v>
      </c>
    </row>
    <row r="52" spans="1:13" ht="15">
      <c r="A52" s="39" t="s">
        <v>112</v>
      </c>
      <c r="B52" s="40">
        <v>939417.22</v>
      </c>
      <c r="C52" s="40">
        <v>34</v>
      </c>
      <c r="D52" s="40">
        <v>0</v>
      </c>
      <c r="E52" s="40">
        <v>0</v>
      </c>
      <c r="F52" s="40">
        <v>73744.56</v>
      </c>
      <c r="G52" s="40">
        <v>15</v>
      </c>
      <c r="H52" s="40">
        <v>894963.71</v>
      </c>
      <c r="I52" s="40">
        <v>32</v>
      </c>
      <c r="J52" s="40">
        <v>0</v>
      </c>
      <c r="K52" s="40">
        <v>0</v>
      </c>
      <c r="L52" s="40">
        <v>55561.08</v>
      </c>
      <c r="M52" s="40">
        <v>13</v>
      </c>
    </row>
    <row r="53" spans="1:13" ht="15">
      <c r="A53" s="39" t="s">
        <v>113</v>
      </c>
      <c r="B53" s="40">
        <v>1698978.08</v>
      </c>
      <c r="C53" s="40">
        <v>48</v>
      </c>
      <c r="D53" s="40">
        <v>0</v>
      </c>
      <c r="E53" s="40">
        <v>0</v>
      </c>
      <c r="F53" s="40">
        <v>189571.78</v>
      </c>
      <c r="G53" s="40">
        <v>19</v>
      </c>
      <c r="H53" s="40">
        <v>1458526.83</v>
      </c>
      <c r="I53" s="40">
        <v>43</v>
      </c>
      <c r="J53" s="40">
        <v>0</v>
      </c>
      <c r="K53" s="40">
        <v>0</v>
      </c>
      <c r="L53" s="40">
        <v>163868.62</v>
      </c>
      <c r="M53" s="40">
        <v>17</v>
      </c>
    </row>
    <row r="54" spans="1:13" ht="15">
      <c r="A54" s="39" t="s">
        <v>114</v>
      </c>
      <c r="B54" s="40">
        <v>740442.84</v>
      </c>
      <c r="C54" s="40">
        <v>12</v>
      </c>
      <c r="D54" s="40">
        <v>0</v>
      </c>
      <c r="E54" s="40">
        <v>0</v>
      </c>
      <c r="F54" s="40">
        <v>0</v>
      </c>
      <c r="G54" s="40">
        <v>0</v>
      </c>
      <c r="H54" s="40">
        <v>756800.82</v>
      </c>
      <c r="I54" s="40">
        <v>13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115</v>
      </c>
      <c r="B55" s="40">
        <v>1160867.87</v>
      </c>
      <c r="C55" s="40">
        <v>46</v>
      </c>
      <c r="D55" s="40">
        <v>0</v>
      </c>
      <c r="E55" s="40">
        <v>0</v>
      </c>
      <c r="F55" s="40">
        <v>107347.04</v>
      </c>
      <c r="G55" s="40">
        <v>21</v>
      </c>
      <c r="H55" s="40">
        <v>1069419.03</v>
      </c>
      <c r="I55" s="40">
        <v>47</v>
      </c>
      <c r="J55" s="40">
        <v>0</v>
      </c>
      <c r="K55" s="40">
        <v>0</v>
      </c>
      <c r="L55" s="40">
        <v>97792.79</v>
      </c>
      <c r="M55" s="40">
        <v>19</v>
      </c>
    </row>
    <row r="56" spans="1:13" ht="15">
      <c r="A56" s="39" t="s">
        <v>116</v>
      </c>
      <c r="B56" s="40">
        <v>2257183.9</v>
      </c>
      <c r="C56" s="40">
        <v>61</v>
      </c>
      <c r="D56" s="40">
        <v>2068776.83</v>
      </c>
      <c r="E56" s="40">
        <v>53</v>
      </c>
      <c r="F56" s="40">
        <v>679106.45</v>
      </c>
      <c r="G56" s="40">
        <v>40</v>
      </c>
      <c r="H56" s="40">
        <v>2232909.07</v>
      </c>
      <c r="I56" s="40">
        <v>60</v>
      </c>
      <c r="J56" s="40">
        <v>1921460.12</v>
      </c>
      <c r="K56" s="40">
        <v>66</v>
      </c>
      <c r="L56" s="40">
        <v>709435.62</v>
      </c>
      <c r="M56" s="40">
        <v>37</v>
      </c>
    </row>
    <row r="57" spans="1:13" ht="15">
      <c r="A57" s="39" t="s">
        <v>117</v>
      </c>
      <c r="B57" s="40">
        <v>514582.78</v>
      </c>
      <c r="C57" s="40">
        <v>16</v>
      </c>
      <c r="D57" s="40">
        <v>0</v>
      </c>
      <c r="E57" s="40">
        <v>0</v>
      </c>
      <c r="F57" s="40">
        <v>0</v>
      </c>
      <c r="G57" s="40">
        <v>0</v>
      </c>
      <c r="H57" s="40">
        <v>522178.71</v>
      </c>
      <c r="I57" s="40">
        <v>16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389723.49</v>
      </c>
      <c r="C58" s="40">
        <v>15</v>
      </c>
      <c r="D58" s="40">
        <v>0</v>
      </c>
      <c r="E58" s="40">
        <v>0</v>
      </c>
      <c r="F58" s="40">
        <v>0</v>
      </c>
      <c r="G58" s="40">
        <v>0</v>
      </c>
      <c r="H58" s="40">
        <v>370185.05</v>
      </c>
      <c r="I58" s="40">
        <v>16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556390.8</v>
      </c>
      <c r="C59" s="40">
        <v>27</v>
      </c>
      <c r="D59" s="40">
        <v>100870.78</v>
      </c>
      <c r="E59" s="40">
        <v>11</v>
      </c>
      <c r="F59" s="40">
        <v>163913.18</v>
      </c>
      <c r="G59" s="40">
        <v>16</v>
      </c>
      <c r="H59" s="40">
        <v>548232.46</v>
      </c>
      <c r="I59" s="40">
        <v>28</v>
      </c>
      <c r="J59" s="40">
        <v>110356.07</v>
      </c>
      <c r="K59" s="40">
        <v>13</v>
      </c>
      <c r="L59" s="40">
        <v>150428.03</v>
      </c>
      <c r="M59" s="40">
        <v>17</v>
      </c>
    </row>
    <row r="60" spans="1:13" ht="15">
      <c r="A60" s="39" t="s">
        <v>120</v>
      </c>
      <c r="B60" s="40">
        <v>208305.77</v>
      </c>
      <c r="C60" s="40">
        <v>12</v>
      </c>
      <c r="D60" s="40">
        <v>182201.97</v>
      </c>
      <c r="E60" s="40">
        <v>12</v>
      </c>
      <c r="F60" s="40">
        <v>0</v>
      </c>
      <c r="G60" s="40">
        <v>0</v>
      </c>
      <c r="H60" s="40">
        <v>166195.05</v>
      </c>
      <c r="I60" s="40">
        <v>14</v>
      </c>
      <c r="J60" s="40">
        <v>179598.63</v>
      </c>
      <c r="K60" s="40">
        <v>20</v>
      </c>
      <c r="L60" s="40">
        <v>51804.7</v>
      </c>
      <c r="M60" s="40">
        <v>10</v>
      </c>
    </row>
    <row r="61" spans="1:13" ht="15">
      <c r="A61" s="39" t="s">
        <v>121</v>
      </c>
      <c r="B61" s="40">
        <v>1311372.13</v>
      </c>
      <c r="C61" s="40">
        <v>41</v>
      </c>
      <c r="D61" s="40">
        <v>0</v>
      </c>
      <c r="E61" s="40">
        <v>0</v>
      </c>
      <c r="F61" s="40">
        <v>357292.06</v>
      </c>
      <c r="G61" s="40">
        <v>18</v>
      </c>
      <c r="H61" s="40">
        <v>1204449.18</v>
      </c>
      <c r="I61" s="40">
        <v>37</v>
      </c>
      <c r="J61" s="40">
        <v>448123.66</v>
      </c>
      <c r="K61" s="40">
        <v>13</v>
      </c>
      <c r="L61" s="40">
        <v>359203.81</v>
      </c>
      <c r="M61" s="40">
        <v>17</v>
      </c>
    </row>
    <row r="62" spans="1:13" ht="15">
      <c r="A62" s="39" t="s">
        <v>122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131990.54</v>
      </c>
      <c r="I62" s="40">
        <v>10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123</v>
      </c>
      <c r="B63" s="40">
        <v>3039958.24</v>
      </c>
      <c r="C63" s="40">
        <v>43</v>
      </c>
      <c r="D63" s="40">
        <v>0</v>
      </c>
      <c r="E63" s="40">
        <v>0</v>
      </c>
      <c r="F63" s="40">
        <v>362777.93</v>
      </c>
      <c r="G63" s="40">
        <v>18</v>
      </c>
      <c r="H63" s="40">
        <v>3052323.78</v>
      </c>
      <c r="I63" s="40">
        <v>45</v>
      </c>
      <c r="J63" s="40">
        <v>0</v>
      </c>
      <c r="K63" s="40">
        <v>0</v>
      </c>
      <c r="L63" s="40">
        <v>408085.15</v>
      </c>
      <c r="M63" s="40">
        <v>20</v>
      </c>
    </row>
    <row r="64" spans="1:13" ht="15">
      <c r="A64" s="39" t="s">
        <v>124</v>
      </c>
      <c r="B64" s="40">
        <v>445487.2</v>
      </c>
      <c r="C64" s="40">
        <v>22</v>
      </c>
      <c r="D64" s="40">
        <v>42027.38</v>
      </c>
      <c r="E64" s="40">
        <v>10</v>
      </c>
      <c r="F64" s="40">
        <v>82911.79</v>
      </c>
      <c r="G64" s="40">
        <v>14</v>
      </c>
      <c r="H64" s="40">
        <v>418836.07</v>
      </c>
      <c r="I64" s="40">
        <v>23</v>
      </c>
      <c r="J64" s="40">
        <v>54488.7</v>
      </c>
      <c r="K64" s="40">
        <v>16</v>
      </c>
      <c r="L64" s="40">
        <v>77498.36</v>
      </c>
      <c r="M64" s="40">
        <v>15</v>
      </c>
    </row>
    <row r="65" spans="1:13" ht="15">
      <c r="A65" s="39" t="s">
        <v>125</v>
      </c>
      <c r="B65" s="40">
        <v>248885.86</v>
      </c>
      <c r="C65" s="40">
        <v>12</v>
      </c>
      <c r="D65" s="40">
        <v>0</v>
      </c>
      <c r="E65" s="40">
        <v>0</v>
      </c>
      <c r="F65" s="40">
        <v>0</v>
      </c>
      <c r="G65" s="40">
        <v>0</v>
      </c>
      <c r="H65" s="40">
        <v>240273.8</v>
      </c>
      <c r="I65" s="40">
        <v>12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126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81750.46</v>
      </c>
      <c r="K66" s="40">
        <v>12</v>
      </c>
      <c r="L66" s="40">
        <v>0</v>
      </c>
      <c r="M66" s="40">
        <v>0</v>
      </c>
    </row>
    <row r="67" spans="1:13" ht="15">
      <c r="A67" s="39" t="s">
        <v>127</v>
      </c>
      <c r="B67" s="40">
        <v>971088.19</v>
      </c>
      <c r="C67" s="40">
        <v>29</v>
      </c>
      <c r="D67" s="40">
        <v>0</v>
      </c>
      <c r="E67" s="40">
        <v>0</v>
      </c>
      <c r="F67" s="40">
        <v>438611.99</v>
      </c>
      <c r="G67" s="40">
        <v>12</v>
      </c>
      <c r="H67" s="40">
        <v>1008720.84</v>
      </c>
      <c r="I67" s="40">
        <v>30</v>
      </c>
      <c r="J67" s="40">
        <v>0</v>
      </c>
      <c r="K67" s="40">
        <v>0</v>
      </c>
      <c r="L67" s="40">
        <v>429442.94</v>
      </c>
      <c r="M67" s="40">
        <v>14</v>
      </c>
    </row>
    <row r="68" spans="1:13" ht="15">
      <c r="A68" s="39" t="s">
        <v>128</v>
      </c>
      <c r="B68" s="40">
        <v>1102100.52</v>
      </c>
      <c r="C68" s="40">
        <v>24</v>
      </c>
      <c r="D68" s="40">
        <v>948281.92</v>
      </c>
      <c r="E68" s="40">
        <v>24</v>
      </c>
      <c r="F68" s="40">
        <v>294767.67</v>
      </c>
      <c r="G68" s="40">
        <v>15</v>
      </c>
      <c r="H68" s="40">
        <v>1063617.11</v>
      </c>
      <c r="I68" s="40">
        <v>22</v>
      </c>
      <c r="J68" s="40">
        <v>955547.54</v>
      </c>
      <c r="K68" s="40">
        <v>22</v>
      </c>
      <c r="L68" s="40">
        <v>308278.65</v>
      </c>
      <c r="M68" s="40">
        <v>15</v>
      </c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47</v>
      </c>
      <c r="B2" s="36">
        <v>3840133.48</v>
      </c>
      <c r="C2" s="37">
        <v>126</v>
      </c>
      <c r="D2" s="36">
        <v>918242.63</v>
      </c>
      <c r="E2" s="37">
        <v>56</v>
      </c>
      <c r="F2" s="36">
        <v>621776.02</v>
      </c>
      <c r="G2" s="37">
        <v>54</v>
      </c>
      <c r="H2" s="36">
        <v>3877145.56</v>
      </c>
      <c r="I2" s="37">
        <v>129</v>
      </c>
      <c r="J2" s="36">
        <v>1132445.44</v>
      </c>
      <c r="K2" s="37">
        <v>68</v>
      </c>
      <c r="L2" s="36">
        <v>614464.22</v>
      </c>
      <c r="M2" s="38">
        <v>52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5206145.69</v>
      </c>
      <c r="C3" s="37">
        <v>169</v>
      </c>
      <c r="D3" s="36">
        <v>2160948.17</v>
      </c>
      <c r="E3" s="37">
        <v>87</v>
      </c>
      <c r="F3" s="36">
        <v>965521.17</v>
      </c>
      <c r="G3" s="37">
        <v>84</v>
      </c>
      <c r="H3" s="36">
        <v>4964601.55</v>
      </c>
      <c r="I3" s="37">
        <v>171</v>
      </c>
      <c r="J3" s="36">
        <v>2181129.7</v>
      </c>
      <c r="K3" s="37">
        <v>98</v>
      </c>
      <c r="L3" s="36">
        <v>921172.06</v>
      </c>
      <c r="M3" s="38">
        <v>84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2883170.17</v>
      </c>
      <c r="C4" s="37">
        <v>116</v>
      </c>
      <c r="D4" s="36">
        <v>499249.15</v>
      </c>
      <c r="E4" s="37">
        <v>36</v>
      </c>
      <c r="F4" s="36">
        <v>342179.18</v>
      </c>
      <c r="G4" s="37">
        <v>51</v>
      </c>
      <c r="H4" s="36">
        <v>2780694.27</v>
      </c>
      <c r="I4" s="37">
        <v>119</v>
      </c>
      <c r="J4" s="36">
        <v>555846.6</v>
      </c>
      <c r="K4" s="37">
        <v>49</v>
      </c>
      <c r="L4" s="36">
        <v>339429.75</v>
      </c>
      <c r="M4" s="38">
        <v>49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29470086.73</v>
      </c>
      <c r="C5" s="37">
        <v>578</v>
      </c>
      <c r="D5" s="36">
        <v>11143859.97</v>
      </c>
      <c r="E5" s="37">
        <v>104</v>
      </c>
      <c r="F5" s="36">
        <v>6080634.72</v>
      </c>
      <c r="G5" s="37">
        <v>249</v>
      </c>
      <c r="H5" s="36">
        <v>28987356.59</v>
      </c>
      <c r="I5" s="37">
        <v>584</v>
      </c>
      <c r="J5" s="36">
        <v>10669574.78</v>
      </c>
      <c r="K5" s="37">
        <v>121</v>
      </c>
      <c r="L5" s="36">
        <v>6023516.25</v>
      </c>
      <c r="M5" s="38">
        <v>245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113945.35</v>
      </c>
      <c r="C6" s="37">
        <v>14</v>
      </c>
      <c r="D6" s="36">
        <v>0</v>
      </c>
      <c r="E6" s="37">
        <v>0</v>
      </c>
      <c r="F6" s="36">
        <v>0</v>
      </c>
      <c r="G6" s="37">
        <v>0</v>
      </c>
      <c r="H6" s="36">
        <v>108001.71</v>
      </c>
      <c r="I6" s="37">
        <v>14</v>
      </c>
      <c r="J6" s="36">
        <v>23431.78</v>
      </c>
      <c r="K6" s="37">
        <v>10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4044015.95</v>
      </c>
      <c r="C7" s="37">
        <v>135</v>
      </c>
      <c r="D7" s="36">
        <v>282526.47</v>
      </c>
      <c r="E7" s="37">
        <v>17</v>
      </c>
      <c r="F7" s="36">
        <v>315493.9</v>
      </c>
      <c r="G7" s="37">
        <v>46</v>
      </c>
      <c r="H7" s="36">
        <v>3802995.93</v>
      </c>
      <c r="I7" s="37">
        <v>134</v>
      </c>
      <c r="J7" s="36">
        <v>243443.54</v>
      </c>
      <c r="K7" s="37">
        <v>28</v>
      </c>
      <c r="L7" s="36">
        <v>308928.77</v>
      </c>
      <c r="M7" s="38">
        <v>48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493765.4</v>
      </c>
      <c r="C8" s="37">
        <v>40</v>
      </c>
      <c r="D8" s="36">
        <v>172645.05</v>
      </c>
      <c r="E8" s="37">
        <v>34</v>
      </c>
      <c r="F8" s="36">
        <v>76795.84</v>
      </c>
      <c r="G8" s="37">
        <v>13</v>
      </c>
      <c r="H8" s="36">
        <v>514061.76</v>
      </c>
      <c r="I8" s="37">
        <v>40</v>
      </c>
      <c r="J8" s="36">
        <v>160878.4</v>
      </c>
      <c r="K8" s="37">
        <v>33</v>
      </c>
      <c r="L8" s="36">
        <v>81235.93</v>
      </c>
      <c r="M8" s="38">
        <v>12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4208201.84</v>
      </c>
      <c r="C9" s="37">
        <v>131</v>
      </c>
      <c r="D9" s="36">
        <v>2301490.24</v>
      </c>
      <c r="E9" s="37">
        <v>82</v>
      </c>
      <c r="F9" s="36">
        <v>941923.8</v>
      </c>
      <c r="G9" s="37">
        <v>68</v>
      </c>
      <c r="H9" s="36">
        <v>4033935.41</v>
      </c>
      <c r="I9" s="37">
        <v>132</v>
      </c>
      <c r="J9" s="36">
        <v>2146967.64</v>
      </c>
      <c r="K9" s="37">
        <v>99</v>
      </c>
      <c r="L9" s="36">
        <v>920503.75</v>
      </c>
      <c r="M9" s="38">
        <v>65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1705560.45</v>
      </c>
      <c r="C10" s="37">
        <v>74</v>
      </c>
      <c r="D10" s="36">
        <v>326178.73</v>
      </c>
      <c r="E10" s="37">
        <v>23</v>
      </c>
      <c r="F10" s="36">
        <v>167707.45</v>
      </c>
      <c r="G10" s="37">
        <v>22</v>
      </c>
      <c r="H10" s="36">
        <v>1737658.97</v>
      </c>
      <c r="I10" s="37">
        <v>78</v>
      </c>
      <c r="J10" s="36">
        <v>362802.16</v>
      </c>
      <c r="K10" s="37">
        <v>22</v>
      </c>
      <c r="L10" s="36">
        <v>168355.89</v>
      </c>
      <c r="M10" s="38">
        <v>25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2321883.43</v>
      </c>
      <c r="C11" s="37">
        <v>102</v>
      </c>
      <c r="D11" s="36">
        <v>332507.24</v>
      </c>
      <c r="E11" s="37">
        <v>39</v>
      </c>
      <c r="F11" s="36">
        <v>350848.14</v>
      </c>
      <c r="G11" s="37">
        <v>39</v>
      </c>
      <c r="H11" s="36">
        <v>2251760.44</v>
      </c>
      <c r="I11" s="37">
        <v>107</v>
      </c>
      <c r="J11" s="36">
        <v>314728</v>
      </c>
      <c r="K11" s="37">
        <v>43</v>
      </c>
      <c r="L11" s="36">
        <v>325644.08</v>
      </c>
      <c r="M11" s="38">
        <v>37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2579847.11</v>
      </c>
      <c r="C12" s="37">
        <v>66</v>
      </c>
      <c r="D12" s="36">
        <v>3254795.62</v>
      </c>
      <c r="E12" s="37">
        <v>23</v>
      </c>
      <c r="F12" s="36">
        <v>0</v>
      </c>
      <c r="G12" s="37">
        <v>0</v>
      </c>
      <c r="H12" s="36">
        <v>2361279.3</v>
      </c>
      <c r="I12" s="37">
        <v>64</v>
      </c>
      <c r="J12" s="36">
        <v>703581.78</v>
      </c>
      <c r="K12" s="37">
        <v>22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7429261.46</v>
      </c>
      <c r="C13" s="37">
        <v>261</v>
      </c>
      <c r="D13" s="36">
        <v>1834341.85</v>
      </c>
      <c r="E13" s="37">
        <v>92</v>
      </c>
      <c r="F13" s="36">
        <v>1121476.7</v>
      </c>
      <c r="G13" s="37">
        <v>107</v>
      </c>
      <c r="H13" s="36">
        <v>7291704.98</v>
      </c>
      <c r="I13" s="37">
        <v>268</v>
      </c>
      <c r="J13" s="36">
        <v>1594380.64</v>
      </c>
      <c r="K13" s="37">
        <v>98</v>
      </c>
      <c r="L13" s="36">
        <v>1104170.98</v>
      </c>
      <c r="M13" s="38">
        <v>108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8105655.98</v>
      </c>
      <c r="C14" s="37">
        <v>249</v>
      </c>
      <c r="D14" s="36">
        <v>1614982.34</v>
      </c>
      <c r="E14" s="37">
        <v>65</v>
      </c>
      <c r="F14" s="36">
        <v>1381329.21</v>
      </c>
      <c r="G14" s="37">
        <v>107</v>
      </c>
      <c r="H14" s="36">
        <v>7677888.99</v>
      </c>
      <c r="I14" s="37">
        <v>248</v>
      </c>
      <c r="J14" s="36">
        <v>1484999.67</v>
      </c>
      <c r="K14" s="37">
        <v>93</v>
      </c>
      <c r="L14" s="36">
        <v>1353098.81</v>
      </c>
      <c r="M14" s="38">
        <v>107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5442706.81</v>
      </c>
      <c r="C15" s="37">
        <v>220</v>
      </c>
      <c r="D15" s="36">
        <v>1273971.69</v>
      </c>
      <c r="E15" s="37">
        <v>83</v>
      </c>
      <c r="F15" s="36">
        <v>893388.79</v>
      </c>
      <c r="G15" s="37">
        <v>97</v>
      </c>
      <c r="H15" s="36">
        <v>5534931.66</v>
      </c>
      <c r="I15" s="37">
        <v>227</v>
      </c>
      <c r="J15" s="36">
        <v>1353958.56</v>
      </c>
      <c r="K15" s="37">
        <v>108</v>
      </c>
      <c r="L15" s="36">
        <v>956146.49</v>
      </c>
      <c r="M15" s="38">
        <v>104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6809272.82</v>
      </c>
      <c r="C16" s="37">
        <v>241</v>
      </c>
      <c r="D16" s="36">
        <v>3287329</v>
      </c>
      <c r="E16" s="37">
        <v>125</v>
      </c>
      <c r="F16" s="36">
        <v>1319327.82</v>
      </c>
      <c r="G16" s="37">
        <v>114</v>
      </c>
      <c r="H16" s="36">
        <v>6502556.33</v>
      </c>
      <c r="I16" s="37">
        <v>239</v>
      </c>
      <c r="J16" s="36">
        <v>3151425.72</v>
      </c>
      <c r="K16" s="37">
        <v>130</v>
      </c>
      <c r="L16" s="36">
        <v>1251042.03</v>
      </c>
      <c r="M16" s="38">
        <v>110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2017-11-27T18:33:29Z</dcterms:modified>
  <cp:category/>
  <cp:version/>
  <cp:contentType/>
  <cp:contentStatus/>
</cp:coreProperties>
</file>