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8800" windowHeight="11835" activeTab="2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<sst xmlns="http://schemas.openxmlformats.org/spreadsheetml/2006/main" count="156" uniqueCount="120">
  <si>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</si>
  <si>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</si>
  <si>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</si>
  <si>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</si>
  <si>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</si>
  <si>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</si>
  <si>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</si>
  <si>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</si>
  <si>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</si>
  <si>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</si>
  <si>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</si>
  <si>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</si>
  <si>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</si>
  <si>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</si>
  <si>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</si>
  <si>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</si>
  <si>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</si>
  <si>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</si>
  <si>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</si>
  <si>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</si>
  <si>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</si>
  <si>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</si>
  <si>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</si>
  <si>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</si>
  <si>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</si>
  <si>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</si>
  <si>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</si>
  <si>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</si>
  <si>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</si>
  <si>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</si>
  <si>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</si>
  <si>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</si>
  <si>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</si>
  <si>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</si>
  <si>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</si>
  <si>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</si>
  <si>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</si>
  <si>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</si>
  <si>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</si>
  <si>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</si>
  <si>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</si>
  <si>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</si>
  <si>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</si>
  <si>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</si>
  <si>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</si>
  <si>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</si>
  <si>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</si>
  <si>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BARRE</t>
  </si>
  <si>
    <t>BARTON</t>
  </si>
  <si>
    <t>BENNINGTON</t>
  </si>
  <si>
    <t>BRADFORD</t>
  </si>
  <si>
    <t>BRANDON</t>
  </si>
  <si>
    <t>BRATTLEBORO</t>
  </si>
  <si>
    <t>BRISTOL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</si>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</sst>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zoomScalePageLayoutView="0" workbookViewId="0" topLeftCell="A28">
      <selection activeCell="G22" sqref="G22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42309</v>
      </c>
      <c r="F7" s="3" t="s">
        <v>3</v>
      </c>
      <c r="G7" s="5">
        <v>42338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E25" sqref="E25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11/01/2015 - 11/30/2015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11/01/2014 - 11/30/2014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67802437.74</v>
      </c>
      <c r="D6" s="42">
        <f>SUM(D7:D51)</f>
        <v>19289746.14</v>
      </c>
      <c r="E6" s="43">
        <f>SUM(E7:E51)</f>
        <v>11687354.34</v>
      </c>
      <c r="F6" s="41">
        <f>SUM(F7:F51)</f>
        <v>66454747.1</v>
      </c>
      <c r="G6" s="42">
        <f>SUM(G7:G51)</f>
        <v>19609945.020000003</v>
      </c>
      <c r="H6" s="43">
        <f>SUM(H7:H51)</f>
        <v>11578547.550000003</v>
      </c>
      <c r="I6" s="20">
        <f>_xlfn.IFERROR((C6-F6)/F6,"")</f>
        <v>0.020279824975814154</v>
      </c>
      <c r="J6" s="20">
        <f>_xlfn.IFERROR((D6-G6)/G6,"")</f>
        <v>-0.01632839254130671</v>
      </c>
      <c r="K6" s="20">
        <f>_xlfn.IFERROR((E6-H6)/H6,"")</f>
        <v>0.009397274531208123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2631894.82</v>
      </c>
      <c r="D7" s="44">
        <f>IF('County Data'!E2&gt;9,'County Data'!D2,"*")</f>
        <v>469583.43</v>
      </c>
      <c r="E7" s="45">
        <f>IF('County Data'!G2&gt;9,'County Data'!F2,"*")</f>
        <v>409250.72</v>
      </c>
      <c r="F7" s="44">
        <f>IF('County Data'!I2&gt;9,'County Data'!H2,"*")</f>
        <v>2526060.48</v>
      </c>
      <c r="G7" s="44">
        <f>IF('County Data'!K2&gt;9,'County Data'!J2,"*")</f>
        <v>496661.7</v>
      </c>
      <c r="H7" s="45">
        <f>IF('County Data'!M2&gt;9,'County Data'!L2,"*")</f>
        <v>425901</v>
      </c>
      <c r="I7" s="22">
        <f aca="true" t="shared" si="0" ref="I7:I50">_xlfn.IFERROR((C7-F7)/F7,"")</f>
        <v>0.04189699369351594</v>
      </c>
      <c r="J7" s="22">
        <f aca="true" t="shared" si="1" ref="J7:J50">_xlfn.IFERROR((D7-G7)/G7,"")</f>
        <v>-0.0545205519169286</v>
      </c>
      <c r="K7" s="22">
        <f aca="true" t="shared" si="2" ref="K7:K50">_xlfn.IFERROR((E7-H7)/H7,"")</f>
        <v>-0.039094249602607246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3980382.01</v>
      </c>
      <c r="D8" s="44">
        <f>IF('County Data'!E3&gt;9,'County Data'!D3,"*")</f>
        <v>1711677.94</v>
      </c>
      <c r="E8" s="45">
        <f>IF('County Data'!G3&gt;9,'County Data'!F3,"*")</f>
        <v>702851.09</v>
      </c>
      <c r="F8" s="44">
        <f>IF('County Data'!I3&gt;9,'County Data'!H3,"*")</f>
        <v>3951389.07</v>
      </c>
      <c r="G8" s="44">
        <f>IF('County Data'!K3&gt;9,'County Data'!J3,"*")</f>
        <v>1591592.05</v>
      </c>
      <c r="H8" s="45">
        <f>IF('County Data'!M3&gt;9,'County Data'!L3,"*")</f>
        <v>703147.94</v>
      </c>
      <c r="I8" s="22">
        <f t="shared" si="0"/>
        <v>0.007337404514306647</v>
      </c>
      <c r="J8" s="22">
        <f t="shared" si="1"/>
        <v>0.07545016953307847</v>
      </c>
      <c r="K8" s="22">
        <f t="shared" si="2"/>
        <v>-0.0004221728929476445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2001876.36</v>
      </c>
      <c r="D9" s="47">
        <f>IF('County Data'!E4&gt;9,'County Data'!D4,"*")</f>
        <v>271480.54</v>
      </c>
      <c r="E9" s="48">
        <f>IF('County Data'!G4&gt;9,'County Data'!F4,"*")</f>
        <v>213449.91</v>
      </c>
      <c r="F9" s="46">
        <f>IF('County Data'!I4&gt;9,'County Data'!H4,"*")</f>
        <v>1925665.52</v>
      </c>
      <c r="G9" s="47">
        <f>IF('County Data'!K4&gt;9,'County Data'!J4,"*")</f>
        <v>259963.72</v>
      </c>
      <c r="H9" s="48">
        <f>IF('County Data'!M4&gt;9,'County Data'!L4,"*")</f>
        <v>257517.68</v>
      </c>
      <c r="I9" s="9">
        <f t="shared" si="0"/>
        <v>0.039576364227573685</v>
      </c>
      <c r="J9" s="9">
        <f t="shared" si="1"/>
        <v>0.044301643321614174</v>
      </c>
      <c r="K9" s="9">
        <f t="shared" si="2"/>
        <v>-0.17112522138285802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24102835.8</v>
      </c>
      <c r="D10" s="44">
        <f>IF('County Data'!E5&gt;9,'County Data'!D5,"*")</f>
        <v>6505546.79</v>
      </c>
      <c r="E10" s="45">
        <f>IF('County Data'!G5&gt;9,'County Data'!F5,"*")</f>
        <v>4674206.12</v>
      </c>
      <c r="F10" s="44">
        <f>IF('County Data'!I5&gt;9,'County Data'!H5,"*")</f>
        <v>23789269.53</v>
      </c>
      <c r="G10" s="44">
        <f>IF('County Data'!K5&gt;9,'County Data'!J5,"*")</f>
        <v>6844436</v>
      </c>
      <c r="H10" s="45">
        <f>IF('County Data'!M5&gt;9,'County Data'!L5,"*")</f>
        <v>4463619.56</v>
      </c>
      <c r="I10" s="22">
        <f t="shared" si="0"/>
        <v>0.01318099614637472</v>
      </c>
      <c r="J10" s="22">
        <f t="shared" si="1"/>
        <v>-0.04951309501615618</v>
      </c>
      <c r="K10" s="22">
        <f t="shared" si="2"/>
        <v>0.04717842933728889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92205.41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145984.16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-0.36838757026789754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3089921.29</v>
      </c>
      <c r="D12" s="44">
        <f>IF('County Data'!E7&gt;9,'County Data'!D7,"*")</f>
        <v>204530.47</v>
      </c>
      <c r="E12" s="45">
        <f>IF('County Data'!G7&gt;9,'County Data'!F7,"*")</f>
        <v>218478.68</v>
      </c>
      <c r="F12" s="44">
        <f>IF('County Data'!I7&gt;9,'County Data'!H7,"*")</f>
        <v>3031714.43</v>
      </c>
      <c r="G12" s="44">
        <f>IF('County Data'!K7&gt;9,'County Data'!J7,"*")</f>
        <v>224763.52</v>
      </c>
      <c r="H12" s="45">
        <f>IF('County Data'!M7&gt;9,'County Data'!L7,"*")</f>
        <v>245108.32</v>
      </c>
      <c r="I12" s="22">
        <f t="shared" si="0"/>
        <v>0.019199321487545207</v>
      </c>
      <c r="J12" s="22">
        <f t="shared" si="1"/>
        <v>-0.09001927892924969</v>
      </c>
      <c r="K12" s="22">
        <f t="shared" si="2"/>
        <v>-0.10864437404654405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253978.41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207880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0.22175490667692901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3335195.45</v>
      </c>
      <c r="D14" s="44">
        <f>IF('County Data'!E9&gt;9,'County Data'!D9,"*")</f>
        <v>2104565.88</v>
      </c>
      <c r="E14" s="45">
        <f>IF('County Data'!G9&gt;9,'County Data'!F9,"*")</f>
        <v>797830</v>
      </c>
      <c r="F14" s="44">
        <f>IF('County Data'!I9&gt;9,'County Data'!H9,"*")</f>
        <v>3134598.36</v>
      </c>
      <c r="G14" s="44">
        <f>IF('County Data'!K9&gt;9,'County Data'!J9,"*")</f>
        <v>1918734.43</v>
      </c>
      <c r="H14" s="45">
        <f>IF('County Data'!M9&gt;9,'County Data'!L9,"*")</f>
        <v>760835</v>
      </c>
      <c r="I14" s="22">
        <f t="shared" si="0"/>
        <v>0.06399451124577259</v>
      </c>
      <c r="J14" s="22">
        <f t="shared" si="1"/>
        <v>0.09685105301414744</v>
      </c>
      <c r="K14" s="22">
        <f t="shared" si="2"/>
        <v>0.04862420892834846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1279502.01</v>
      </c>
      <c r="D15" s="49">
        <f>IF('County Data'!E10&gt;9,'County Data'!D10,"*")</f>
        <v>136282.35</v>
      </c>
      <c r="E15" s="50">
        <f>IF('County Data'!G10&gt;9,'County Data'!F10,"*")</f>
        <v>120518.65</v>
      </c>
      <c r="F15" s="49">
        <f>IF('County Data'!I10&gt;9,'County Data'!H10,"*")</f>
        <v>1262233.52</v>
      </c>
      <c r="G15" s="49">
        <f>IF('County Data'!K10&gt;9,'County Data'!J10,"*")</f>
        <v>124624.24</v>
      </c>
      <c r="H15" s="50">
        <f>IF('County Data'!M10&gt;9,'County Data'!L10,"*")</f>
        <v>138741.67</v>
      </c>
      <c r="I15" s="23">
        <f t="shared" si="0"/>
        <v>0.013680899553356806</v>
      </c>
      <c r="J15" s="23">
        <f t="shared" si="1"/>
        <v>0.09354608702127291</v>
      </c>
      <c r="K15" s="23">
        <f t="shared" si="2"/>
        <v>-0.13134496651222388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1709821.04</v>
      </c>
      <c r="D16" s="44">
        <f>IF('County Data'!E11&gt;9,'County Data'!D11,"*")</f>
        <v>221362.57</v>
      </c>
      <c r="E16" s="45">
        <f>IF('County Data'!G11&gt;9,'County Data'!F11,"*")</f>
        <v>250450.94</v>
      </c>
      <c r="F16" s="44">
        <f>IF('County Data'!I11&gt;9,'County Data'!H11,"*")</f>
        <v>1566643.8</v>
      </c>
      <c r="G16" s="44">
        <f>IF('County Data'!K11&gt;9,'County Data'!J11,"*")</f>
        <v>330327</v>
      </c>
      <c r="H16" s="45">
        <f>IF('County Data'!M11&gt;9,'County Data'!L11,"*")</f>
        <v>254325.7</v>
      </c>
      <c r="I16" s="22">
        <f t="shared" si="0"/>
        <v>0.09139106158017539</v>
      </c>
      <c r="J16" s="22">
        <f t="shared" si="1"/>
        <v>-0.3298683728547772</v>
      </c>
      <c r="K16" s="22">
        <f t="shared" si="2"/>
        <v>-0.015235424497013117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2189921.59</v>
      </c>
      <c r="D17" s="47">
        <f>IF('County Data'!E12&gt;9,'County Data'!D12,"*")</f>
        <v>1040043.54</v>
      </c>
      <c r="E17" s="48" t="str">
        <f>IF('County Data'!G12&gt;9,'County Data'!F12,"*")</f>
        <v>*</v>
      </c>
      <c r="F17" s="46">
        <f>IF('County Data'!I12&gt;9,'County Data'!H12,"*")</f>
        <v>1932869.37</v>
      </c>
      <c r="G17" s="47">
        <f>IF('County Data'!K12&gt;9,'County Data'!J12,"*")</f>
        <v>953483</v>
      </c>
      <c r="H17" s="48" t="str">
        <f>IF('County Data'!M12&gt;9,'County Data'!L12,"*")</f>
        <v>*</v>
      </c>
      <c r="I17" s="9">
        <f t="shared" si="0"/>
        <v>0.13298995989573767</v>
      </c>
      <c r="J17" s="9">
        <f t="shared" si="1"/>
        <v>0.09078351685347304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6376282.65</v>
      </c>
      <c r="D18" s="44">
        <f>IF('County Data'!E13&gt;9,'County Data'!D13,"*")</f>
        <v>1647918.47</v>
      </c>
      <c r="E18" s="45">
        <f>IF('County Data'!G13&gt;9,'County Data'!F13,"*")</f>
        <v>1139214.4</v>
      </c>
      <c r="F18" s="44">
        <f>IF('County Data'!I13&gt;9,'County Data'!H13,"*")</f>
        <v>6616788.13</v>
      </c>
      <c r="G18" s="44">
        <f>IF('County Data'!K13&gt;9,'County Data'!J13,"*")</f>
        <v>1833509.3</v>
      </c>
      <c r="H18" s="45">
        <f>IF('County Data'!M13&gt;9,'County Data'!L13,"*")</f>
        <v>1212673.69</v>
      </c>
      <c r="I18" s="22">
        <f t="shared" si="0"/>
        <v>-0.03634776802200549</v>
      </c>
      <c r="J18" s="22">
        <f t="shared" si="1"/>
        <v>-0.1012216463805229</v>
      </c>
      <c r="K18" s="22">
        <f t="shared" si="2"/>
        <v>-0.06057630391898751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6404880.84</v>
      </c>
      <c r="D19" s="47">
        <f>IF('County Data'!E14&gt;9,'County Data'!D14,"*")</f>
        <v>803212.85</v>
      </c>
      <c r="E19" s="48">
        <f>IF('County Data'!G14&gt;9,'County Data'!F14,"*")</f>
        <v>1193785.4</v>
      </c>
      <c r="F19" s="46">
        <f>IF('County Data'!I14&gt;9,'County Data'!H14,"*")</f>
        <v>6193205.4</v>
      </c>
      <c r="G19" s="47">
        <f>IF('County Data'!K14&gt;9,'County Data'!J14,"*")</f>
        <v>946595.55</v>
      </c>
      <c r="H19" s="48">
        <f>IF('County Data'!M14&gt;9,'County Data'!L14,"*")</f>
        <v>1118861.47</v>
      </c>
      <c r="I19" s="9">
        <f t="shared" si="0"/>
        <v>0.0341786564999119</v>
      </c>
      <c r="J19" s="9">
        <f t="shared" si="1"/>
        <v>-0.15147197765719483</v>
      </c>
      <c r="K19" s="9">
        <f t="shared" si="2"/>
        <v>0.06696443841255874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4822423.17</v>
      </c>
      <c r="D20" s="44">
        <f>IF('County Data'!E15&gt;9,'County Data'!D15,"*")</f>
        <v>1138820.88</v>
      </c>
      <c r="E20" s="45">
        <f>IF('County Data'!G15&gt;9,'County Data'!F15,"*")</f>
        <v>836140.03</v>
      </c>
      <c r="F20" s="44">
        <f>IF('County Data'!I15&gt;9,'County Data'!H15,"*")</f>
        <v>4816459.03</v>
      </c>
      <c r="G20" s="44">
        <f>IF('County Data'!K15&gt;9,'County Data'!J15,"*")</f>
        <v>1145821.34</v>
      </c>
      <c r="H20" s="45">
        <f>IF('County Data'!M15&gt;9,'County Data'!L15,"*")</f>
        <v>882800.72</v>
      </c>
      <c r="I20" s="22">
        <f t="shared" si="0"/>
        <v>0.0012382831376434784</v>
      </c>
      <c r="J20" s="22">
        <f t="shared" si="1"/>
        <v>-0.006109556311807035</v>
      </c>
      <c r="K20" s="22">
        <f t="shared" si="2"/>
        <v>-0.0528552921887059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5531316.89</v>
      </c>
      <c r="D21" s="47">
        <f>IF('County Data'!E16&gt;9,'County Data'!D16,"*")</f>
        <v>3034720.43</v>
      </c>
      <c r="E21" s="48">
        <f>IF('County Data'!G16&gt;9,'County Data'!F16,"*")</f>
        <v>1131178.4</v>
      </c>
      <c r="F21" s="46">
        <f>IF('County Data'!I16&gt;9,'County Data'!H16,"*")</f>
        <v>5353986.3</v>
      </c>
      <c r="G21" s="47">
        <f>IF('County Data'!K16&gt;9,'County Data'!J16,"*")</f>
        <v>2939433.17</v>
      </c>
      <c r="H21" s="48">
        <f>IF('County Data'!M16&gt;9,'County Data'!L16,"*")</f>
        <v>1115014.8</v>
      </c>
      <c r="I21" s="9">
        <f t="shared" si="0"/>
        <v>0.033121225954575166</v>
      </c>
      <c r="J21" s="9">
        <f t="shared" si="1"/>
        <v>0.03241688260597544</v>
      </c>
      <c r="K21" s="9">
        <f t="shared" si="2"/>
        <v>0.014496309824766325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tabSelected="1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11/01/2015 - 11/30/2015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11/01/2014 - 11/30/2014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1993237.27</v>
      </c>
      <c r="D6" s="42" t="str">
        <f>IF('Town Data'!E2&gt;9,'Town Data'!D2,"*")</f>
        <v>*</v>
      </c>
      <c r="E6" s="43">
        <f>IF('Town Data'!G2&gt;9,'Town Data'!F2,"*")</f>
        <v>287139.55</v>
      </c>
      <c r="F6" s="42">
        <f>IF('Town Data'!I2&gt;9,'Town Data'!H2,"*")</f>
        <v>1787831.88</v>
      </c>
      <c r="G6" s="42" t="str">
        <f>IF('Town Data'!K2&gt;9,'Town Data'!J2,"*")</f>
        <v>*</v>
      </c>
      <c r="H6" s="43">
        <f>IF('Town Data'!M2&gt;9,'Town Data'!L2,"*")</f>
        <v>254176.12</v>
      </c>
      <c r="I6" s="20">
        <f>_xlfn.IFERROR((C6-F6)/F6,"")</f>
        <v>0.11489077485294655</v>
      </c>
      <c r="J6" s="20">
        <f>_xlfn.IFERROR((D6-G6)/G6,"")</f>
      </c>
      <c r="K6" s="20">
        <f>_xlfn.IFERROR((E6-H6)/H6,"")</f>
        <v>0.12968736008717102</v>
      </c>
    </row>
    <row r="7" spans="1:12" ht="15">
      <c r="A7" s="15"/>
      <c r="B7" t="str">
        <f>'Town Data'!A3</f>
        <v>BARTON</v>
      </c>
      <c r="C7" s="51">
        <f>IF('Town Data'!C3&gt;9,'Town Data'!B3,"*")</f>
        <v>108356.77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103857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0.04332659329655203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1759327.72</v>
      </c>
      <c r="D8" s="44">
        <f>IF('Town Data'!E4&gt;9,'Town Data'!D4,"*")</f>
        <v>339210.76</v>
      </c>
      <c r="E8" s="45">
        <f>IF('Town Data'!G4&gt;9,'Town Data'!F4,"*")</f>
        <v>242307.08</v>
      </c>
      <c r="F8" s="44">
        <f>IF('Town Data'!I4&gt;9,'Town Data'!H4,"*")</f>
        <v>1796577.37</v>
      </c>
      <c r="G8" s="44">
        <f>IF('Town Data'!K4&gt;9,'Town Data'!J4,"*")</f>
        <v>325319.3</v>
      </c>
      <c r="H8" s="45">
        <f>IF('Town Data'!M4&gt;9,'Town Data'!L4,"*")</f>
        <v>253592.7</v>
      </c>
      <c r="I8" s="22">
        <f t="shared" si="0"/>
        <v>-0.02073367427532505</v>
      </c>
      <c r="J8" s="22">
        <f t="shared" si="1"/>
        <v>0.04270100175427656</v>
      </c>
      <c r="K8" s="22">
        <f t="shared" si="2"/>
        <v>-0.044502937190226785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309522.17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308144.15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0.0044719979269441275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335957.43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339840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-0.011424699858757083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2847648.94</v>
      </c>
      <c r="D11" s="47">
        <f>IF('Town Data'!E7&gt;9,'Town Data'!D7,"*")</f>
        <v>500885.08</v>
      </c>
      <c r="E11" s="48">
        <f>IF('Town Data'!G7&gt;9,'Town Data'!F7,"*")</f>
        <v>364835.77</v>
      </c>
      <c r="F11" s="46">
        <f>IF('Town Data'!I7&gt;9,'Town Data'!H7,"*")</f>
        <v>2803948</v>
      </c>
      <c r="G11" s="47">
        <f>IF('Town Data'!K7&gt;9,'Town Data'!J7,"*")</f>
        <v>519696</v>
      </c>
      <c r="H11" s="48">
        <f>IF('Town Data'!M7&gt;9,'Town Data'!L7,"*")</f>
        <v>403730</v>
      </c>
      <c r="I11" s="9">
        <f t="shared" si="0"/>
        <v>0.015585503012181376</v>
      </c>
      <c r="J11" s="9">
        <f t="shared" si="1"/>
        <v>-0.03619600689633937</v>
      </c>
      <c r="K11" s="9">
        <f t="shared" si="2"/>
        <v>-0.09633723032719882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320088.4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304241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0.05208831156878929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BURLINGTON</v>
      </c>
      <c r="C13" s="51">
        <f>IF('Town Data'!C9&gt;9,'Town Data'!B9,"*")</f>
        <v>7506490.65</v>
      </c>
      <c r="D13" s="47">
        <f>IF('Town Data'!E9&gt;9,'Town Data'!D9,"*")</f>
        <v>2423602.75</v>
      </c>
      <c r="E13" s="48">
        <f>IF('Town Data'!G9&gt;9,'Town Data'!F9,"*")</f>
        <v>2502586.43</v>
      </c>
      <c r="F13" s="46">
        <f>IF('Town Data'!I9&gt;9,'Town Data'!H9,"*")</f>
        <v>7244661.84</v>
      </c>
      <c r="G13" s="47">
        <f>IF('Town Data'!K9&gt;9,'Town Data'!J9,"*")</f>
        <v>1993679.5</v>
      </c>
      <c r="H13" s="48">
        <f>IF('Town Data'!M9&gt;9,'Town Data'!L9,"*")</f>
        <v>2344194.5</v>
      </c>
      <c r="I13" s="9">
        <f t="shared" si="0"/>
        <v>0.036140929112020576</v>
      </c>
      <c r="J13" s="9">
        <f t="shared" si="1"/>
        <v>0.21564311114198648</v>
      </c>
      <c r="K13" s="9">
        <f t="shared" si="2"/>
        <v>0.06756774235243712</v>
      </c>
      <c r="L13" s="15"/>
    </row>
    <row r="14" spans="1:12" ht="15">
      <c r="A14" s="15"/>
      <c r="B14" s="27" t="str">
        <f>'Town Data'!A10</f>
        <v>CAMBRIDGE</v>
      </c>
      <c r="C14" s="52">
        <f>IF('Town Data'!C10&gt;9,'Town Data'!B10,"*")</f>
        <v>320988.75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285407.4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0.12466863157717696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CASTLETON</v>
      </c>
      <c r="C15" s="51">
        <f>IF('Town Data'!C11&gt;9,'Town Data'!B11,"*")</f>
        <v>286060.96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256667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0.11452177334834639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CHESTER</v>
      </c>
      <c r="C16" s="53">
        <f>IF('Town Data'!C12&gt;9,'Town Data'!B12,"*")</f>
        <v>225478.65</v>
      </c>
      <c r="D16" s="54">
        <f>IF('Town Data'!E12&gt;9,'Town Data'!D12,"*")</f>
        <v>42232.57</v>
      </c>
      <c r="E16" s="55" t="str">
        <f>IF('Town Data'!G12&gt;9,'Town Data'!F12,"*")</f>
        <v>*</v>
      </c>
      <c r="F16" s="54">
        <f>IF('Town Data'!I12&gt;9,'Town Data'!H12,"*")</f>
        <v>207884</v>
      </c>
      <c r="G16" s="54">
        <f>IF('Town Data'!K12&gt;9,'Town Data'!J12,"*")</f>
        <v>39390</v>
      </c>
      <c r="H16" s="55" t="str">
        <f>IF('Town Data'!M12&gt;9,'Town Data'!L12,"*")</f>
        <v>*</v>
      </c>
      <c r="I16" s="26">
        <f t="shared" si="0"/>
        <v>0.084636864789979</v>
      </c>
      <c r="J16" s="26">
        <f t="shared" si="1"/>
        <v>0.07216476263010915</v>
      </c>
      <c r="K16" s="26">
        <f t="shared" si="2"/>
      </c>
      <c r="L16" s="15"/>
    </row>
    <row r="17" spans="1:12" ht="15">
      <c r="A17" s="15"/>
      <c r="B17" s="27" t="str">
        <f>'Town Data'!A13</f>
        <v>COLCHESTER</v>
      </c>
      <c r="C17" s="52">
        <f>IF('Town Data'!C13&gt;9,'Town Data'!B13,"*")</f>
        <v>1686007.45</v>
      </c>
      <c r="D17" s="44" t="str">
        <f>IF('Town Data'!E13&gt;9,'Town Data'!D13,"*")</f>
        <v>*</v>
      </c>
      <c r="E17" s="45">
        <f>IF('Town Data'!G13&gt;9,'Town Data'!F13,"*")</f>
        <v>258542.53</v>
      </c>
      <c r="F17" s="44">
        <f>IF('Town Data'!I13&gt;9,'Town Data'!H13,"*")</f>
        <v>1641825</v>
      </c>
      <c r="G17" s="44" t="str">
        <f>IF('Town Data'!K13&gt;9,'Town Data'!J13,"*")</f>
        <v>*</v>
      </c>
      <c r="H17" s="45">
        <f>IF('Town Data'!M13&gt;9,'Town Data'!L13,"*")</f>
        <v>232565</v>
      </c>
      <c r="I17" s="22">
        <f t="shared" si="0"/>
        <v>0.026910572076804747</v>
      </c>
      <c r="J17" s="22">
        <f t="shared" si="1"/>
      </c>
      <c r="K17" s="22">
        <f t="shared" si="2"/>
        <v>0.1117000838475265</v>
      </c>
      <c r="L17" s="15"/>
    </row>
    <row r="18" spans="1:12" ht="15">
      <c r="A18" s="15"/>
      <c r="B18" s="15" t="str">
        <f>'Town Data'!A14</f>
        <v>DERBY</v>
      </c>
      <c r="C18" s="51">
        <f>IF('Town Data'!C14&gt;9,'Town Data'!B14,"*")</f>
        <v>605691.36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564336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0.07328144934932378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DORSET</v>
      </c>
      <c r="C19" s="52">
        <f>IF('Town Data'!C15&gt;9,'Town Data'!B15,"*")</f>
        <v>295240.56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267444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0.10393413200520482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DOVER</v>
      </c>
      <c r="C20" s="51">
        <f>IF('Town Data'!C16&gt;9,'Town Data'!B16,"*")</f>
        <v>261843.44</v>
      </c>
      <c r="D20" s="47">
        <f>IF('Town Data'!E16&gt;9,'Town Data'!D16,"*")</f>
        <v>131767.4</v>
      </c>
      <c r="E20" s="48">
        <f>IF('Town Data'!G16&gt;9,'Town Data'!F16,"*")</f>
        <v>97304.54</v>
      </c>
      <c r="F20" s="46">
        <f>IF('Town Data'!I16&gt;9,'Town Data'!H16,"*")</f>
        <v>352299.59</v>
      </c>
      <c r="G20" s="47">
        <f>IF('Town Data'!K16&gt;9,'Town Data'!J16,"*")</f>
        <v>119932.34</v>
      </c>
      <c r="H20" s="48">
        <f>IF('Town Data'!M16&gt;9,'Town Data'!L16,"*")</f>
        <v>127692.62</v>
      </c>
      <c r="I20" s="9">
        <f t="shared" si="0"/>
        <v>-0.25675916909241936</v>
      </c>
      <c r="J20" s="9">
        <f t="shared" si="1"/>
        <v>0.09868113971594315</v>
      </c>
      <c r="K20" s="9">
        <f t="shared" si="2"/>
        <v>-0.23797835771558296</v>
      </c>
      <c r="L20" s="15"/>
    </row>
    <row r="21" spans="1:12" ht="15">
      <c r="A21" s="15"/>
      <c r="B21" s="27" t="str">
        <f>'Town Data'!A17</f>
        <v>ENOSBURG</v>
      </c>
      <c r="C21" s="52">
        <f>IF('Town Data'!C17&gt;9,'Town Data'!B17,"*")</f>
        <v>303131.27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293204.89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0.033854755969451956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ESSEX</v>
      </c>
      <c r="C22" s="51">
        <f>IF('Town Data'!C18&gt;9,'Town Data'!B18,"*")</f>
        <v>2359486.05</v>
      </c>
      <c r="D22" s="47" t="str">
        <f>IF('Town Data'!E18&gt;9,'Town Data'!D18,"*")</f>
        <v>*</v>
      </c>
      <c r="E22" s="48">
        <f>IF('Town Data'!G18&gt;9,'Town Data'!F18,"*")</f>
        <v>237398.65</v>
      </c>
      <c r="F22" s="46">
        <f>IF('Town Data'!I18&gt;9,'Town Data'!H18,"*")</f>
        <v>2595763</v>
      </c>
      <c r="G22" s="47" t="str">
        <f>IF('Town Data'!K18&gt;9,'Town Data'!J18,"*")</f>
        <v>*</v>
      </c>
      <c r="H22" s="48">
        <f>IF('Town Data'!M18&gt;9,'Town Data'!L18,"*")</f>
        <v>283285</v>
      </c>
      <c r="I22" s="9">
        <f t="shared" si="0"/>
        <v>-0.09102408424806124</v>
      </c>
      <c r="J22" s="9">
        <f t="shared" si="1"/>
      </c>
      <c r="K22" s="9">
        <f t="shared" si="2"/>
        <v>-0.16197945531884853</v>
      </c>
      <c r="L22" s="15"/>
    </row>
    <row r="23" spans="1:12" ht="15">
      <c r="A23" s="15"/>
      <c r="B23" s="27" t="str">
        <f>'Town Data'!A19</f>
        <v>FAIR HAVEN</v>
      </c>
      <c r="C23" s="52">
        <f>IF('Town Data'!C19&gt;9,'Town Data'!B19,"*")</f>
        <v>358510.45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>
        <f>IF('Town Data'!I19&gt;9,'Town Data'!H19,"*")</f>
        <v>340126.64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  <v>0.054049897414680595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FERRISBURGH</v>
      </c>
      <c r="C24" s="51">
        <f>IF('Town Data'!C20&gt;9,'Town Data'!B20,"*")</f>
        <v>198275.12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 t="str">
        <f>IF('Town Data'!I20&gt;9,'Town Data'!H20,"*")</f>
        <v>*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HARDWICK</v>
      </c>
      <c r="C25" s="52">
        <f>IF('Town Data'!C21&gt;9,'Town Data'!B21,"*")</f>
        <v>204225.87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235307.4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-0.13208904607334915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HARTFORD</v>
      </c>
      <c r="C26" s="51">
        <f>IF('Town Data'!C22&gt;9,'Town Data'!B22,"*")</f>
        <v>1368447.85</v>
      </c>
      <c r="D26" s="47">
        <f>IF('Town Data'!E22&gt;9,'Town Data'!D22,"*")</f>
        <v>852368.84</v>
      </c>
      <c r="E26" s="48">
        <f>IF('Town Data'!G22&gt;9,'Town Data'!F22,"*")</f>
        <v>191805.43</v>
      </c>
      <c r="F26" s="46">
        <f>IF('Town Data'!I22&gt;9,'Town Data'!H22,"*")</f>
        <v>1297767.46</v>
      </c>
      <c r="G26" s="47">
        <f>IF('Town Data'!K22&gt;9,'Town Data'!J22,"*")</f>
        <v>827038.94</v>
      </c>
      <c r="H26" s="48">
        <f>IF('Town Data'!M22&gt;9,'Town Data'!L22,"*")</f>
        <v>173759.8</v>
      </c>
      <c r="I26" s="9">
        <f t="shared" si="0"/>
        <v>0.05446306228081889</v>
      </c>
      <c r="J26" s="9">
        <f t="shared" si="1"/>
        <v>0.030627215690714665</v>
      </c>
      <c r="K26" s="9">
        <f t="shared" si="2"/>
        <v>0.10385388334931328</v>
      </c>
      <c r="L26" s="15"/>
    </row>
    <row r="27" spans="1:12" ht="15">
      <c r="A27" s="15"/>
      <c r="B27" s="27" t="str">
        <f>'Town Data'!A23</f>
        <v>HINESBURG</v>
      </c>
      <c r="C27" s="52">
        <f>IF('Town Data'!C23&gt;9,'Town Data'!B23,"*")</f>
        <v>377699.46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366379.78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0.030896028159632587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KILLINGTON</v>
      </c>
      <c r="C28" s="51">
        <f>IF('Town Data'!C24&gt;9,'Town Data'!B24,"*")</f>
        <v>720522.1</v>
      </c>
      <c r="D28" s="47">
        <f>IF('Town Data'!E24&gt;9,'Town Data'!D24,"*")</f>
        <v>677167.58</v>
      </c>
      <c r="E28" s="48">
        <f>IF('Town Data'!G24&gt;9,'Town Data'!F24,"*")</f>
        <v>333587.9</v>
      </c>
      <c r="F28" s="46">
        <f>IF('Town Data'!I24&gt;9,'Town Data'!H24,"*")</f>
        <v>977395.91</v>
      </c>
      <c r="G28" s="47">
        <f>IF('Town Data'!K24&gt;9,'Town Data'!J24,"*")</f>
        <v>759963.3</v>
      </c>
      <c r="H28" s="48">
        <f>IF('Town Data'!M24&gt;9,'Town Data'!L24,"*")</f>
        <v>466811.74</v>
      </c>
      <c r="I28" s="9">
        <f t="shared" si="0"/>
        <v>-0.2628144924404278</v>
      </c>
      <c r="J28" s="9">
        <f t="shared" si="1"/>
        <v>-0.10894699783529031</v>
      </c>
      <c r="K28" s="9">
        <f t="shared" si="2"/>
        <v>-0.28539093725449144</v>
      </c>
      <c r="L28" s="15"/>
    </row>
    <row r="29" spans="1:12" ht="15">
      <c r="A29" s="15"/>
      <c r="B29" s="27" t="str">
        <f>'Town Data'!A25</f>
        <v>LONDONDERRY</v>
      </c>
      <c r="C29" s="52">
        <f>IF('Town Data'!C25&gt;9,'Town Data'!B25,"*")</f>
        <v>139054.72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152909.79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-0.09060943710667581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LUDLOW</v>
      </c>
      <c r="C30" s="51">
        <f>IF('Town Data'!C26&gt;9,'Town Data'!B26,"*")</f>
        <v>671088.53</v>
      </c>
      <c r="D30" s="47">
        <f>IF('Town Data'!E26&gt;9,'Town Data'!D26,"*")</f>
        <v>157064.02</v>
      </c>
      <c r="E30" s="48">
        <f>IF('Town Data'!G26&gt;9,'Town Data'!F26,"*")</f>
        <v>186746.46</v>
      </c>
      <c r="F30" s="46">
        <f>IF('Town Data'!I26&gt;9,'Town Data'!H26,"*")</f>
        <v>681520</v>
      </c>
      <c r="G30" s="47">
        <f>IF('Town Data'!K26&gt;9,'Town Data'!J26,"*")</f>
        <v>238571</v>
      </c>
      <c r="H30" s="48">
        <f>IF('Town Data'!M26&gt;9,'Town Data'!L26,"*")</f>
        <v>204270</v>
      </c>
      <c r="I30" s="9">
        <f t="shared" si="0"/>
        <v>-0.015306183237469146</v>
      </c>
      <c r="J30" s="9">
        <f t="shared" si="1"/>
        <v>-0.34164663768857073</v>
      </c>
      <c r="K30" s="9">
        <f t="shared" si="2"/>
        <v>-0.08578616536936412</v>
      </c>
      <c r="L30" s="15"/>
    </row>
    <row r="31" spans="1:12" ht="15">
      <c r="A31" s="15"/>
      <c r="B31" s="27" t="str">
        <f>'Town Data'!A27</f>
        <v>LYNDON</v>
      </c>
      <c r="C31" s="52">
        <f>IF('Town Data'!C27&gt;9,'Town Data'!B27,"*")</f>
        <v>752974.11</v>
      </c>
      <c r="D31" s="44" t="str">
        <f>IF('Town Data'!E27&gt;9,'Town Data'!D27,"*")</f>
        <v>*</v>
      </c>
      <c r="E31" s="45">
        <f>IF('Town Data'!G27&gt;9,'Town Data'!F27,"*")</f>
        <v>65266.91</v>
      </c>
      <c r="F31" s="44">
        <f>IF('Town Data'!I27&gt;9,'Town Data'!H27,"*")</f>
        <v>685258.72</v>
      </c>
      <c r="G31" s="44" t="str">
        <f>IF('Town Data'!K27&gt;9,'Town Data'!J27,"*")</f>
        <v>*</v>
      </c>
      <c r="H31" s="45">
        <f>IF('Town Data'!M27&gt;9,'Town Data'!L27,"*")</f>
        <v>93206</v>
      </c>
      <c r="I31" s="22">
        <f t="shared" si="0"/>
        <v>0.09881726131117312</v>
      </c>
      <c r="J31" s="22">
        <f t="shared" si="1"/>
      </c>
      <c r="K31" s="22">
        <f t="shared" si="2"/>
        <v>-0.29975634615797264</v>
      </c>
      <c r="L31" s="15"/>
    </row>
    <row r="32" spans="1:12" ht="15">
      <c r="A32" s="15"/>
      <c r="B32" s="15" t="str">
        <f>'Town Data'!A28</f>
        <v>MANCHESTER</v>
      </c>
      <c r="C32" s="51">
        <f>IF('Town Data'!C28&gt;9,'Town Data'!B28,"*")</f>
        <v>1609739.46</v>
      </c>
      <c r="D32" s="47">
        <f>IF('Town Data'!E28&gt;9,'Town Data'!D28,"*")</f>
        <v>1013424.68</v>
      </c>
      <c r="E32" s="48">
        <f>IF('Town Data'!G28&gt;9,'Town Data'!F28,"*")</f>
        <v>343008.43</v>
      </c>
      <c r="F32" s="46">
        <f>IF('Town Data'!I28&gt;9,'Town Data'!H28,"*")</f>
        <v>1571302.29</v>
      </c>
      <c r="G32" s="47">
        <f>IF('Town Data'!K28&gt;9,'Town Data'!J28,"*")</f>
        <v>1041358.75</v>
      </c>
      <c r="H32" s="48">
        <f>IF('Town Data'!M28&gt;9,'Town Data'!L28,"*")</f>
        <v>347997.24</v>
      </c>
      <c r="I32" s="9">
        <f t="shared" si="0"/>
        <v>0.024461983059924086</v>
      </c>
      <c r="J32" s="9">
        <f t="shared" si="1"/>
        <v>-0.026824636562567845</v>
      </c>
      <c r="K32" s="9">
        <f t="shared" si="2"/>
        <v>-0.014335774617063049</v>
      </c>
      <c r="L32" s="15"/>
    </row>
    <row r="33" spans="1:12" ht="15">
      <c r="A33" s="15"/>
      <c r="B33" s="27" t="str">
        <f>'Town Data'!A29</f>
        <v>MIDDLEBURY</v>
      </c>
      <c r="C33" s="52">
        <f>IF('Town Data'!C29&gt;9,'Town Data'!B29,"*")</f>
        <v>1604283.8</v>
      </c>
      <c r="D33" s="44" t="str">
        <f>IF('Town Data'!E29&gt;9,'Town Data'!D29,"*")</f>
        <v>*</v>
      </c>
      <c r="E33" s="45">
        <f>IF('Town Data'!G29&gt;9,'Town Data'!F29,"*")</f>
        <v>241949.54</v>
      </c>
      <c r="F33" s="44">
        <f>IF('Town Data'!I29&gt;9,'Town Data'!H29,"*")</f>
        <v>1570227.65</v>
      </c>
      <c r="G33" s="44" t="str">
        <f>IF('Town Data'!K29&gt;9,'Town Data'!J29,"*")</f>
        <v>*</v>
      </c>
      <c r="H33" s="45">
        <f>IF('Town Data'!M29&gt;9,'Town Data'!L29,"*")</f>
        <v>244851.5</v>
      </c>
      <c r="I33" s="22">
        <f t="shared" si="0"/>
        <v>0.02168867042941203</v>
      </c>
      <c r="J33" s="22">
        <f t="shared" si="1"/>
      </c>
      <c r="K33" s="22">
        <f t="shared" si="2"/>
        <v>-0.011851918407687892</v>
      </c>
      <c r="L33" s="15"/>
    </row>
    <row r="34" spans="1:12" ht="15">
      <c r="A34" s="15"/>
      <c r="B34" s="15" t="str">
        <f>'Town Data'!A30</f>
        <v>MILTON</v>
      </c>
      <c r="C34" s="51">
        <f>IF('Town Data'!C30&gt;9,'Town Data'!B30,"*")</f>
        <v>781409.91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>
        <f>IF('Town Data'!I30&gt;9,'Town Data'!H30,"*")</f>
        <v>688646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  <v>0.1347047830089771</v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MONTPELIER</v>
      </c>
      <c r="C35" s="52">
        <f>IF('Town Data'!C31&gt;9,'Town Data'!B31,"*")</f>
        <v>1769950.12</v>
      </c>
      <c r="D35" s="44">
        <f>IF('Town Data'!E31&gt;9,'Town Data'!D31,"*")</f>
        <v>68600.4</v>
      </c>
      <c r="E35" s="45">
        <f>IF('Town Data'!G31&gt;9,'Town Data'!F31,"*")</f>
        <v>342698.72</v>
      </c>
      <c r="F35" s="44">
        <f>IF('Town Data'!I31&gt;9,'Town Data'!H31,"*")</f>
        <v>1667309.24</v>
      </c>
      <c r="G35" s="44">
        <f>IF('Town Data'!K31&gt;9,'Town Data'!J31,"*")</f>
        <v>198339</v>
      </c>
      <c r="H35" s="45">
        <f>IF('Town Data'!M31&gt;9,'Town Data'!L31,"*")</f>
        <v>320538</v>
      </c>
      <c r="I35" s="22">
        <f t="shared" si="0"/>
        <v>0.061560793605390275</v>
      </c>
      <c r="J35" s="22">
        <f t="shared" si="1"/>
        <v>-0.6541255123803186</v>
      </c>
      <c r="K35" s="22">
        <f t="shared" si="2"/>
        <v>0.06913601507465565</v>
      </c>
      <c r="L35" s="15"/>
    </row>
    <row r="36" spans="1:12" ht="15">
      <c r="A36" s="15"/>
      <c r="B36" s="15" t="str">
        <f>'Town Data'!A32</f>
        <v>MORRISTOWN</v>
      </c>
      <c r="C36" s="51">
        <f>IF('Town Data'!C32&gt;9,'Town Data'!B32,"*")</f>
        <v>858384.15</v>
      </c>
      <c r="D36" s="47">
        <f>IF('Town Data'!E32&gt;9,'Town Data'!D32,"*")</f>
        <v>53754.34</v>
      </c>
      <c r="E36" s="48">
        <f>IF('Town Data'!G32&gt;9,'Town Data'!F32,"*")</f>
        <v>77402.94</v>
      </c>
      <c r="F36" s="46">
        <f>IF('Town Data'!I32&gt;9,'Town Data'!H32,"*")</f>
        <v>888259</v>
      </c>
      <c r="G36" s="47" t="str">
        <f>IF('Town Data'!K32&gt;9,'Town Data'!J32,"*")</f>
        <v>*</v>
      </c>
      <c r="H36" s="48">
        <f>IF('Town Data'!M32&gt;9,'Town Data'!L32,"*")</f>
        <v>77591</v>
      </c>
      <c r="I36" s="9">
        <f t="shared" si="0"/>
        <v>-0.03363303946258915</v>
      </c>
      <c r="J36" s="9">
        <f t="shared" si="1"/>
      </c>
      <c r="K36" s="9">
        <f t="shared" si="2"/>
        <v>-0.002423734711500015</v>
      </c>
      <c r="L36" s="15"/>
    </row>
    <row r="37" spans="1:12" ht="15">
      <c r="A37" s="15"/>
      <c r="B37" s="27" t="str">
        <f>'Town Data'!A33</f>
        <v>NEWPORT</v>
      </c>
      <c r="C37" s="52">
        <f>IF('Town Data'!C33&gt;9,'Town Data'!B33,"*")</f>
        <v>690205.01</v>
      </c>
      <c r="D37" s="44" t="str">
        <f>IF('Town Data'!E33&gt;9,'Town Data'!D33,"*")</f>
        <v>*</v>
      </c>
      <c r="E37" s="45">
        <f>IF('Town Data'!G33&gt;9,'Town Data'!F33,"*")</f>
        <v>92420.07</v>
      </c>
      <c r="F37" s="44">
        <f>IF('Town Data'!I33&gt;9,'Town Data'!H33,"*")</f>
        <v>597477.8</v>
      </c>
      <c r="G37" s="44" t="str">
        <f>IF('Town Data'!K33&gt;9,'Town Data'!J33,"*")</f>
        <v>*</v>
      </c>
      <c r="H37" s="45">
        <f>IF('Town Data'!M33&gt;9,'Town Data'!L33,"*")</f>
        <v>97955.2</v>
      </c>
      <c r="I37" s="22">
        <f t="shared" si="0"/>
        <v>0.15519774960676355</v>
      </c>
      <c r="J37" s="22">
        <f t="shared" si="1"/>
      </c>
      <c r="K37" s="22">
        <f>_xlfn.IFERROR((E37-H37)/H37,"")</f>
        <v>-0.056506750024500896</v>
      </c>
      <c r="L37" s="15"/>
    </row>
    <row r="38" spans="1:12" ht="15">
      <c r="A38" s="15"/>
      <c r="B38" s="15" t="str">
        <f>'Town Data'!A34</f>
        <v>NORTHFIELD</v>
      </c>
      <c r="C38" s="51">
        <f>IF('Town Data'!C34&gt;9,'Town Data'!B34,"*")</f>
        <v>243650.99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>
        <f>IF('Town Data'!I34&gt;9,'Town Data'!H34,"*")</f>
        <v>275282.43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  <v>-0.11490540823836815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POULTNEY</v>
      </c>
      <c r="C39" s="52">
        <f>IF('Town Data'!C35&gt;9,'Town Data'!B35,"*")</f>
        <v>160812.43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144296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0.11446214725286906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RANDOLPH</v>
      </c>
      <c r="C40" s="51">
        <f>IF('Town Data'!C36&gt;9,'Town Data'!B36,"*")</f>
        <v>485269.68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450455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0.07728780899312915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RICHMOND</v>
      </c>
      <c r="C41" s="52">
        <f>IF('Town Data'!C37&gt;9,'Town Data'!B37,"*")</f>
        <v>226395.28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ROCKINGHAM</v>
      </c>
      <c r="C42" s="51">
        <f>IF('Town Data'!C38&gt;9,'Town Data'!B38,"*")</f>
        <v>354115.95</v>
      </c>
      <c r="D42" s="47" t="str">
        <f>IF('Town Data'!E38&gt;9,'Town Data'!D38,"*")</f>
        <v>*</v>
      </c>
      <c r="E42" s="48">
        <f>IF('Town Data'!G38&gt;9,'Town Data'!F38,"*")</f>
        <v>99510.29</v>
      </c>
      <c r="F42" s="46">
        <f>IF('Town Data'!I38&gt;9,'Town Data'!H38,"*")</f>
        <v>364979</v>
      </c>
      <c r="G42" s="47" t="str">
        <f>IF('Town Data'!K38&gt;9,'Town Data'!J38,"*")</f>
        <v>*</v>
      </c>
      <c r="H42" s="48">
        <f>IF('Town Data'!M38&gt;9,'Town Data'!L38,"*")</f>
        <v>98144</v>
      </c>
      <c r="I42" s="9">
        <f t="shared" si="0"/>
        <v>-0.02976349324207691</v>
      </c>
      <c r="J42" s="9">
        <f t="shared" si="1"/>
      </c>
      <c r="K42" s="9">
        <f t="shared" si="2"/>
        <v>0.013921278937071992</v>
      </c>
      <c r="L42" s="15"/>
    </row>
    <row r="43" spans="1:12" ht="15">
      <c r="A43" s="15"/>
      <c r="B43" s="27" t="str">
        <f>'Town Data'!A39</f>
        <v>ROYALTON</v>
      </c>
      <c r="C43" s="52">
        <f>IF('Town Data'!C39&gt;9,'Town Data'!B39,"*")</f>
        <v>268918.04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249668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0.07710255218930731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RUTLAND</v>
      </c>
      <c r="C44" s="51">
        <f>IF('Town Data'!C40&gt;9,'Town Data'!B40,"*")</f>
        <v>3376425.95</v>
      </c>
      <c r="D44" s="47">
        <f>IF('Town Data'!E40&gt;9,'Town Data'!D40,"*")</f>
        <v>435600.46</v>
      </c>
      <c r="E44" s="48">
        <f>IF('Town Data'!G40&gt;9,'Town Data'!F40,"*")</f>
        <v>431704.95</v>
      </c>
      <c r="F44" s="46">
        <f>IF('Town Data'!I40&gt;9,'Town Data'!H40,"*")</f>
        <v>3459584.39</v>
      </c>
      <c r="G44" s="47">
        <f>IF('Town Data'!K40&gt;9,'Town Data'!J40,"*")</f>
        <v>524124</v>
      </c>
      <c r="H44" s="48">
        <f>IF('Town Data'!M40&gt;9,'Town Data'!L40,"*")</f>
        <v>408446.03</v>
      </c>
      <c r="I44" s="9">
        <f t="shared" si="0"/>
        <v>-0.024037118516423858</v>
      </c>
      <c r="J44" s="9">
        <f t="shared" si="1"/>
        <v>-0.16889808518594832</v>
      </c>
      <c r="K44" s="9">
        <f t="shared" si="2"/>
        <v>0.05694490407949364</v>
      </c>
      <c r="L44" s="15"/>
    </row>
    <row r="45" spans="1:12" ht="15">
      <c r="A45" s="15"/>
      <c r="B45" s="27" t="str">
        <f>'Town Data'!A41</f>
        <v>SHELBURNE</v>
      </c>
      <c r="C45" s="52">
        <f>IF('Town Data'!C41&gt;9,'Town Data'!B41,"*")</f>
        <v>644215.85</v>
      </c>
      <c r="D45" s="44" t="str">
        <f>IF('Town Data'!E41&gt;9,'Town Data'!D41,"*")</f>
        <v>*</v>
      </c>
      <c r="E45" s="45">
        <f>IF('Town Data'!G41&gt;9,'Town Data'!F41,"*")</f>
        <v>96248.75</v>
      </c>
      <c r="F45" s="44">
        <f>IF('Town Data'!I41&gt;9,'Town Data'!H41,"*")</f>
        <v>666680.92</v>
      </c>
      <c r="G45" s="44" t="str">
        <f>IF('Town Data'!K41&gt;9,'Town Data'!J41,"*")</f>
        <v>*</v>
      </c>
      <c r="H45" s="45">
        <f>IF('Town Data'!M41&gt;9,'Town Data'!L41,"*")</f>
        <v>101143.5</v>
      </c>
      <c r="I45" s="22">
        <f t="shared" si="0"/>
        <v>-0.03369688456060819</v>
      </c>
      <c r="J45" s="22">
        <f t="shared" si="1"/>
      </c>
      <c r="K45" s="22">
        <f t="shared" si="2"/>
        <v>-0.04839411331425154</v>
      </c>
      <c r="L45" s="15"/>
    </row>
    <row r="46" spans="1:12" ht="15">
      <c r="A46" s="15"/>
      <c r="B46" s="15" t="str">
        <f>'Town Data'!A42</f>
        <v>SOUTH BURLINGTON</v>
      </c>
      <c r="C46" s="51">
        <f>IF('Town Data'!C42&gt;9,'Town Data'!B42,"*")</f>
        <v>6606308.08</v>
      </c>
      <c r="D46" s="47">
        <f>IF('Town Data'!E42&gt;9,'Town Data'!D42,"*")</f>
        <v>2770658.24</v>
      </c>
      <c r="E46" s="48">
        <f>IF('Town Data'!G42&gt;9,'Town Data'!F42,"*")</f>
        <v>723057.68</v>
      </c>
      <c r="F46" s="46">
        <f>IF('Town Data'!I42&gt;9,'Town Data'!H42,"*")</f>
        <v>6615202.3</v>
      </c>
      <c r="G46" s="47">
        <f>IF('Town Data'!K42&gt;9,'Town Data'!J42,"*")</f>
        <v>2878665</v>
      </c>
      <c r="H46" s="48">
        <f>IF('Town Data'!M42&gt;9,'Town Data'!L42,"*")</f>
        <v>782078</v>
      </c>
      <c r="I46" s="9">
        <f t="shared" si="0"/>
        <v>-0.0013445121700964065</v>
      </c>
      <c r="J46" s="9">
        <f t="shared" si="1"/>
        <v>-0.037519739184656696</v>
      </c>
      <c r="K46" s="9">
        <f t="shared" si="2"/>
        <v>-0.07546602768521803</v>
      </c>
      <c r="L46" s="15"/>
    </row>
    <row r="47" spans="1:12" ht="15">
      <c r="A47" s="15"/>
      <c r="B47" s="27" t="str">
        <f>'Town Data'!A43</f>
        <v>SPRINGFIELD</v>
      </c>
      <c r="C47" s="52">
        <f>IF('Town Data'!C43&gt;9,'Town Data'!B43,"*")</f>
        <v>774928.78</v>
      </c>
      <c r="D47" s="44" t="str">
        <f>IF('Town Data'!E43&gt;9,'Town Data'!D43,"*")</f>
        <v>*</v>
      </c>
      <c r="E47" s="45">
        <f>IF('Town Data'!G43&gt;9,'Town Data'!F43,"*")</f>
        <v>65298.57</v>
      </c>
      <c r="F47" s="44">
        <f>IF('Town Data'!I43&gt;9,'Town Data'!H43,"*")</f>
        <v>745898</v>
      </c>
      <c r="G47" s="44" t="str">
        <f>IF('Town Data'!K43&gt;9,'Town Data'!J43,"*")</f>
        <v>*</v>
      </c>
      <c r="H47" s="45">
        <f>IF('Town Data'!M43&gt;9,'Town Data'!L43,"*")</f>
        <v>54495</v>
      </c>
      <c r="I47" s="22">
        <f t="shared" si="0"/>
        <v>0.03892057627182273</v>
      </c>
      <c r="J47" s="22">
        <f t="shared" si="1"/>
      </c>
      <c r="K47" s="22">
        <f t="shared" si="2"/>
        <v>0.19824883016790532</v>
      </c>
      <c r="L47" s="15"/>
    </row>
    <row r="48" spans="1:12" ht="15">
      <c r="A48" s="15"/>
      <c r="B48" s="15" t="str">
        <f>'Town Data'!A44</f>
        <v>ST ALBANS</v>
      </c>
      <c r="C48" s="51">
        <f>IF('Town Data'!C44&gt;9,'Town Data'!B44,"*")</f>
        <v>1220909.12</v>
      </c>
      <c r="D48" s="47" t="str">
        <f>IF('Town Data'!E44&gt;9,'Town Data'!D44,"*")</f>
        <v>*</v>
      </c>
      <c r="E48" s="48">
        <f>IF('Town Data'!G44&gt;9,'Town Data'!F44,"*")</f>
        <v>121408.2</v>
      </c>
      <c r="F48" s="46">
        <f>IF('Town Data'!I44&gt;9,'Town Data'!H44,"*")</f>
        <v>1106533.62</v>
      </c>
      <c r="G48" s="47" t="str">
        <f>IF('Town Data'!K44&gt;9,'Town Data'!J44,"*")</f>
        <v>*</v>
      </c>
      <c r="H48" s="48">
        <f>IF('Town Data'!M44&gt;9,'Town Data'!L44,"*")</f>
        <v>145759.75</v>
      </c>
      <c r="I48" s="9">
        <f t="shared" si="0"/>
        <v>0.10336378211445577</v>
      </c>
      <c r="J48" s="9">
        <f t="shared" si="1"/>
      </c>
      <c r="K48" s="9">
        <f t="shared" si="2"/>
        <v>-0.1670663540517873</v>
      </c>
      <c r="L48" s="15"/>
    </row>
    <row r="49" spans="1:12" ht="15">
      <c r="A49" s="15"/>
      <c r="B49" s="27" t="str">
        <f>'Town Data'!A45</f>
        <v>ST ALBANS TOWN</v>
      </c>
      <c r="C49" s="52">
        <f>IF('Town Data'!C45&gt;9,'Town Data'!B45,"*")</f>
        <v>614583.54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779298.84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-0.21136346103120074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ST JOHNSBURY</v>
      </c>
      <c r="C50" s="51">
        <f>IF('Town Data'!C46&gt;9,'Town Data'!B46,"*")</f>
        <v>817482.12</v>
      </c>
      <c r="D50" s="47" t="str">
        <f>IF('Town Data'!E46&gt;9,'Town Data'!D46,"*")</f>
        <v>*</v>
      </c>
      <c r="E50" s="48">
        <f>IF('Town Data'!G46&gt;9,'Town Data'!F46,"*")</f>
        <v>94072.89</v>
      </c>
      <c r="F50" s="46">
        <f>IF('Town Data'!I46&gt;9,'Town Data'!H46,"*")</f>
        <v>767235.4</v>
      </c>
      <c r="G50" s="47" t="str">
        <f>IF('Town Data'!K46&gt;9,'Town Data'!J46,"*")</f>
        <v>*</v>
      </c>
      <c r="H50" s="48">
        <f>IF('Town Data'!M46&gt;9,'Town Data'!L46,"*")</f>
        <v>100389.68</v>
      </c>
      <c r="I50" s="9">
        <f t="shared" si="0"/>
        <v>0.06549061735159765</v>
      </c>
      <c r="J50" s="9">
        <f t="shared" si="1"/>
      </c>
      <c r="K50" s="9">
        <f t="shared" si="2"/>
        <v>-0.06292270281168337</v>
      </c>
      <c r="L50" s="15"/>
    </row>
    <row r="51" spans="1:12" ht="15">
      <c r="A51" s="15"/>
      <c r="B51" s="27" t="str">
        <f>'Town Data'!A47</f>
        <v>STOWE</v>
      </c>
      <c r="C51" s="52">
        <f>IF('Town Data'!C47&gt;9,'Town Data'!B47,"*")</f>
        <v>1966020.5</v>
      </c>
      <c r="D51" s="44">
        <f>IF('Town Data'!E47&gt;9,'Town Data'!D47,"*")</f>
        <v>1903059.92</v>
      </c>
      <c r="E51" s="45">
        <f>IF('Town Data'!G47&gt;9,'Town Data'!F47,"*")</f>
        <v>633338.91</v>
      </c>
      <c r="F51" s="44">
        <f>IF('Town Data'!I47&gt;9,'Town Data'!H47,"*")</f>
        <v>1732938.96</v>
      </c>
      <c r="G51" s="44">
        <f>IF('Town Data'!K47&gt;9,'Town Data'!J47,"*")</f>
        <v>1745900.43</v>
      </c>
      <c r="H51" s="45">
        <f>IF('Town Data'!M47&gt;9,'Town Data'!L47,"*")</f>
        <v>564224</v>
      </c>
      <c r="I51" s="22">
        <f t="shared" si="0"/>
        <v>0.13450072124871615</v>
      </c>
      <c r="J51" s="22">
        <f t="shared" si="1"/>
        <v>0.09001629606105314</v>
      </c>
      <c r="K51" s="22">
        <f t="shared" si="2"/>
        <v>0.12249551596529044</v>
      </c>
      <c r="L51" s="15"/>
    </row>
    <row r="52" spans="1:12" ht="15">
      <c r="A52" s="15"/>
      <c r="B52" s="15" t="str">
        <f>'Town Data'!A48</f>
        <v>SWANTON</v>
      </c>
      <c r="C52" s="51">
        <f>IF('Town Data'!C48&gt;9,'Town Data'!B48,"*")</f>
        <v>412030.08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419888.33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-0.01871509503491083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VERGENNES</v>
      </c>
      <c r="C53" s="52">
        <f>IF('Town Data'!C49&gt;9,'Town Data'!B49,"*")</f>
        <v>225929.82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270368.44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-0.16436319268624694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WAITSFIELD</v>
      </c>
      <c r="C54" s="51">
        <f>IF('Town Data'!C50&gt;9,'Town Data'!B50,"*")</f>
        <v>430940.37</v>
      </c>
      <c r="D54" s="47">
        <f>IF('Town Data'!E50&gt;9,'Town Data'!D50,"*")</f>
        <v>58961.16</v>
      </c>
      <c r="E54" s="48">
        <f>IF('Town Data'!G50&gt;9,'Town Data'!F50,"*")</f>
        <v>145868.73</v>
      </c>
      <c r="F54" s="46">
        <f>IF('Town Data'!I50&gt;9,'Town Data'!H50,"*")</f>
        <v>451199</v>
      </c>
      <c r="G54" s="47">
        <f>IF('Town Data'!K50&gt;9,'Town Data'!J50,"*")</f>
        <v>59913</v>
      </c>
      <c r="H54" s="48">
        <f>IF('Town Data'!M50&gt;9,'Town Data'!L50,"*")</f>
        <v>129029</v>
      </c>
      <c r="I54" s="9">
        <f t="shared" si="0"/>
        <v>-0.04489954543338971</v>
      </c>
      <c r="J54" s="9">
        <f t="shared" si="1"/>
        <v>-0.015887036202493557</v>
      </c>
      <c r="K54" s="9">
        <f t="shared" si="2"/>
        <v>0.1305112029078735</v>
      </c>
      <c r="L54" s="15"/>
    </row>
    <row r="55" spans="1:12" ht="15">
      <c r="A55" s="15"/>
      <c r="B55" s="27" t="str">
        <f>'Town Data'!A51</f>
        <v>WARREN</v>
      </c>
      <c r="C55" s="52">
        <f>IF('Town Data'!C51&gt;9,'Town Data'!B51,"*")</f>
        <v>157491.14</v>
      </c>
      <c r="D55" s="44">
        <f>IF('Town Data'!E51&gt;9,'Town Data'!D51,"*")</f>
        <v>127902.83</v>
      </c>
      <c r="E55" s="45">
        <f>IF('Town Data'!G51&gt;9,'Town Data'!F51,"*")</f>
        <v>38401.94</v>
      </c>
      <c r="F55" s="44">
        <f>IF('Town Data'!I51&gt;9,'Town Data'!H51,"*")</f>
        <v>175392</v>
      </c>
      <c r="G55" s="44">
        <f>IF('Town Data'!K51&gt;9,'Town Data'!J51,"*")</f>
        <v>122546</v>
      </c>
      <c r="H55" s="45">
        <f>IF('Town Data'!M51&gt;9,'Town Data'!L51,"*")</f>
        <v>49134</v>
      </c>
      <c r="I55" s="22">
        <f t="shared" si="0"/>
        <v>-0.10206200966976821</v>
      </c>
      <c r="J55" s="22">
        <f t="shared" si="1"/>
        <v>0.043712809883635545</v>
      </c>
      <c r="K55" s="22">
        <f t="shared" si="2"/>
        <v>-0.21842430903244184</v>
      </c>
      <c r="L55" s="15"/>
    </row>
    <row r="56" spans="1:12" ht="15">
      <c r="A56" s="15"/>
      <c r="B56" s="15" t="str">
        <f>'Town Data'!A52</f>
        <v>WATERBURY</v>
      </c>
      <c r="C56" s="51">
        <f>IF('Town Data'!C52&gt;9,'Town Data'!B52,"*")</f>
        <v>869859.29</v>
      </c>
      <c r="D56" s="47" t="str">
        <f>IF('Town Data'!E52&gt;9,'Town Data'!D52,"*")</f>
        <v>*</v>
      </c>
      <c r="E56" s="48">
        <f>IF('Town Data'!G52&gt;9,'Town Data'!F52,"*")</f>
        <v>278424.52</v>
      </c>
      <c r="F56" s="46">
        <f>IF('Town Data'!I52&gt;9,'Town Data'!H52,"*")</f>
        <v>860279.51</v>
      </c>
      <c r="G56" s="47" t="str">
        <f>IF('Town Data'!K52&gt;9,'Town Data'!J52,"*")</f>
        <v>*</v>
      </c>
      <c r="H56" s="48">
        <f>IF('Town Data'!M52&gt;9,'Town Data'!L52,"*")</f>
        <v>244822</v>
      </c>
      <c r="I56" s="9">
        <f t="shared" si="0"/>
        <v>0.011135659850831536</v>
      </c>
      <c r="J56" s="9">
        <f t="shared" si="1"/>
      </c>
      <c r="K56" s="9">
        <f t="shared" si="2"/>
        <v>0.13725286126246833</v>
      </c>
      <c r="L56" s="15"/>
    </row>
    <row r="57" spans="1:12" ht="15">
      <c r="A57" s="15"/>
      <c r="B57" s="27" t="str">
        <f>'Town Data'!A53</f>
        <v>WEST RUTLAND</v>
      </c>
      <c r="C57" s="52">
        <f>IF('Town Data'!C53&gt;9,'Town Data'!B53,"*")</f>
        <v>114497.15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128514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-0.10906866178003957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WILLISTON</v>
      </c>
      <c r="C58" s="51">
        <f>IF('Town Data'!C54&gt;9,'Town Data'!B54,"*")</f>
        <v>2821028.15</v>
      </c>
      <c r="D58" s="47" t="str">
        <f>IF('Town Data'!E54&gt;9,'Town Data'!D54,"*")</f>
        <v>*</v>
      </c>
      <c r="E58" s="48">
        <f>IF('Town Data'!G54&gt;9,'Town Data'!F54,"*")</f>
        <v>345422.76</v>
      </c>
      <c r="F58" s="46">
        <f>IF('Town Data'!I54&gt;9,'Town Data'!H54,"*")</f>
        <v>2847404</v>
      </c>
      <c r="G58" s="47" t="str">
        <f>IF('Town Data'!K54&gt;9,'Town Data'!J54,"*")</f>
        <v>*</v>
      </c>
      <c r="H58" s="48">
        <f>IF('Town Data'!M54&gt;9,'Town Data'!L54,"*")</f>
        <v>353405</v>
      </c>
      <c r="I58" s="9">
        <f t="shared" si="0"/>
        <v>-0.009263121776888735</v>
      </c>
      <c r="J58" s="9">
        <f t="shared" si="1"/>
      </c>
      <c r="K58" s="9">
        <f t="shared" si="2"/>
        <v>-0.022586664025692874</v>
      </c>
      <c r="L58" s="15"/>
    </row>
    <row r="59" spans="1:12" ht="15">
      <c r="A59" s="15"/>
      <c r="B59" s="27" t="str">
        <f>'Town Data'!A55</f>
        <v>WILMINGTON</v>
      </c>
      <c r="C59" s="52">
        <f>IF('Town Data'!C55&gt;9,'Town Data'!B55,"*")</f>
        <v>382003.56</v>
      </c>
      <c r="D59" s="44">
        <f>IF('Town Data'!E55&gt;9,'Town Data'!D55,"*")</f>
        <v>41544.53</v>
      </c>
      <c r="E59" s="45">
        <f>IF('Town Data'!G55&gt;9,'Town Data'!F55,"*")</f>
        <v>75487.35</v>
      </c>
      <c r="F59" s="44">
        <f>IF('Town Data'!I55&gt;9,'Town Data'!H55,"*")</f>
        <v>310428.11</v>
      </c>
      <c r="G59" s="44">
        <f>IF('Town Data'!K55&gt;9,'Town Data'!J55,"*")</f>
        <v>62116</v>
      </c>
      <c r="H59" s="45">
        <f>IF('Town Data'!M55&gt;9,'Town Data'!L55,"*")</f>
        <v>46805</v>
      </c>
      <c r="I59" s="22">
        <f t="shared" si="0"/>
        <v>0.2305701310361359</v>
      </c>
      <c r="J59" s="22">
        <f t="shared" si="1"/>
        <v>-0.33117827934831606</v>
      </c>
      <c r="K59" s="22">
        <f t="shared" si="2"/>
        <v>0.6128052558487342</v>
      </c>
      <c r="L59" s="15"/>
    </row>
    <row r="60" spans="1:12" ht="15">
      <c r="A60" s="15"/>
      <c r="B60" s="15" t="str">
        <f>'Town Data'!A56</f>
        <v>WINDSOR</v>
      </c>
      <c r="C60" s="51">
        <f>IF('Town Data'!C56&gt;9,'Town Data'!B56,"*")</f>
        <v>206143.01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190204.84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0.08379476568524762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WINHALL</v>
      </c>
      <c r="C61" s="52" t="str">
        <f>IF('Town Data'!C57&gt;9,'Town Data'!B57,"*")</f>
        <v>*</v>
      </c>
      <c r="D61" s="44">
        <f>IF('Town Data'!E57&gt;9,'Town Data'!D57,"*")</f>
        <v>201795.91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>
        <f>IF('Town Data'!K57&gt;9,'Town Data'!J57,"*")</f>
        <v>49866</v>
      </c>
      <c r="H61" s="45" t="str">
        <f>IF('Town Data'!M57&gt;9,'Town Data'!L57,"*")</f>
        <v>*</v>
      </c>
      <c r="I61" s="22">
        <f t="shared" si="0"/>
      </c>
      <c r="J61" s="22">
        <f t="shared" si="1"/>
        <v>3.046763526250351</v>
      </c>
      <c r="K61" s="22">
        <f t="shared" si="2"/>
      </c>
      <c r="L61" s="15"/>
    </row>
    <row r="62" spans="1:12" ht="15">
      <c r="A62" s="15"/>
      <c r="B62" s="15" t="str">
        <f>'Town Data'!A58</f>
        <v>WINOOSKI</v>
      </c>
      <c r="C62" s="51">
        <f>IF('Town Data'!C58&gt;9,'Town Data'!B58,"*")</f>
        <v>772746.93</v>
      </c>
      <c r="D62" s="47" t="str">
        <f>IF('Town Data'!E58&gt;9,'Town Data'!D58,"*")</f>
        <v>*</v>
      </c>
      <c r="E62" s="48">
        <f>IF('Town Data'!G58&gt;9,'Town Data'!F58,"*")</f>
        <v>308053.62</v>
      </c>
      <c r="F62" s="46">
        <f>IF('Town Data'!I58&gt;9,'Town Data'!H58,"*")</f>
        <v>652986.69</v>
      </c>
      <c r="G62" s="47" t="str">
        <f>IF('Town Data'!K58&gt;9,'Town Data'!J58,"*")</f>
        <v>*</v>
      </c>
      <c r="H62" s="48">
        <f>IF('Town Data'!M58&gt;9,'Town Data'!L58,"*")</f>
        <v>221197.06</v>
      </c>
      <c r="I62" s="9">
        <f t="shared" si="0"/>
        <v>0.1834037995475836</v>
      </c>
      <c r="J62" s="9">
        <f t="shared" si="1"/>
      </c>
      <c r="K62" s="9">
        <f t="shared" si="2"/>
        <v>0.39266597847186574</v>
      </c>
      <c r="L62" s="15"/>
    </row>
    <row r="63" spans="1:12" ht="15">
      <c r="A63" s="15"/>
      <c r="B63" s="27" t="str">
        <f>'Town Data'!A59</f>
        <v>WOODSTOCK</v>
      </c>
      <c r="C63" s="52">
        <f>IF('Town Data'!C59&gt;9,'Town Data'!B59,"*")</f>
        <v>820827.41</v>
      </c>
      <c r="D63" s="44">
        <f>IF('Town Data'!E59&gt;9,'Town Data'!D59,"*")</f>
        <v>943259.88</v>
      </c>
      <c r="E63" s="45">
        <f>IF('Town Data'!G59&gt;9,'Town Data'!F59,"*")</f>
        <v>256617.27</v>
      </c>
      <c r="F63" s="44">
        <f>IF('Town Data'!I59&gt;9,'Town Data'!H59,"*")</f>
        <v>836301</v>
      </c>
      <c r="G63" s="44">
        <f>IF('Town Data'!K59&gt;9,'Town Data'!J59,"*")</f>
        <v>816425</v>
      </c>
      <c r="H63" s="45">
        <f>IF('Town Data'!M59&gt;9,'Town Data'!L59,"*")</f>
        <v>260247</v>
      </c>
      <c r="I63" s="22">
        <f t="shared" si="0"/>
        <v>-0.01850241719189618</v>
      </c>
      <c r="J63" s="22">
        <f t="shared" si="1"/>
        <v>0.15535398842514622</v>
      </c>
      <c r="K63" s="22">
        <f t="shared" si="2"/>
        <v>-0.013947250112393266</v>
      </c>
      <c r="L63" s="15"/>
    </row>
    <row r="64" spans="1:12" ht="15">
      <c r="A64" s="15"/>
      <c r="B64" s="15">
        <f>'Town Data'!A60</f>
        <v>0</v>
      </c>
      <c r="C64" s="51" t="str">
        <f>IF('Town Data'!C60&gt;9,'Town Data'!B60,"*")</f>
        <v>*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</c>
      <c r="J64" s="9">
        <f t="shared" si="1"/>
      </c>
      <c r="K64" s="9">
        <f t="shared" si="2"/>
      </c>
      <c r="L64" s="15"/>
    </row>
    <row r="65" spans="1:12" ht="15">
      <c r="A65" s="15"/>
      <c r="B65" s="27">
        <f>'Town Data'!A61</f>
        <v>0</v>
      </c>
      <c r="C65" s="52" t="str">
        <f>IF('Town Data'!C61&gt;9,'Town Data'!B61,"*")</f>
        <v>*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 t="str">
        <f>IF('Town Data'!I61&gt;9,'Town Data'!H61,"*")</f>
        <v>*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</c>
      <c r="J65" s="22">
        <f t="shared" si="1"/>
      </c>
      <c r="K65" s="22">
        <f t="shared" si="2"/>
      </c>
      <c r="L65" s="15"/>
    </row>
    <row r="66" spans="1:12" ht="15">
      <c r="A66" s="15"/>
      <c r="B66" s="15">
        <f>'Town Data'!A62</f>
        <v>0</v>
      </c>
      <c r="C66" s="51" t="str">
        <f>IF('Town Data'!C62&gt;9,'Town Data'!B62,"*")</f>
        <v>*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 t="str">
        <f>IF('Town Data'!I62&gt;9,'Town Data'!H62,"*")</f>
        <v>*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</c>
      <c r="J66" s="9">
        <f t="shared" si="1"/>
      </c>
      <c r="K66" s="9">
        <f t="shared" si="2"/>
      </c>
      <c r="L66" s="15"/>
    </row>
    <row r="67" spans="1:12" ht="15">
      <c r="A67" s="15"/>
      <c r="B67" s="27">
        <f>'Town Data'!A63</f>
        <v>0</v>
      </c>
      <c r="C67" s="52" t="str">
        <f>IF('Town Data'!C63&gt;9,'Town Data'!B63,"*")</f>
        <v>*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>
        <f>'Town Data'!A64</f>
        <v>0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59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76">
        <v>1993237.27</v>
      </c>
      <c r="C2" s="40">
        <v>56</v>
      </c>
      <c r="D2" s="40">
        <v>0</v>
      </c>
      <c r="E2" s="40">
        <v>9</v>
      </c>
      <c r="F2" s="76">
        <v>287139.55</v>
      </c>
      <c r="G2" s="40">
        <v>24</v>
      </c>
      <c r="H2" s="76">
        <v>1787831.88</v>
      </c>
      <c r="I2" s="40">
        <v>57</v>
      </c>
      <c r="J2" s="40">
        <v>0</v>
      </c>
      <c r="K2" s="40">
        <v>9</v>
      </c>
      <c r="L2" s="76">
        <v>254176.12</v>
      </c>
      <c r="M2" s="40">
        <v>29</v>
      </c>
    </row>
    <row r="3" spans="1:13" ht="15">
      <c r="A3" s="39" t="s">
        <v>48</v>
      </c>
      <c r="B3" s="76">
        <v>108356.77</v>
      </c>
      <c r="C3" s="40">
        <v>11</v>
      </c>
      <c r="D3" s="40">
        <v>0</v>
      </c>
      <c r="E3" s="40">
        <v>1</v>
      </c>
      <c r="F3" s="40">
        <v>0</v>
      </c>
      <c r="G3" s="40">
        <v>4</v>
      </c>
      <c r="H3" s="76">
        <v>103857</v>
      </c>
      <c r="I3" s="40">
        <v>10</v>
      </c>
      <c r="J3" s="40">
        <v>0</v>
      </c>
      <c r="K3" s="40">
        <v>1</v>
      </c>
      <c r="L3" s="40">
        <v>0</v>
      </c>
      <c r="M3" s="40">
        <v>3</v>
      </c>
    </row>
    <row r="4" spans="1:13" ht="15">
      <c r="A4" s="39" t="s">
        <v>49</v>
      </c>
      <c r="B4" s="76">
        <v>1759327.72</v>
      </c>
      <c r="C4" s="40">
        <v>63</v>
      </c>
      <c r="D4" s="76">
        <v>339210.76</v>
      </c>
      <c r="E4" s="40">
        <v>19</v>
      </c>
      <c r="F4" s="76">
        <v>242307.08</v>
      </c>
      <c r="G4" s="40">
        <v>24</v>
      </c>
      <c r="H4" s="76">
        <v>1796577.37</v>
      </c>
      <c r="I4" s="40">
        <v>65</v>
      </c>
      <c r="J4" s="76">
        <v>325319.3</v>
      </c>
      <c r="K4" s="40">
        <v>22</v>
      </c>
      <c r="L4" s="76">
        <v>253592.7</v>
      </c>
      <c r="M4" s="40">
        <v>24</v>
      </c>
    </row>
    <row r="5" spans="1:13" ht="15">
      <c r="A5" s="39" t="s">
        <v>50</v>
      </c>
      <c r="B5" s="76">
        <v>309522.17</v>
      </c>
      <c r="C5" s="40">
        <v>10</v>
      </c>
      <c r="D5" s="40">
        <v>0</v>
      </c>
      <c r="E5" s="40">
        <v>1</v>
      </c>
      <c r="F5" s="40">
        <v>0</v>
      </c>
      <c r="G5" s="40">
        <v>5</v>
      </c>
      <c r="H5" s="76">
        <v>308144.15</v>
      </c>
      <c r="I5" s="40">
        <v>11</v>
      </c>
      <c r="J5" s="40">
        <v>0</v>
      </c>
      <c r="K5" s="40">
        <v>1</v>
      </c>
      <c r="L5" s="40">
        <v>0</v>
      </c>
      <c r="M5" s="40">
        <v>5</v>
      </c>
    </row>
    <row r="6" spans="1:13" ht="15">
      <c r="A6" s="39" t="s">
        <v>51</v>
      </c>
      <c r="B6" s="76">
        <v>335957.43</v>
      </c>
      <c r="C6" s="40">
        <v>19</v>
      </c>
      <c r="D6" s="40">
        <v>0</v>
      </c>
      <c r="E6" s="40">
        <v>5</v>
      </c>
      <c r="F6" s="40">
        <v>0</v>
      </c>
      <c r="G6" s="40">
        <v>5</v>
      </c>
      <c r="H6" s="76">
        <v>339840</v>
      </c>
      <c r="I6" s="40">
        <v>22</v>
      </c>
      <c r="J6" s="40">
        <v>0</v>
      </c>
      <c r="K6" s="40">
        <v>5</v>
      </c>
      <c r="L6" s="40">
        <v>0</v>
      </c>
      <c r="M6" s="40">
        <v>7</v>
      </c>
    </row>
    <row r="7" spans="1:13" ht="15">
      <c r="A7" s="39" t="s">
        <v>52</v>
      </c>
      <c r="B7" s="76">
        <v>2847648.94</v>
      </c>
      <c r="C7" s="40">
        <v>80</v>
      </c>
      <c r="D7" s="76">
        <v>500885.08</v>
      </c>
      <c r="E7" s="40">
        <v>16</v>
      </c>
      <c r="F7" s="76">
        <v>364835.77</v>
      </c>
      <c r="G7" s="40">
        <v>35</v>
      </c>
      <c r="H7" s="76">
        <v>2803948</v>
      </c>
      <c r="I7" s="40">
        <v>92</v>
      </c>
      <c r="J7" s="76">
        <v>519696</v>
      </c>
      <c r="K7" s="40">
        <v>19</v>
      </c>
      <c r="L7" s="76">
        <v>403730</v>
      </c>
      <c r="M7" s="40">
        <v>39</v>
      </c>
    </row>
    <row r="8" spans="1:13" ht="15">
      <c r="A8" s="39" t="s">
        <v>53</v>
      </c>
      <c r="B8" s="76">
        <v>320088.4</v>
      </c>
      <c r="C8" s="40">
        <v>13</v>
      </c>
      <c r="D8" s="40">
        <v>0</v>
      </c>
      <c r="E8" s="40">
        <v>4</v>
      </c>
      <c r="F8" s="40">
        <v>0</v>
      </c>
      <c r="G8" s="40">
        <v>6</v>
      </c>
      <c r="H8" s="76">
        <v>304241</v>
      </c>
      <c r="I8" s="40">
        <v>15</v>
      </c>
      <c r="J8" s="40">
        <v>0</v>
      </c>
      <c r="K8" s="40">
        <v>3</v>
      </c>
      <c r="L8" s="40">
        <v>0</v>
      </c>
      <c r="M8" s="40">
        <v>6</v>
      </c>
    </row>
    <row r="9" spans="1:13" ht="15">
      <c r="A9" s="39" t="s">
        <v>54</v>
      </c>
      <c r="B9" s="76">
        <v>7506490.65</v>
      </c>
      <c r="C9" s="40">
        <v>176</v>
      </c>
      <c r="D9" s="76">
        <v>2423602.75</v>
      </c>
      <c r="E9" s="40">
        <v>27</v>
      </c>
      <c r="F9" s="76">
        <v>2502586.43</v>
      </c>
      <c r="G9" s="40">
        <v>91</v>
      </c>
      <c r="H9" s="76">
        <v>7244661.84</v>
      </c>
      <c r="I9" s="40">
        <v>187</v>
      </c>
      <c r="J9" s="76">
        <v>1993679.5</v>
      </c>
      <c r="K9" s="40">
        <v>22</v>
      </c>
      <c r="L9" s="76">
        <v>2344194.5</v>
      </c>
      <c r="M9" s="40">
        <v>95</v>
      </c>
    </row>
    <row r="10" spans="1:13" ht="15">
      <c r="A10" s="39" t="s">
        <v>55</v>
      </c>
      <c r="B10" s="76">
        <v>320988.75</v>
      </c>
      <c r="C10" s="40">
        <v>15</v>
      </c>
      <c r="D10" s="40">
        <v>0</v>
      </c>
      <c r="E10" s="40">
        <v>9</v>
      </c>
      <c r="F10" s="40">
        <v>0</v>
      </c>
      <c r="G10" s="40">
        <v>8</v>
      </c>
      <c r="H10" s="76">
        <v>285407.4</v>
      </c>
      <c r="I10" s="40">
        <v>15</v>
      </c>
      <c r="J10" s="40">
        <v>0</v>
      </c>
      <c r="K10" s="40">
        <v>9</v>
      </c>
      <c r="L10" s="40">
        <v>0</v>
      </c>
      <c r="M10" s="40">
        <v>9</v>
      </c>
    </row>
    <row r="11" spans="1:13" ht="15">
      <c r="A11" s="39" t="s">
        <v>56</v>
      </c>
      <c r="B11" s="76">
        <v>286060.96</v>
      </c>
      <c r="C11" s="40">
        <v>17</v>
      </c>
      <c r="D11" s="40">
        <v>0</v>
      </c>
      <c r="E11" s="40">
        <v>2</v>
      </c>
      <c r="F11" s="40">
        <v>0</v>
      </c>
      <c r="G11" s="40">
        <v>5</v>
      </c>
      <c r="H11" s="76">
        <v>256667</v>
      </c>
      <c r="I11" s="40">
        <v>15</v>
      </c>
      <c r="J11" s="40">
        <v>0</v>
      </c>
      <c r="K11" s="40">
        <v>2</v>
      </c>
      <c r="L11" s="40">
        <v>0</v>
      </c>
      <c r="M11" s="40">
        <v>5</v>
      </c>
    </row>
    <row r="12" spans="1:13" ht="15">
      <c r="A12" s="39" t="s">
        <v>57</v>
      </c>
      <c r="B12" s="76">
        <v>225478.65</v>
      </c>
      <c r="C12" s="40">
        <v>17</v>
      </c>
      <c r="D12" s="76">
        <v>42232.57</v>
      </c>
      <c r="E12" s="40">
        <v>11</v>
      </c>
      <c r="F12" s="40">
        <v>0</v>
      </c>
      <c r="G12" s="40">
        <v>7</v>
      </c>
      <c r="H12" s="76">
        <v>207884</v>
      </c>
      <c r="I12" s="40">
        <v>17</v>
      </c>
      <c r="J12" s="76">
        <v>39390</v>
      </c>
      <c r="K12" s="40">
        <v>11</v>
      </c>
      <c r="L12" s="40">
        <v>0</v>
      </c>
      <c r="M12" s="40">
        <v>7</v>
      </c>
    </row>
    <row r="13" spans="1:13" ht="15">
      <c r="A13" s="39" t="s">
        <v>58</v>
      </c>
      <c r="B13" s="76">
        <v>1686007.45</v>
      </c>
      <c r="C13" s="40">
        <v>46</v>
      </c>
      <c r="D13" s="40">
        <v>0</v>
      </c>
      <c r="E13" s="40">
        <v>5</v>
      </c>
      <c r="F13" s="76">
        <v>258542.53</v>
      </c>
      <c r="G13" s="40">
        <v>16</v>
      </c>
      <c r="H13" s="76">
        <v>1641825</v>
      </c>
      <c r="I13" s="40">
        <v>52</v>
      </c>
      <c r="J13" s="40">
        <v>0</v>
      </c>
      <c r="K13" s="40">
        <v>7</v>
      </c>
      <c r="L13" s="76">
        <v>232565</v>
      </c>
      <c r="M13" s="40">
        <v>19</v>
      </c>
    </row>
    <row r="14" spans="1:13" ht="15">
      <c r="A14" s="39" t="s">
        <v>59</v>
      </c>
      <c r="B14" s="76">
        <v>605691.36</v>
      </c>
      <c r="C14" s="40">
        <v>18</v>
      </c>
      <c r="D14" s="40">
        <v>0</v>
      </c>
      <c r="E14" s="40">
        <v>3</v>
      </c>
      <c r="F14" s="40">
        <v>0</v>
      </c>
      <c r="G14" s="40">
        <v>7</v>
      </c>
      <c r="H14" s="76">
        <v>564336</v>
      </c>
      <c r="I14" s="40">
        <v>18</v>
      </c>
      <c r="J14" s="40">
        <v>0</v>
      </c>
      <c r="K14" s="40">
        <v>5</v>
      </c>
      <c r="L14" s="40">
        <v>0</v>
      </c>
      <c r="M14" s="40">
        <v>7</v>
      </c>
    </row>
    <row r="15" spans="1:13" ht="15">
      <c r="A15" s="39" t="s">
        <v>60</v>
      </c>
      <c r="B15" s="76">
        <v>295240.56</v>
      </c>
      <c r="C15" s="40">
        <v>11</v>
      </c>
      <c r="D15" s="40">
        <v>0</v>
      </c>
      <c r="E15" s="40">
        <v>6</v>
      </c>
      <c r="F15" s="40">
        <v>0</v>
      </c>
      <c r="G15" s="40">
        <v>4</v>
      </c>
      <c r="H15" s="76">
        <v>267444</v>
      </c>
      <c r="I15" s="40">
        <v>12</v>
      </c>
      <c r="J15" s="40">
        <v>0</v>
      </c>
      <c r="K15" s="40">
        <v>9</v>
      </c>
      <c r="L15" s="40">
        <v>0</v>
      </c>
      <c r="M15" s="40">
        <v>6</v>
      </c>
    </row>
    <row r="16" spans="1:13" ht="15">
      <c r="A16" s="39" t="s">
        <v>61</v>
      </c>
      <c r="B16" s="76">
        <v>261843.44</v>
      </c>
      <c r="C16" s="40">
        <v>18</v>
      </c>
      <c r="D16" s="76">
        <v>131767.4</v>
      </c>
      <c r="E16" s="40">
        <v>22</v>
      </c>
      <c r="F16" s="76">
        <v>97304.54</v>
      </c>
      <c r="G16" s="40">
        <v>13</v>
      </c>
      <c r="H16" s="76">
        <v>352299.59</v>
      </c>
      <c r="I16" s="40">
        <v>25</v>
      </c>
      <c r="J16" s="76">
        <v>119932.34</v>
      </c>
      <c r="K16" s="40">
        <v>27</v>
      </c>
      <c r="L16" s="76">
        <v>127692.62</v>
      </c>
      <c r="M16" s="40">
        <v>15</v>
      </c>
    </row>
    <row r="17" spans="1:13" ht="15">
      <c r="A17" s="39" t="s">
        <v>62</v>
      </c>
      <c r="B17" s="76">
        <v>303131.27</v>
      </c>
      <c r="C17" s="40">
        <v>15</v>
      </c>
      <c r="D17" s="40">
        <v>0</v>
      </c>
      <c r="E17" s="40">
        <v>2</v>
      </c>
      <c r="F17" s="40">
        <v>0</v>
      </c>
      <c r="G17" s="40">
        <v>4</v>
      </c>
      <c r="H17" s="76">
        <v>293204.89</v>
      </c>
      <c r="I17" s="40">
        <v>17</v>
      </c>
      <c r="J17" s="40">
        <v>0</v>
      </c>
      <c r="K17" s="40">
        <v>4</v>
      </c>
      <c r="L17" s="40">
        <v>0</v>
      </c>
      <c r="M17" s="40">
        <v>6</v>
      </c>
    </row>
    <row r="18" spans="1:13" ht="15">
      <c r="A18" s="39" t="s">
        <v>63</v>
      </c>
      <c r="B18" s="76">
        <v>2359486.05</v>
      </c>
      <c r="C18" s="40">
        <v>67</v>
      </c>
      <c r="D18" s="40">
        <v>0</v>
      </c>
      <c r="E18" s="40">
        <v>3</v>
      </c>
      <c r="F18" s="76">
        <v>237398.65</v>
      </c>
      <c r="G18" s="40">
        <v>16</v>
      </c>
      <c r="H18" s="76">
        <v>2595763</v>
      </c>
      <c r="I18" s="40">
        <v>76</v>
      </c>
      <c r="J18" s="40">
        <v>0</v>
      </c>
      <c r="K18" s="40">
        <v>5</v>
      </c>
      <c r="L18" s="76">
        <v>283285</v>
      </c>
      <c r="M18" s="40">
        <v>22</v>
      </c>
    </row>
    <row r="19" spans="1:13" ht="15">
      <c r="A19" s="39" t="s">
        <v>64</v>
      </c>
      <c r="B19" s="76">
        <v>358510.45</v>
      </c>
      <c r="C19" s="40">
        <v>13</v>
      </c>
      <c r="D19" s="40">
        <v>0</v>
      </c>
      <c r="E19" s="40">
        <v>2</v>
      </c>
      <c r="F19" s="40">
        <v>0</v>
      </c>
      <c r="G19" s="40">
        <v>4</v>
      </c>
      <c r="H19" s="76">
        <v>340126.64</v>
      </c>
      <c r="I19" s="40">
        <v>16</v>
      </c>
      <c r="J19" s="40">
        <v>0</v>
      </c>
      <c r="K19" s="40">
        <v>1</v>
      </c>
      <c r="L19" s="40">
        <v>0</v>
      </c>
      <c r="M19" s="40">
        <v>4</v>
      </c>
    </row>
    <row r="20" spans="1:13" ht="15">
      <c r="A20" s="39" t="s">
        <v>65</v>
      </c>
      <c r="B20" s="76">
        <v>198275.12</v>
      </c>
      <c r="C20" s="40">
        <v>11</v>
      </c>
      <c r="D20" s="40">
        <v>0</v>
      </c>
      <c r="E20" s="40">
        <v>2</v>
      </c>
      <c r="F20" s="40">
        <v>0</v>
      </c>
      <c r="G20" s="40">
        <v>2</v>
      </c>
      <c r="H20" s="40">
        <v>0</v>
      </c>
      <c r="I20" s="40">
        <v>9</v>
      </c>
      <c r="J20" s="40">
        <v>0</v>
      </c>
      <c r="K20" s="40">
        <v>2</v>
      </c>
      <c r="L20" s="40">
        <v>0</v>
      </c>
      <c r="M20" s="40">
        <v>2</v>
      </c>
    </row>
    <row r="21" spans="1:13" ht="15">
      <c r="A21" s="39" t="s">
        <v>66</v>
      </c>
      <c r="B21" s="76">
        <v>204225.87</v>
      </c>
      <c r="C21" s="40">
        <v>12</v>
      </c>
      <c r="D21" s="40">
        <v>0</v>
      </c>
      <c r="E21" s="40">
        <v>2</v>
      </c>
      <c r="F21" s="40">
        <v>0</v>
      </c>
      <c r="G21" s="40">
        <v>3</v>
      </c>
      <c r="H21" s="76">
        <v>235307.4</v>
      </c>
      <c r="I21" s="40">
        <v>14</v>
      </c>
      <c r="J21" s="40">
        <v>0</v>
      </c>
      <c r="K21" s="40">
        <v>2</v>
      </c>
      <c r="L21" s="40">
        <v>0</v>
      </c>
      <c r="M21" s="40">
        <v>4</v>
      </c>
    </row>
    <row r="22" spans="1:13" ht="15">
      <c r="A22" s="39" t="s">
        <v>67</v>
      </c>
      <c r="B22" s="76">
        <v>1368447.85</v>
      </c>
      <c r="C22" s="40">
        <v>39</v>
      </c>
      <c r="D22" s="76">
        <v>852368.84</v>
      </c>
      <c r="E22" s="40">
        <v>20</v>
      </c>
      <c r="F22" s="76">
        <v>191805.43</v>
      </c>
      <c r="G22" s="40">
        <v>14</v>
      </c>
      <c r="H22" s="76">
        <v>1297767.46</v>
      </c>
      <c r="I22" s="40">
        <v>43</v>
      </c>
      <c r="J22" s="76">
        <v>827038.94</v>
      </c>
      <c r="K22" s="40">
        <v>19</v>
      </c>
      <c r="L22" s="76">
        <v>173759.8</v>
      </c>
      <c r="M22" s="40">
        <v>16</v>
      </c>
    </row>
    <row r="23" spans="1:13" ht="15">
      <c r="A23" s="39" t="s">
        <v>68</v>
      </c>
      <c r="B23" s="76">
        <v>377699.46</v>
      </c>
      <c r="C23" s="40">
        <v>12</v>
      </c>
      <c r="D23" s="40">
        <v>0</v>
      </c>
      <c r="E23" s="40">
        <v>2</v>
      </c>
      <c r="F23" s="40">
        <v>0</v>
      </c>
      <c r="G23" s="40">
        <v>5</v>
      </c>
      <c r="H23" s="76">
        <v>366379.78</v>
      </c>
      <c r="I23" s="40">
        <v>12</v>
      </c>
      <c r="J23" s="40">
        <v>0</v>
      </c>
      <c r="K23" s="40">
        <v>2</v>
      </c>
      <c r="L23" s="40">
        <v>0</v>
      </c>
      <c r="M23" s="40">
        <v>4</v>
      </c>
    </row>
    <row r="24" spans="1:13" ht="15">
      <c r="A24" s="39" t="s">
        <v>69</v>
      </c>
      <c r="B24" s="76">
        <v>720522.1</v>
      </c>
      <c r="C24" s="40">
        <v>25</v>
      </c>
      <c r="D24" s="76">
        <v>677167.58</v>
      </c>
      <c r="E24" s="40">
        <v>46</v>
      </c>
      <c r="F24" s="76">
        <v>333587.9</v>
      </c>
      <c r="G24" s="40">
        <v>19</v>
      </c>
      <c r="H24" s="76">
        <v>977395.91</v>
      </c>
      <c r="I24" s="40">
        <v>37</v>
      </c>
      <c r="J24" s="76">
        <v>759963.3</v>
      </c>
      <c r="K24" s="40">
        <v>46</v>
      </c>
      <c r="L24" s="76">
        <v>466811.74</v>
      </c>
      <c r="M24" s="40">
        <v>29</v>
      </c>
    </row>
    <row r="25" spans="1:13" ht="15">
      <c r="A25" s="39" t="s">
        <v>70</v>
      </c>
      <c r="B25" s="76">
        <v>139054.72</v>
      </c>
      <c r="C25" s="40">
        <v>11</v>
      </c>
      <c r="D25" s="40">
        <v>0</v>
      </c>
      <c r="E25" s="40">
        <v>8</v>
      </c>
      <c r="F25" s="40">
        <v>0</v>
      </c>
      <c r="G25" s="40">
        <v>5</v>
      </c>
      <c r="H25" s="76">
        <v>152909.79</v>
      </c>
      <c r="I25" s="40">
        <v>10</v>
      </c>
      <c r="J25" s="40">
        <v>0</v>
      </c>
      <c r="K25" s="40">
        <v>8</v>
      </c>
      <c r="L25" s="40">
        <v>0</v>
      </c>
      <c r="M25" s="40">
        <v>4</v>
      </c>
    </row>
    <row r="26" spans="1:13" ht="15">
      <c r="A26" s="39" t="s">
        <v>71</v>
      </c>
      <c r="B26" s="76">
        <v>671088.53</v>
      </c>
      <c r="C26" s="40">
        <v>35</v>
      </c>
      <c r="D26" s="76">
        <v>157064.02</v>
      </c>
      <c r="E26" s="40">
        <v>22</v>
      </c>
      <c r="F26" s="76">
        <v>186746.46</v>
      </c>
      <c r="G26" s="40">
        <v>22</v>
      </c>
      <c r="H26" s="76">
        <v>681520</v>
      </c>
      <c r="I26" s="40">
        <v>35</v>
      </c>
      <c r="J26" s="76">
        <v>238571</v>
      </c>
      <c r="K26" s="40">
        <v>31</v>
      </c>
      <c r="L26" s="76">
        <v>204270</v>
      </c>
      <c r="M26" s="40">
        <v>20</v>
      </c>
    </row>
    <row r="27" spans="1:13" ht="15">
      <c r="A27" s="39" t="s">
        <v>72</v>
      </c>
      <c r="B27" s="76">
        <v>752974.11</v>
      </c>
      <c r="C27" s="40">
        <v>26</v>
      </c>
      <c r="D27" s="40">
        <v>0</v>
      </c>
      <c r="E27" s="40">
        <v>6</v>
      </c>
      <c r="F27" s="76">
        <v>65266.91</v>
      </c>
      <c r="G27" s="40">
        <v>11</v>
      </c>
      <c r="H27" s="76">
        <v>685258.72</v>
      </c>
      <c r="I27" s="40">
        <v>28</v>
      </c>
      <c r="J27" s="40">
        <v>0</v>
      </c>
      <c r="K27" s="40">
        <v>5</v>
      </c>
      <c r="L27" s="76">
        <v>93206</v>
      </c>
      <c r="M27" s="40">
        <v>13</v>
      </c>
    </row>
    <row r="28" spans="1:13" ht="15">
      <c r="A28" s="39" t="s">
        <v>73</v>
      </c>
      <c r="B28" s="76">
        <v>1609739.46</v>
      </c>
      <c r="C28" s="40">
        <v>51</v>
      </c>
      <c r="D28" s="76">
        <v>1013424.68</v>
      </c>
      <c r="E28" s="40">
        <v>26</v>
      </c>
      <c r="F28" s="76">
        <v>343008.43</v>
      </c>
      <c r="G28" s="40">
        <v>29</v>
      </c>
      <c r="H28" s="76">
        <v>1571302.29</v>
      </c>
      <c r="I28" s="40">
        <v>56</v>
      </c>
      <c r="J28" s="76">
        <v>1041358.75</v>
      </c>
      <c r="K28" s="40">
        <v>31</v>
      </c>
      <c r="L28" s="76">
        <v>347997.24</v>
      </c>
      <c r="M28" s="40">
        <v>33</v>
      </c>
    </row>
    <row r="29" spans="1:13" ht="15">
      <c r="A29" s="39" t="s">
        <v>74</v>
      </c>
      <c r="B29" s="76">
        <v>1604283.8</v>
      </c>
      <c r="C29" s="40">
        <v>47</v>
      </c>
      <c r="D29" s="40">
        <v>0</v>
      </c>
      <c r="E29" s="40">
        <v>7</v>
      </c>
      <c r="F29" s="76">
        <v>241949.54</v>
      </c>
      <c r="G29" s="40">
        <v>21</v>
      </c>
      <c r="H29" s="76">
        <v>1570227.65</v>
      </c>
      <c r="I29" s="40">
        <v>49</v>
      </c>
      <c r="J29" s="40">
        <v>0</v>
      </c>
      <c r="K29" s="40">
        <v>9</v>
      </c>
      <c r="L29" s="76">
        <v>244851.5</v>
      </c>
      <c r="M29" s="40">
        <v>24</v>
      </c>
    </row>
    <row r="30" spans="1:13" ht="15">
      <c r="A30" s="39" t="s">
        <v>75</v>
      </c>
      <c r="B30" s="76">
        <v>781409.91</v>
      </c>
      <c r="C30" s="40">
        <v>20</v>
      </c>
      <c r="D30" s="40">
        <v>0</v>
      </c>
      <c r="E30" s="40">
        <v>1</v>
      </c>
      <c r="F30" s="40">
        <v>0</v>
      </c>
      <c r="G30" s="40">
        <v>7</v>
      </c>
      <c r="H30" s="76">
        <v>688646</v>
      </c>
      <c r="I30" s="40">
        <v>18</v>
      </c>
      <c r="J30" s="40">
        <v>0</v>
      </c>
      <c r="K30" s="40">
        <v>1</v>
      </c>
      <c r="L30" s="40">
        <v>0</v>
      </c>
      <c r="M30" s="40">
        <v>4</v>
      </c>
    </row>
    <row r="31" spans="1:13" ht="15">
      <c r="A31" s="39" t="s">
        <v>76</v>
      </c>
      <c r="B31" s="76">
        <v>1769950.12</v>
      </c>
      <c r="C31" s="40">
        <v>57</v>
      </c>
      <c r="D31" s="76">
        <v>68600.4</v>
      </c>
      <c r="E31" s="40">
        <v>10</v>
      </c>
      <c r="F31" s="76">
        <v>342698.72</v>
      </c>
      <c r="G31" s="40">
        <v>27</v>
      </c>
      <c r="H31" s="76">
        <v>1667309.24</v>
      </c>
      <c r="I31" s="40">
        <v>58</v>
      </c>
      <c r="J31" s="76">
        <v>198339</v>
      </c>
      <c r="K31" s="40">
        <v>10</v>
      </c>
      <c r="L31" s="76">
        <v>320538</v>
      </c>
      <c r="M31" s="40">
        <v>28</v>
      </c>
    </row>
    <row r="32" spans="1:13" ht="15">
      <c r="A32" s="39" t="s">
        <v>77</v>
      </c>
      <c r="B32" s="76">
        <v>858384.15</v>
      </c>
      <c r="C32" s="40">
        <v>26</v>
      </c>
      <c r="D32" s="76">
        <v>53754.34</v>
      </c>
      <c r="E32" s="40">
        <v>10</v>
      </c>
      <c r="F32" s="76">
        <v>77402.94</v>
      </c>
      <c r="G32" s="40">
        <v>12</v>
      </c>
      <c r="H32" s="76">
        <v>888259</v>
      </c>
      <c r="I32" s="40">
        <v>30</v>
      </c>
      <c r="J32" s="40">
        <v>0</v>
      </c>
      <c r="K32" s="40">
        <v>9</v>
      </c>
      <c r="L32" s="76">
        <v>77591</v>
      </c>
      <c r="M32" s="40">
        <v>13</v>
      </c>
    </row>
    <row r="33" spans="1:13" ht="15">
      <c r="A33" s="39" t="s">
        <v>78</v>
      </c>
      <c r="B33" s="76">
        <v>690205.01</v>
      </c>
      <c r="C33" s="40">
        <v>31</v>
      </c>
      <c r="D33" s="40">
        <v>0</v>
      </c>
      <c r="E33" s="40">
        <v>1</v>
      </c>
      <c r="F33" s="76">
        <v>92420.07</v>
      </c>
      <c r="G33" s="40">
        <v>14</v>
      </c>
      <c r="H33" s="76">
        <v>597477.8</v>
      </c>
      <c r="I33" s="40">
        <v>26</v>
      </c>
      <c r="J33" s="40">
        <v>0</v>
      </c>
      <c r="K33" s="40">
        <v>1</v>
      </c>
      <c r="L33" s="76">
        <v>97955.2</v>
      </c>
      <c r="M33" s="40">
        <v>13</v>
      </c>
    </row>
    <row r="34" spans="1:13" ht="15">
      <c r="A34" s="39" t="s">
        <v>79</v>
      </c>
      <c r="B34" s="76">
        <v>243650.99</v>
      </c>
      <c r="C34" s="40">
        <v>14</v>
      </c>
      <c r="D34" s="40">
        <v>0</v>
      </c>
      <c r="E34" s="40">
        <v>5</v>
      </c>
      <c r="F34" s="40">
        <v>0</v>
      </c>
      <c r="G34" s="40">
        <v>5</v>
      </c>
      <c r="H34" s="76">
        <v>275282.43</v>
      </c>
      <c r="I34" s="40">
        <v>19</v>
      </c>
      <c r="J34" s="40">
        <v>0</v>
      </c>
      <c r="K34" s="40">
        <v>7</v>
      </c>
      <c r="L34" s="40">
        <v>0</v>
      </c>
      <c r="M34" s="40">
        <v>5</v>
      </c>
    </row>
    <row r="35" spans="1:13" ht="15">
      <c r="A35" s="39" t="s">
        <v>80</v>
      </c>
      <c r="B35" s="76">
        <v>160812.43</v>
      </c>
      <c r="C35" s="40">
        <v>11</v>
      </c>
      <c r="D35" s="40">
        <v>0</v>
      </c>
      <c r="E35" s="40">
        <v>1</v>
      </c>
      <c r="F35" s="40">
        <v>0</v>
      </c>
      <c r="G35" s="40">
        <v>4</v>
      </c>
      <c r="H35" s="76">
        <v>144296</v>
      </c>
      <c r="I35" s="40">
        <v>10</v>
      </c>
      <c r="J35" s="40">
        <v>0</v>
      </c>
      <c r="K35" s="40">
        <v>2</v>
      </c>
      <c r="L35" s="40">
        <v>0</v>
      </c>
      <c r="M35" s="40">
        <v>2</v>
      </c>
    </row>
    <row r="36" spans="1:13" ht="15">
      <c r="A36" s="39" t="s">
        <v>81</v>
      </c>
      <c r="B36" s="76">
        <v>485269.68</v>
      </c>
      <c r="C36" s="40">
        <v>25</v>
      </c>
      <c r="D36" s="40">
        <v>0</v>
      </c>
      <c r="E36" s="40">
        <v>2</v>
      </c>
      <c r="F36" s="40">
        <v>0</v>
      </c>
      <c r="G36" s="40">
        <v>9</v>
      </c>
      <c r="H36" s="76">
        <v>450455</v>
      </c>
      <c r="I36" s="40">
        <v>21</v>
      </c>
      <c r="J36" s="40">
        <v>0</v>
      </c>
      <c r="K36" s="40">
        <v>2</v>
      </c>
      <c r="L36" s="40">
        <v>0</v>
      </c>
      <c r="M36" s="40">
        <v>8</v>
      </c>
    </row>
    <row r="37" spans="1:13" ht="15">
      <c r="A37" s="39" t="s">
        <v>82</v>
      </c>
      <c r="B37" s="76">
        <v>226395.28</v>
      </c>
      <c r="C37" s="40">
        <v>10</v>
      </c>
      <c r="D37" s="40">
        <v>0</v>
      </c>
      <c r="E37" s="40">
        <v>2</v>
      </c>
      <c r="F37" s="40">
        <v>0</v>
      </c>
      <c r="G37" s="40">
        <v>7</v>
      </c>
      <c r="H37" s="40">
        <v>0</v>
      </c>
      <c r="I37" s="40">
        <v>9</v>
      </c>
      <c r="J37" s="40">
        <v>0</v>
      </c>
      <c r="K37" s="40">
        <v>2</v>
      </c>
      <c r="L37" s="40">
        <v>0</v>
      </c>
      <c r="M37" s="40">
        <v>6</v>
      </c>
    </row>
    <row r="38" spans="1:13" ht="15">
      <c r="A38" s="39" t="s">
        <v>83</v>
      </c>
      <c r="B38" s="76">
        <v>354115.95</v>
      </c>
      <c r="C38" s="40">
        <v>25</v>
      </c>
      <c r="D38" s="40">
        <v>0</v>
      </c>
      <c r="E38" s="40">
        <v>5</v>
      </c>
      <c r="F38" s="76">
        <v>99510.29</v>
      </c>
      <c r="G38" s="40">
        <v>13</v>
      </c>
      <c r="H38" s="76">
        <v>364979</v>
      </c>
      <c r="I38" s="40">
        <v>32</v>
      </c>
      <c r="J38" s="40">
        <v>0</v>
      </c>
      <c r="K38" s="40">
        <v>5</v>
      </c>
      <c r="L38" s="76">
        <v>98144</v>
      </c>
      <c r="M38" s="40">
        <v>12</v>
      </c>
    </row>
    <row r="39" spans="1:13" ht="15">
      <c r="A39" s="39" t="s">
        <v>84</v>
      </c>
      <c r="B39" s="76">
        <v>268918.04</v>
      </c>
      <c r="C39" s="40">
        <v>10</v>
      </c>
      <c r="D39" s="40">
        <v>0</v>
      </c>
      <c r="E39" s="40">
        <v>2</v>
      </c>
      <c r="F39" s="40">
        <v>0</v>
      </c>
      <c r="G39" s="40">
        <v>4</v>
      </c>
      <c r="H39" s="76">
        <v>249668</v>
      </c>
      <c r="I39" s="40">
        <v>10</v>
      </c>
      <c r="J39" s="40">
        <v>0</v>
      </c>
      <c r="K39" s="40">
        <v>2</v>
      </c>
      <c r="L39" s="40">
        <v>0</v>
      </c>
      <c r="M39" s="40">
        <v>4</v>
      </c>
    </row>
    <row r="40" spans="1:13" ht="15">
      <c r="A40" s="39" t="s">
        <v>85</v>
      </c>
      <c r="B40" s="76">
        <v>3376425.95</v>
      </c>
      <c r="C40" s="40">
        <v>104</v>
      </c>
      <c r="D40" s="76">
        <v>435600.46</v>
      </c>
      <c r="E40" s="40">
        <v>12</v>
      </c>
      <c r="F40" s="76">
        <v>431704.95</v>
      </c>
      <c r="G40" s="40">
        <v>41</v>
      </c>
      <c r="H40" s="76">
        <v>3459584.39</v>
      </c>
      <c r="I40" s="40">
        <v>111</v>
      </c>
      <c r="J40" s="76">
        <v>524124</v>
      </c>
      <c r="K40" s="40">
        <v>14</v>
      </c>
      <c r="L40" s="76">
        <v>408446.03</v>
      </c>
      <c r="M40" s="40">
        <v>43</v>
      </c>
    </row>
    <row r="41" spans="1:13" ht="15">
      <c r="A41" s="39" t="s">
        <v>86</v>
      </c>
      <c r="B41" s="76">
        <v>644215.85</v>
      </c>
      <c r="C41" s="40">
        <v>26</v>
      </c>
      <c r="D41" s="40">
        <v>0</v>
      </c>
      <c r="E41" s="40">
        <v>6</v>
      </c>
      <c r="F41" s="76">
        <v>96248.75</v>
      </c>
      <c r="G41" s="40">
        <v>14</v>
      </c>
      <c r="H41" s="76">
        <v>666680.92</v>
      </c>
      <c r="I41" s="40">
        <v>31</v>
      </c>
      <c r="J41" s="40">
        <v>0</v>
      </c>
      <c r="K41" s="40">
        <v>7</v>
      </c>
      <c r="L41" s="76">
        <v>101143.5</v>
      </c>
      <c r="M41" s="40">
        <v>17</v>
      </c>
    </row>
    <row r="42" spans="1:13" ht="15">
      <c r="A42" s="39" t="s">
        <v>87</v>
      </c>
      <c r="B42" s="76">
        <v>6606308.08</v>
      </c>
      <c r="C42" s="40">
        <v>97</v>
      </c>
      <c r="D42" s="76">
        <v>2770658.24</v>
      </c>
      <c r="E42" s="40">
        <v>16</v>
      </c>
      <c r="F42" s="76">
        <v>723057.68</v>
      </c>
      <c r="G42" s="40">
        <v>33</v>
      </c>
      <c r="H42" s="76">
        <v>6615202.3</v>
      </c>
      <c r="I42" s="40">
        <v>102</v>
      </c>
      <c r="J42" s="76">
        <v>2878665</v>
      </c>
      <c r="K42" s="40">
        <v>19</v>
      </c>
      <c r="L42" s="76">
        <v>782078</v>
      </c>
      <c r="M42" s="40">
        <v>38</v>
      </c>
    </row>
    <row r="43" spans="1:13" ht="15">
      <c r="A43" s="39" t="s">
        <v>88</v>
      </c>
      <c r="B43" s="76">
        <v>774928.78</v>
      </c>
      <c r="C43" s="40">
        <v>30</v>
      </c>
      <c r="D43" s="40">
        <v>0</v>
      </c>
      <c r="E43" s="40">
        <v>7</v>
      </c>
      <c r="F43" s="76">
        <v>65298.57</v>
      </c>
      <c r="G43" s="40">
        <v>14</v>
      </c>
      <c r="H43" s="76">
        <v>745898</v>
      </c>
      <c r="I43" s="40">
        <v>30</v>
      </c>
      <c r="J43" s="40">
        <v>0</v>
      </c>
      <c r="K43" s="40">
        <v>5</v>
      </c>
      <c r="L43" s="76">
        <v>54495</v>
      </c>
      <c r="M43" s="40">
        <v>13</v>
      </c>
    </row>
    <row r="44" spans="1:13" ht="15">
      <c r="A44" s="39" t="s">
        <v>89</v>
      </c>
      <c r="B44" s="76">
        <v>1220909.12</v>
      </c>
      <c r="C44" s="40">
        <v>44</v>
      </c>
      <c r="D44" s="40">
        <v>0</v>
      </c>
      <c r="E44" s="40">
        <v>0</v>
      </c>
      <c r="F44" s="76">
        <v>121408.2</v>
      </c>
      <c r="G44" s="40">
        <v>16</v>
      </c>
      <c r="H44" s="76">
        <v>1106533.62</v>
      </c>
      <c r="I44" s="40">
        <v>45</v>
      </c>
      <c r="J44" s="40">
        <v>0</v>
      </c>
      <c r="K44" s="40">
        <v>1</v>
      </c>
      <c r="L44" s="76">
        <v>145759.75</v>
      </c>
      <c r="M44" s="40">
        <v>19</v>
      </c>
    </row>
    <row r="45" spans="1:13" ht="15">
      <c r="A45" s="39" t="s">
        <v>90</v>
      </c>
      <c r="B45" s="76">
        <v>614583.54</v>
      </c>
      <c r="C45" s="40">
        <v>12</v>
      </c>
      <c r="D45" s="40">
        <v>0</v>
      </c>
      <c r="E45" s="40">
        <v>2</v>
      </c>
      <c r="F45" s="40">
        <v>0</v>
      </c>
      <c r="G45" s="40">
        <v>4</v>
      </c>
      <c r="H45" s="76">
        <v>779298.84</v>
      </c>
      <c r="I45" s="40">
        <v>15</v>
      </c>
      <c r="J45" s="40">
        <v>0</v>
      </c>
      <c r="K45" s="40">
        <v>3</v>
      </c>
      <c r="L45" s="40">
        <v>0</v>
      </c>
      <c r="M45" s="40">
        <v>5</v>
      </c>
    </row>
    <row r="46" spans="1:13" ht="15">
      <c r="A46" s="39" t="s">
        <v>91</v>
      </c>
      <c r="B46" s="76">
        <v>817482.12</v>
      </c>
      <c r="C46" s="40">
        <v>44</v>
      </c>
      <c r="D46" s="40">
        <v>0</v>
      </c>
      <c r="E46" s="40">
        <v>3</v>
      </c>
      <c r="F46" s="76">
        <v>94072.89</v>
      </c>
      <c r="G46" s="40">
        <v>18</v>
      </c>
      <c r="H46" s="76">
        <v>767235.4</v>
      </c>
      <c r="I46" s="40">
        <v>42</v>
      </c>
      <c r="J46" s="40">
        <v>0</v>
      </c>
      <c r="K46" s="40">
        <v>3</v>
      </c>
      <c r="L46" s="76">
        <v>100389.68</v>
      </c>
      <c r="M46" s="40">
        <v>18</v>
      </c>
    </row>
    <row r="47" spans="1:13" ht="15">
      <c r="A47" s="39" t="s">
        <v>92</v>
      </c>
      <c r="B47" s="76">
        <v>1966020.5</v>
      </c>
      <c r="C47" s="40">
        <v>56</v>
      </c>
      <c r="D47" s="76">
        <v>1903059.92</v>
      </c>
      <c r="E47" s="40">
        <v>62</v>
      </c>
      <c r="F47" s="76">
        <v>633338.91</v>
      </c>
      <c r="G47" s="40">
        <v>38</v>
      </c>
      <c r="H47" s="76">
        <v>1732938.96</v>
      </c>
      <c r="I47" s="40">
        <v>54</v>
      </c>
      <c r="J47" s="76">
        <v>1745900.43</v>
      </c>
      <c r="K47" s="40">
        <v>61</v>
      </c>
      <c r="L47" s="76">
        <v>564224</v>
      </c>
      <c r="M47" s="40">
        <v>35</v>
      </c>
    </row>
    <row r="48" spans="1:13" ht="15">
      <c r="A48" s="39" t="s">
        <v>93</v>
      </c>
      <c r="B48" s="76">
        <v>412030.08</v>
      </c>
      <c r="C48" s="40">
        <v>16</v>
      </c>
      <c r="D48" s="40">
        <v>0</v>
      </c>
      <c r="E48" s="40">
        <v>3</v>
      </c>
      <c r="F48" s="40">
        <v>0</v>
      </c>
      <c r="G48" s="40">
        <v>3</v>
      </c>
      <c r="H48" s="76">
        <v>419888.33</v>
      </c>
      <c r="I48" s="40">
        <v>18</v>
      </c>
      <c r="J48" s="40">
        <v>0</v>
      </c>
      <c r="K48" s="40">
        <v>2</v>
      </c>
      <c r="L48" s="40">
        <v>0</v>
      </c>
      <c r="M48" s="40">
        <v>5</v>
      </c>
    </row>
    <row r="49" spans="1:13" ht="15">
      <c r="A49" s="39" t="s">
        <v>94</v>
      </c>
      <c r="B49" s="76">
        <v>225929.82</v>
      </c>
      <c r="C49" s="40">
        <v>13</v>
      </c>
      <c r="D49" s="40">
        <v>0</v>
      </c>
      <c r="E49" s="40">
        <v>2</v>
      </c>
      <c r="F49" s="40">
        <v>0</v>
      </c>
      <c r="G49" s="40">
        <v>8</v>
      </c>
      <c r="H49" s="76">
        <v>270368.44</v>
      </c>
      <c r="I49" s="40">
        <v>14</v>
      </c>
      <c r="J49" s="40">
        <v>0</v>
      </c>
      <c r="K49" s="40">
        <v>3</v>
      </c>
      <c r="L49" s="40">
        <v>0</v>
      </c>
      <c r="M49" s="40">
        <v>9</v>
      </c>
    </row>
    <row r="50" spans="1:13" ht="15">
      <c r="A50" s="39" t="s">
        <v>95</v>
      </c>
      <c r="B50" s="76">
        <v>430940.37</v>
      </c>
      <c r="C50" s="40">
        <v>25</v>
      </c>
      <c r="D50" s="76">
        <v>58961.16</v>
      </c>
      <c r="E50" s="40">
        <v>12</v>
      </c>
      <c r="F50" s="76">
        <v>145868.73</v>
      </c>
      <c r="G50" s="40">
        <v>14</v>
      </c>
      <c r="H50" s="76">
        <v>451199</v>
      </c>
      <c r="I50" s="40">
        <v>25</v>
      </c>
      <c r="J50" s="76">
        <v>59913</v>
      </c>
      <c r="K50" s="40">
        <v>12</v>
      </c>
      <c r="L50" s="76">
        <v>129029</v>
      </c>
      <c r="M50" s="40">
        <v>14</v>
      </c>
    </row>
    <row r="51" spans="1:13" ht="15">
      <c r="A51" s="39" t="s">
        <v>96</v>
      </c>
      <c r="B51" s="76">
        <v>157491.14</v>
      </c>
      <c r="C51" s="40">
        <v>17</v>
      </c>
      <c r="D51" s="76">
        <v>127902.83</v>
      </c>
      <c r="E51" s="40">
        <v>16</v>
      </c>
      <c r="F51" s="76">
        <v>38401.94</v>
      </c>
      <c r="G51" s="40">
        <v>10</v>
      </c>
      <c r="H51" s="76">
        <v>175392</v>
      </c>
      <c r="I51" s="40">
        <v>19</v>
      </c>
      <c r="J51" s="76">
        <v>122546</v>
      </c>
      <c r="K51" s="40">
        <v>13</v>
      </c>
      <c r="L51" s="76">
        <v>49134</v>
      </c>
      <c r="M51" s="40">
        <v>10</v>
      </c>
    </row>
    <row r="52" spans="1:13" ht="15">
      <c r="A52" s="39" t="s">
        <v>97</v>
      </c>
      <c r="B52" s="76">
        <v>869859.29</v>
      </c>
      <c r="C52" s="40">
        <v>36</v>
      </c>
      <c r="D52" s="40">
        <v>0</v>
      </c>
      <c r="E52" s="40">
        <v>9</v>
      </c>
      <c r="F52" s="76">
        <v>278424.52</v>
      </c>
      <c r="G52" s="40">
        <v>15</v>
      </c>
      <c r="H52" s="76">
        <v>860279.51</v>
      </c>
      <c r="I52" s="40">
        <v>37</v>
      </c>
      <c r="J52" s="40">
        <v>0</v>
      </c>
      <c r="K52" s="40">
        <v>7</v>
      </c>
      <c r="L52" s="76">
        <v>244822</v>
      </c>
      <c r="M52" s="40">
        <v>16</v>
      </c>
    </row>
    <row r="53" spans="1:13" ht="15">
      <c r="A53" s="39" t="s">
        <v>98</v>
      </c>
      <c r="B53" s="76">
        <v>114497.15</v>
      </c>
      <c r="C53" s="40">
        <v>11</v>
      </c>
      <c r="D53" s="40">
        <v>0</v>
      </c>
      <c r="E53" s="40">
        <v>3</v>
      </c>
      <c r="F53" s="40">
        <v>0</v>
      </c>
      <c r="G53" s="40">
        <v>4</v>
      </c>
      <c r="H53" s="76">
        <v>128514</v>
      </c>
      <c r="I53" s="40">
        <v>10</v>
      </c>
      <c r="J53" s="40">
        <v>0</v>
      </c>
      <c r="K53" s="40">
        <v>0</v>
      </c>
      <c r="L53" s="40">
        <v>0</v>
      </c>
      <c r="M53" s="40">
        <v>4</v>
      </c>
    </row>
    <row r="54" spans="1:13" ht="15">
      <c r="A54" s="39" t="s">
        <v>99</v>
      </c>
      <c r="B54" s="76">
        <v>2821028.15</v>
      </c>
      <c r="C54" s="40">
        <v>40</v>
      </c>
      <c r="D54" s="40">
        <v>0</v>
      </c>
      <c r="E54" s="40">
        <v>5</v>
      </c>
      <c r="F54" s="76">
        <v>345422.76</v>
      </c>
      <c r="G54" s="40">
        <v>17</v>
      </c>
      <c r="H54" s="76">
        <v>2847404</v>
      </c>
      <c r="I54" s="40">
        <v>44</v>
      </c>
      <c r="J54" s="40">
        <v>0</v>
      </c>
      <c r="K54" s="40">
        <v>6</v>
      </c>
      <c r="L54" s="76">
        <v>353405</v>
      </c>
      <c r="M54" s="40">
        <v>18</v>
      </c>
    </row>
    <row r="55" spans="1:13" ht="15">
      <c r="A55" s="39" t="s">
        <v>100</v>
      </c>
      <c r="B55" s="76">
        <v>382003.56</v>
      </c>
      <c r="C55" s="40">
        <v>16</v>
      </c>
      <c r="D55" s="76">
        <v>41544.53</v>
      </c>
      <c r="E55" s="40">
        <v>18</v>
      </c>
      <c r="F55" s="76">
        <v>75487.35</v>
      </c>
      <c r="G55" s="40">
        <v>10</v>
      </c>
      <c r="H55" s="76">
        <v>310428.11</v>
      </c>
      <c r="I55" s="40">
        <v>15</v>
      </c>
      <c r="J55" s="76">
        <v>62116</v>
      </c>
      <c r="K55" s="40">
        <v>18</v>
      </c>
      <c r="L55" s="76">
        <v>46805</v>
      </c>
      <c r="M55" s="40">
        <v>11</v>
      </c>
    </row>
    <row r="56" spans="1:13" ht="15">
      <c r="A56" s="39" t="s">
        <v>101</v>
      </c>
      <c r="B56" s="76">
        <v>206143.01</v>
      </c>
      <c r="C56" s="40">
        <v>10</v>
      </c>
      <c r="D56" s="40">
        <v>0</v>
      </c>
      <c r="E56" s="40">
        <v>1</v>
      </c>
      <c r="F56" s="40">
        <v>0</v>
      </c>
      <c r="G56" s="40">
        <v>5</v>
      </c>
      <c r="H56" s="76">
        <v>190204.84</v>
      </c>
      <c r="I56" s="40">
        <v>10</v>
      </c>
      <c r="J56" s="40">
        <v>0</v>
      </c>
      <c r="K56" s="40">
        <v>3</v>
      </c>
      <c r="L56" s="40">
        <v>0</v>
      </c>
      <c r="M56" s="40">
        <v>5</v>
      </c>
    </row>
    <row r="57" spans="1:13" ht="15">
      <c r="A57" s="39" t="s">
        <v>102</v>
      </c>
      <c r="B57" s="40">
        <v>0</v>
      </c>
      <c r="C57" s="40">
        <v>6</v>
      </c>
      <c r="D57" s="76">
        <v>201795.91</v>
      </c>
      <c r="E57" s="40">
        <v>11</v>
      </c>
      <c r="F57" s="40">
        <v>0</v>
      </c>
      <c r="G57" s="40">
        <v>4</v>
      </c>
      <c r="H57" s="40">
        <v>0</v>
      </c>
      <c r="I57" s="40">
        <v>7</v>
      </c>
      <c r="J57" s="76">
        <v>49866</v>
      </c>
      <c r="K57" s="40">
        <v>10</v>
      </c>
      <c r="L57" s="40">
        <v>0</v>
      </c>
      <c r="M57" s="40">
        <v>4</v>
      </c>
    </row>
    <row r="58" spans="1:13" ht="15">
      <c r="A58" s="39" t="s">
        <v>103</v>
      </c>
      <c r="B58" s="76">
        <v>772746.93</v>
      </c>
      <c r="C58" s="40">
        <v>31</v>
      </c>
      <c r="D58" s="40">
        <v>0</v>
      </c>
      <c r="E58" s="40">
        <v>0</v>
      </c>
      <c r="F58" s="76">
        <v>308053.62</v>
      </c>
      <c r="G58" s="40">
        <v>15</v>
      </c>
      <c r="H58" s="76">
        <v>652986.69</v>
      </c>
      <c r="I58" s="40">
        <v>29</v>
      </c>
      <c r="J58" s="40">
        <v>0</v>
      </c>
      <c r="K58" s="40">
        <v>0</v>
      </c>
      <c r="L58" s="76">
        <v>221197.06</v>
      </c>
      <c r="M58" s="40">
        <v>16</v>
      </c>
    </row>
    <row r="59" spans="1:13" ht="15">
      <c r="A59" s="39" t="s">
        <v>104</v>
      </c>
      <c r="B59" s="76">
        <v>820827.41</v>
      </c>
      <c r="C59" s="40">
        <v>20</v>
      </c>
      <c r="D59" s="76">
        <v>943259.88</v>
      </c>
      <c r="E59" s="40">
        <v>20</v>
      </c>
      <c r="F59" s="76">
        <v>256617.27</v>
      </c>
      <c r="G59" s="40">
        <v>11</v>
      </c>
      <c r="H59" s="76">
        <v>836301</v>
      </c>
      <c r="I59" s="40">
        <v>22</v>
      </c>
      <c r="J59" s="76">
        <v>816425</v>
      </c>
      <c r="K59" s="40">
        <v>27</v>
      </c>
      <c r="L59" s="76">
        <v>260247</v>
      </c>
      <c r="M59" s="40">
        <v>16</v>
      </c>
    </row>
    <row r="60" spans="1:13" ht="1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5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5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5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105</v>
      </c>
      <c r="B2" s="77">
        <v>2631894.82</v>
      </c>
      <c r="C2" s="37">
        <v>112</v>
      </c>
      <c r="D2" s="77">
        <v>469583.43</v>
      </c>
      <c r="E2" s="37">
        <v>42</v>
      </c>
      <c r="F2" s="77">
        <v>409250.72</v>
      </c>
      <c r="G2" s="37">
        <v>46</v>
      </c>
      <c r="H2" s="77">
        <v>2526060.48</v>
      </c>
      <c r="I2" s="37">
        <v>117</v>
      </c>
      <c r="J2" s="77">
        <v>496661.7</v>
      </c>
      <c r="K2" s="37">
        <v>39</v>
      </c>
      <c r="L2" s="77">
        <v>425901</v>
      </c>
      <c r="M2" s="38">
        <v>52</v>
      </c>
      <c r="N2" s="36"/>
      <c r="O2" s="36"/>
      <c r="P2" s="36"/>
      <c r="Q2" s="36"/>
      <c r="R2" s="36"/>
    </row>
    <row r="3" spans="1:18" ht="15">
      <c r="A3" s="36" t="s">
        <v>106</v>
      </c>
      <c r="B3" s="77">
        <v>3980382.01</v>
      </c>
      <c r="C3" s="37">
        <v>154</v>
      </c>
      <c r="D3" s="77">
        <v>1711677.94</v>
      </c>
      <c r="E3" s="37">
        <v>84</v>
      </c>
      <c r="F3" s="77">
        <v>702851.09</v>
      </c>
      <c r="G3" s="37">
        <v>72</v>
      </c>
      <c r="H3" s="77">
        <v>3951389.07</v>
      </c>
      <c r="I3" s="37">
        <v>166</v>
      </c>
      <c r="J3" s="77">
        <v>1591592.05</v>
      </c>
      <c r="K3" s="37">
        <v>99</v>
      </c>
      <c r="L3" s="77">
        <v>703147.94</v>
      </c>
      <c r="M3" s="38">
        <v>80</v>
      </c>
      <c r="N3" s="36"/>
      <c r="O3" s="36"/>
      <c r="P3" s="36"/>
      <c r="Q3" s="36"/>
      <c r="R3" s="36"/>
    </row>
    <row r="4" spans="1:18" ht="15">
      <c r="A4" s="36" t="s">
        <v>107</v>
      </c>
      <c r="B4" s="77">
        <v>2001876.36</v>
      </c>
      <c r="C4" s="37">
        <v>100</v>
      </c>
      <c r="D4" s="77">
        <v>271480.54</v>
      </c>
      <c r="E4" s="37">
        <v>22</v>
      </c>
      <c r="F4" s="77">
        <v>213449.91</v>
      </c>
      <c r="G4" s="37">
        <v>40</v>
      </c>
      <c r="H4" s="77">
        <v>1925665.52</v>
      </c>
      <c r="I4" s="37">
        <v>103</v>
      </c>
      <c r="J4" s="77">
        <v>259963.72</v>
      </c>
      <c r="K4" s="37">
        <v>26</v>
      </c>
      <c r="L4" s="77">
        <v>257517.68</v>
      </c>
      <c r="M4" s="38">
        <v>41</v>
      </c>
      <c r="N4" s="36"/>
      <c r="O4" s="36"/>
      <c r="P4" s="36"/>
      <c r="Q4" s="36"/>
      <c r="R4" s="36"/>
    </row>
    <row r="5" spans="1:18" ht="15">
      <c r="A5" s="36" t="s">
        <v>108</v>
      </c>
      <c r="B5" s="77">
        <v>24102835.8</v>
      </c>
      <c r="C5" s="37">
        <v>543</v>
      </c>
      <c r="D5" s="77">
        <v>6505546.79</v>
      </c>
      <c r="E5" s="37">
        <v>80</v>
      </c>
      <c r="F5" s="77">
        <v>4674206.12</v>
      </c>
      <c r="G5" s="37">
        <v>228</v>
      </c>
      <c r="H5" s="77">
        <v>23789269.53</v>
      </c>
      <c r="I5" s="37">
        <v>582</v>
      </c>
      <c r="J5" s="77">
        <v>6844436</v>
      </c>
      <c r="K5" s="37">
        <v>82</v>
      </c>
      <c r="L5" s="77">
        <v>4463619.56</v>
      </c>
      <c r="M5" s="38">
        <v>244</v>
      </c>
      <c r="N5" s="36"/>
      <c r="O5" s="36"/>
      <c r="P5" s="36"/>
      <c r="Q5" s="36"/>
      <c r="R5" s="36"/>
    </row>
    <row r="6" spans="1:18" ht="15">
      <c r="A6" s="36" t="s">
        <v>109</v>
      </c>
      <c r="B6" s="77">
        <v>92205.41</v>
      </c>
      <c r="C6" s="37">
        <v>13</v>
      </c>
      <c r="D6" s="36">
        <v>0</v>
      </c>
      <c r="E6" s="37">
        <v>6</v>
      </c>
      <c r="F6" s="36">
        <v>0</v>
      </c>
      <c r="G6" s="37">
        <v>7</v>
      </c>
      <c r="H6" s="77">
        <v>145984.16</v>
      </c>
      <c r="I6" s="37">
        <v>16</v>
      </c>
      <c r="J6" s="36">
        <v>0</v>
      </c>
      <c r="K6" s="37">
        <v>9</v>
      </c>
      <c r="L6" s="36">
        <v>0</v>
      </c>
      <c r="M6" s="38">
        <v>6</v>
      </c>
      <c r="N6" s="36"/>
      <c r="O6" s="36"/>
      <c r="P6" s="36"/>
      <c r="Q6" s="36"/>
      <c r="R6" s="36"/>
    </row>
    <row r="7" spans="1:18" ht="15">
      <c r="A7" s="36" t="s">
        <v>110</v>
      </c>
      <c r="B7" s="77">
        <v>3089921.29</v>
      </c>
      <c r="C7" s="37">
        <v>129</v>
      </c>
      <c r="D7" s="77">
        <v>204530.47</v>
      </c>
      <c r="E7" s="37">
        <v>18</v>
      </c>
      <c r="F7" s="77">
        <v>218478.68</v>
      </c>
      <c r="G7" s="37">
        <v>39</v>
      </c>
      <c r="H7" s="77">
        <v>3031714.43</v>
      </c>
      <c r="I7" s="37">
        <v>135</v>
      </c>
      <c r="J7" s="77">
        <v>224763.52</v>
      </c>
      <c r="K7" s="37">
        <v>22</v>
      </c>
      <c r="L7" s="77">
        <v>245108.32</v>
      </c>
      <c r="M7" s="38">
        <v>47</v>
      </c>
      <c r="N7" s="36"/>
      <c r="O7" s="36"/>
      <c r="P7" s="36"/>
      <c r="Q7" s="36"/>
      <c r="R7" s="36"/>
    </row>
    <row r="8" spans="1:18" ht="15">
      <c r="A8" s="36" t="s">
        <v>111</v>
      </c>
      <c r="B8" s="77">
        <v>253978.41</v>
      </c>
      <c r="C8" s="37">
        <v>25</v>
      </c>
      <c r="D8" s="36">
        <v>0</v>
      </c>
      <c r="E8" s="37">
        <v>5</v>
      </c>
      <c r="F8" s="36">
        <v>0</v>
      </c>
      <c r="G8" s="37">
        <v>7</v>
      </c>
      <c r="H8" s="77">
        <v>207880</v>
      </c>
      <c r="I8" s="37">
        <v>24</v>
      </c>
      <c r="J8" s="36">
        <v>0</v>
      </c>
      <c r="K8" s="37">
        <v>9</v>
      </c>
      <c r="L8" s="36">
        <v>0</v>
      </c>
      <c r="M8" s="38">
        <v>7</v>
      </c>
      <c r="N8" s="36"/>
      <c r="O8" s="36"/>
      <c r="P8" s="36"/>
      <c r="Q8" s="36"/>
      <c r="R8" s="36"/>
    </row>
    <row r="9" spans="1:18" ht="15">
      <c r="A9" s="36" t="s">
        <v>112</v>
      </c>
      <c r="B9" s="77">
        <v>3335195.45</v>
      </c>
      <c r="C9" s="37">
        <v>115</v>
      </c>
      <c r="D9" s="77">
        <v>2104565.88</v>
      </c>
      <c r="E9" s="37">
        <v>94</v>
      </c>
      <c r="F9" s="77">
        <v>797830</v>
      </c>
      <c r="G9" s="37">
        <v>61</v>
      </c>
      <c r="H9" s="77">
        <v>3134598.36</v>
      </c>
      <c r="I9" s="37">
        <v>121</v>
      </c>
      <c r="J9" s="77">
        <v>1918734.43</v>
      </c>
      <c r="K9" s="37">
        <v>87</v>
      </c>
      <c r="L9" s="77">
        <v>760835</v>
      </c>
      <c r="M9" s="38">
        <v>62</v>
      </c>
      <c r="N9" s="36"/>
      <c r="O9" s="36"/>
      <c r="P9" s="36"/>
      <c r="Q9" s="36"/>
      <c r="R9" s="36"/>
    </row>
    <row r="10" spans="1:18" ht="15">
      <c r="A10" s="36" t="s">
        <v>113</v>
      </c>
      <c r="B10" s="77">
        <v>1279502.01</v>
      </c>
      <c r="C10" s="37">
        <v>62</v>
      </c>
      <c r="D10" s="77">
        <v>136282.35</v>
      </c>
      <c r="E10" s="37">
        <v>14</v>
      </c>
      <c r="F10" s="77">
        <v>120518.65</v>
      </c>
      <c r="G10" s="37">
        <v>21</v>
      </c>
      <c r="H10" s="77">
        <v>1262233.52</v>
      </c>
      <c r="I10" s="37">
        <v>64</v>
      </c>
      <c r="J10" s="77">
        <v>124624.24</v>
      </c>
      <c r="K10" s="37">
        <v>15</v>
      </c>
      <c r="L10" s="77">
        <v>138741.67</v>
      </c>
      <c r="M10" s="38">
        <v>21</v>
      </c>
      <c r="N10" s="36"/>
      <c r="O10" s="36"/>
      <c r="P10" s="36"/>
      <c r="Q10" s="36"/>
      <c r="R10" s="36"/>
    </row>
    <row r="11" spans="1:18" ht="15">
      <c r="A11" s="36" t="s">
        <v>114</v>
      </c>
      <c r="B11" s="77">
        <v>1709821.04</v>
      </c>
      <c r="C11" s="37">
        <v>90</v>
      </c>
      <c r="D11" s="77">
        <v>221362.57</v>
      </c>
      <c r="E11" s="37">
        <v>37</v>
      </c>
      <c r="F11" s="77">
        <v>250450.94</v>
      </c>
      <c r="G11" s="37">
        <v>32</v>
      </c>
      <c r="H11" s="77">
        <v>1566643.8</v>
      </c>
      <c r="I11" s="37">
        <v>87</v>
      </c>
      <c r="J11" s="77">
        <v>330327</v>
      </c>
      <c r="K11" s="37">
        <v>35</v>
      </c>
      <c r="L11" s="77">
        <v>254325.7</v>
      </c>
      <c r="M11" s="38">
        <v>32</v>
      </c>
      <c r="N11" s="36"/>
      <c r="O11" s="36"/>
      <c r="P11" s="36"/>
      <c r="Q11" s="36"/>
      <c r="R11" s="36"/>
    </row>
    <row r="12" spans="1:18" ht="15">
      <c r="A12" s="36" t="s">
        <v>115</v>
      </c>
      <c r="B12" s="77">
        <v>2189921.59</v>
      </c>
      <c r="C12" s="37">
        <v>58</v>
      </c>
      <c r="D12" s="77">
        <v>1040043.54</v>
      </c>
      <c r="E12" s="37">
        <v>14</v>
      </c>
      <c r="F12" s="36">
        <v>0</v>
      </c>
      <c r="G12" s="37">
        <v>3</v>
      </c>
      <c r="H12" s="77">
        <v>1932869.37</v>
      </c>
      <c r="I12" s="37">
        <v>33</v>
      </c>
      <c r="J12" s="77">
        <v>953483</v>
      </c>
      <c r="K12" s="37">
        <v>16</v>
      </c>
      <c r="L12" s="36">
        <v>0</v>
      </c>
      <c r="M12" s="38">
        <v>3</v>
      </c>
      <c r="N12" s="36"/>
      <c r="O12" s="36"/>
      <c r="P12" s="36"/>
      <c r="Q12" s="36"/>
      <c r="R12" s="36"/>
    </row>
    <row r="13" spans="1:18" ht="15">
      <c r="A13" s="36" t="s">
        <v>116</v>
      </c>
      <c r="B13" s="77">
        <v>6376282.65</v>
      </c>
      <c r="C13" s="37">
        <v>254</v>
      </c>
      <c r="D13" s="77">
        <v>1647918.47</v>
      </c>
      <c r="E13" s="37">
        <v>104</v>
      </c>
      <c r="F13" s="77">
        <v>1139214.4</v>
      </c>
      <c r="G13" s="37">
        <v>100</v>
      </c>
      <c r="H13" s="77">
        <v>6616788.13</v>
      </c>
      <c r="I13" s="37">
        <v>280</v>
      </c>
      <c r="J13" s="77">
        <v>1833509.3</v>
      </c>
      <c r="K13" s="37">
        <v>110</v>
      </c>
      <c r="L13" s="77">
        <v>1212673.69</v>
      </c>
      <c r="M13" s="38">
        <v>110</v>
      </c>
      <c r="N13" s="36"/>
      <c r="O13" s="36"/>
      <c r="P13" s="36"/>
      <c r="Q13" s="36"/>
      <c r="R13" s="36"/>
    </row>
    <row r="14" spans="1:18" ht="15">
      <c r="A14" s="36" t="s">
        <v>117</v>
      </c>
      <c r="B14" s="77">
        <v>6404880.84</v>
      </c>
      <c r="C14" s="37">
        <v>243</v>
      </c>
      <c r="D14" s="77">
        <v>803212.85</v>
      </c>
      <c r="E14" s="37">
        <v>79</v>
      </c>
      <c r="F14" s="77">
        <v>1193785.4</v>
      </c>
      <c r="G14" s="37">
        <v>102</v>
      </c>
      <c r="H14" s="77">
        <v>6193205.4</v>
      </c>
      <c r="I14" s="37">
        <v>259</v>
      </c>
      <c r="J14" s="77">
        <v>946595.55</v>
      </c>
      <c r="K14" s="37">
        <v>74</v>
      </c>
      <c r="L14" s="77">
        <v>1118861.47</v>
      </c>
      <c r="M14" s="38">
        <v>112</v>
      </c>
      <c r="N14" s="36"/>
      <c r="O14" s="36"/>
      <c r="P14" s="36"/>
      <c r="Q14" s="36"/>
      <c r="R14" s="36"/>
    </row>
    <row r="15" spans="1:18" ht="15">
      <c r="A15" s="36" t="s">
        <v>118</v>
      </c>
      <c r="B15" s="77">
        <v>4822423.17</v>
      </c>
      <c r="C15" s="37">
        <v>201</v>
      </c>
      <c r="D15" s="77">
        <v>1138820.88</v>
      </c>
      <c r="E15" s="37">
        <v>110</v>
      </c>
      <c r="F15" s="77">
        <v>836140.03</v>
      </c>
      <c r="G15" s="37">
        <v>99</v>
      </c>
      <c r="H15" s="77">
        <v>4816459.03</v>
      </c>
      <c r="I15" s="37">
        <v>228</v>
      </c>
      <c r="J15" s="77">
        <v>1145821.34</v>
      </c>
      <c r="K15" s="37">
        <v>118</v>
      </c>
      <c r="L15" s="77">
        <v>882800.72</v>
      </c>
      <c r="M15" s="38">
        <v>105</v>
      </c>
      <c r="N15" s="36"/>
      <c r="O15" s="36"/>
      <c r="P15" s="36"/>
      <c r="Q15" s="36"/>
      <c r="R15" s="36"/>
    </row>
    <row r="16" spans="1:18" ht="15">
      <c r="A16" s="36" t="s">
        <v>119</v>
      </c>
      <c r="B16" s="77">
        <v>5531316.89</v>
      </c>
      <c r="C16" s="37">
        <v>226</v>
      </c>
      <c r="D16" s="77">
        <v>3034720.43</v>
      </c>
      <c r="E16" s="37">
        <v>126</v>
      </c>
      <c r="F16" s="77">
        <v>1131178.4</v>
      </c>
      <c r="G16" s="37">
        <v>103</v>
      </c>
      <c r="H16" s="77">
        <v>5353986.3</v>
      </c>
      <c r="I16" s="37">
        <v>238</v>
      </c>
      <c r="J16" s="77">
        <v>2939433.17</v>
      </c>
      <c r="K16" s="37">
        <v>141</v>
      </c>
      <c r="L16" s="77">
        <v>1115014.8</v>
      </c>
      <c r="M16" s="38">
        <v>109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2016-02-16T13:55:59Z</dcterms:modified>
  <cp:category/>
  <cp:version/>
  <cp:contentType/>
  <cp:contentStatus/>
</cp:coreProperties>
</file>