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<sst xmlns="http://schemas.openxmlformats.org/spreadsheetml/2006/main" count="165" uniqueCount="129">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</sst>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43009</v>
      </c>
      <c r="F7" s="3" t="s">
        <v>3</v>
      </c>
      <c r="G7" s="5">
        <v>43039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12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10/01/2017 - 10/31/2017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10/01/2016 - 10/31/2016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96066691.92999999</v>
      </c>
      <c r="D6" s="42">
        <f t="shared" si="0"/>
        <v>54996495.36</v>
      </c>
      <c r="E6" s="43">
        <f t="shared" si="0"/>
        <v>18322758.509999998</v>
      </c>
      <c r="F6" s="41">
        <f t="shared" si="0"/>
        <v>93746809.78</v>
      </c>
      <c r="G6" s="42">
        <f t="shared" si="0"/>
        <v>52398910.760000005</v>
      </c>
      <c r="H6" s="43">
        <f t="shared" si="0"/>
        <v>18013204.189999998</v>
      </c>
      <c r="I6" s="20">
        <f>_xlfn.IFERROR((C6-F6)/F6,"")</f>
        <v>0.02474625169052863</v>
      </c>
      <c r="J6" s="20">
        <f>_xlfn.IFERROR((D6-G6)/G6,"")</f>
        <v>0.049573255671240476</v>
      </c>
      <c r="K6" s="20">
        <f>_xlfn.IFERROR((E6-H6)/H6,"")</f>
        <v>0.017184855994240543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4143191.41</v>
      </c>
      <c r="D7" s="44">
        <f>IF('County Data'!E2&gt;9,'County Data'!D2,"*")</f>
        <v>1715851.49</v>
      </c>
      <c r="E7" s="45">
        <f>IF('County Data'!G2&gt;9,'County Data'!F2,"*")</f>
        <v>716708.46</v>
      </c>
      <c r="F7" s="44">
        <f>IF('County Data'!I2&gt;9,'County Data'!H2,"*")</f>
        <v>4050554.92</v>
      </c>
      <c r="G7" s="44">
        <f>IF('County Data'!K2&gt;9,'County Data'!J2,"*")</f>
        <v>1632934.06</v>
      </c>
      <c r="H7" s="45">
        <f>IF('County Data'!M2&gt;9,'County Data'!L2,"*")</f>
        <v>734414.26</v>
      </c>
      <c r="I7" s="22">
        <f aca="true" t="shared" si="1" ref="I7:I50">_xlfn.IFERROR((C7-F7)/F7,"")</f>
        <v>0.02287007381200999</v>
      </c>
      <c r="J7" s="22">
        <f aca="true" t="shared" si="2" ref="J7:J50">_xlfn.IFERROR((D7-G7)/G7,"")</f>
        <v>0.05077818635248501</v>
      </c>
      <c r="K7" s="22">
        <f aca="true" t="shared" si="3" ref="K7:K50">_xlfn.IFERROR((E7-H7)/H7,"")</f>
        <v>-0.024108736668593617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6580574</v>
      </c>
      <c r="D8" s="44">
        <f>IF('County Data'!E3&gt;9,'County Data'!D3,"*")</f>
        <v>5275142.48</v>
      </c>
      <c r="E8" s="45">
        <f>IF('County Data'!G3&gt;9,'County Data'!F3,"*")</f>
        <v>1431686.68</v>
      </c>
      <c r="F8" s="44">
        <f>IF('County Data'!I3&gt;9,'County Data'!H3,"*")</f>
        <v>6369377.05</v>
      </c>
      <c r="G8" s="44">
        <f>IF('County Data'!K3&gt;9,'County Data'!J3,"*")</f>
        <v>4910848.81</v>
      </c>
      <c r="H8" s="45">
        <f>IF('County Data'!M3&gt;9,'County Data'!L3,"*")</f>
        <v>1351599.18</v>
      </c>
      <c r="I8" s="22">
        <f t="shared" si="1"/>
        <v>0.03315817988825143</v>
      </c>
      <c r="J8" s="22">
        <f t="shared" si="2"/>
        <v>0.07418140612640871</v>
      </c>
      <c r="K8" s="22">
        <f t="shared" si="3"/>
        <v>0.05925388324074006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3093881.64</v>
      </c>
      <c r="D9" s="47">
        <f>IF('County Data'!E4&gt;9,'County Data'!D4,"*")</f>
        <v>854286.88</v>
      </c>
      <c r="E9" s="48">
        <f>IF('County Data'!G4&gt;9,'County Data'!F4,"*")</f>
        <v>410803.84</v>
      </c>
      <c r="F9" s="46">
        <f>IF('County Data'!I4&gt;9,'County Data'!H4,"*")</f>
        <v>2967343.41</v>
      </c>
      <c r="G9" s="47">
        <f>IF('County Data'!K4&gt;9,'County Data'!J4,"*")</f>
        <v>1052282.47</v>
      </c>
      <c r="H9" s="48">
        <f>IF('County Data'!M4&gt;9,'County Data'!L4,"*")</f>
        <v>417896.46</v>
      </c>
      <c r="I9" s="9">
        <f t="shared" si="1"/>
        <v>0.04264360827720981</v>
      </c>
      <c r="J9" s="9">
        <f t="shared" si="2"/>
        <v>-0.1881582138301705</v>
      </c>
      <c r="K9" s="9">
        <f t="shared" si="3"/>
        <v>-0.01697219450004433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30884936.97</v>
      </c>
      <c r="D10" s="44">
        <f>IF('County Data'!E5&gt;9,'County Data'!D5,"*")</f>
        <v>14675816.34</v>
      </c>
      <c r="E10" s="45">
        <f>IF('County Data'!G5&gt;9,'County Data'!F5,"*")</f>
        <v>6385259.02</v>
      </c>
      <c r="F10" s="44">
        <f>IF('County Data'!I5&gt;9,'County Data'!H5,"*")</f>
        <v>30657861.45</v>
      </c>
      <c r="G10" s="44">
        <f>IF('County Data'!K5&gt;9,'County Data'!J5,"*")</f>
        <v>14611479.75</v>
      </c>
      <c r="H10" s="45">
        <f>IF('County Data'!M5&gt;9,'County Data'!L5,"*")</f>
        <v>6288338.71</v>
      </c>
      <c r="I10" s="22">
        <f t="shared" si="1"/>
        <v>0.007406763200699361</v>
      </c>
      <c r="J10" s="22">
        <f t="shared" si="2"/>
        <v>0.004403153623095556</v>
      </c>
      <c r="K10" s="22">
        <f t="shared" si="3"/>
        <v>0.01541270508312037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145697.48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113294.54</v>
      </c>
      <c r="G11" s="47">
        <f>IF('County Data'!K6&gt;9,'County Data'!J6,"*")</f>
        <v>32850.14</v>
      </c>
      <c r="H11" s="48" t="str">
        <f>IF('County Data'!M6&gt;9,'County Data'!L6,"*")</f>
        <v>*</v>
      </c>
      <c r="I11" s="9">
        <f t="shared" si="1"/>
        <v>0.28600619235490093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3869338.72</v>
      </c>
      <c r="D12" s="44">
        <f>IF('County Data'!E7&gt;9,'County Data'!D7,"*")</f>
        <v>584602.51</v>
      </c>
      <c r="E12" s="45">
        <f>IF('County Data'!G7&gt;9,'County Data'!F7,"*")</f>
        <v>321442.12</v>
      </c>
      <c r="F12" s="44">
        <f>IF('County Data'!I7&gt;9,'County Data'!H7,"*")</f>
        <v>3748899</v>
      </c>
      <c r="G12" s="44">
        <f>IF('County Data'!K7&gt;9,'County Data'!J7,"*")</f>
        <v>349027.71</v>
      </c>
      <c r="H12" s="45">
        <f>IF('County Data'!M7&gt;9,'County Data'!L7,"*")</f>
        <v>332054.12</v>
      </c>
      <c r="I12" s="22">
        <f t="shared" si="1"/>
        <v>0.03212669106316286</v>
      </c>
      <c r="J12" s="22">
        <f t="shared" si="2"/>
        <v>0.6749458373949735</v>
      </c>
      <c r="K12" s="22">
        <f t="shared" si="3"/>
        <v>-0.03195864577738111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493317.76</v>
      </c>
      <c r="D13" s="47">
        <f>IF('County Data'!E8&gt;9,'County Data'!D8,"*")</f>
        <v>243016.9</v>
      </c>
      <c r="E13" s="48" t="str">
        <f>IF('County Data'!G8&gt;9,'County Data'!F8,"*")</f>
        <v>*</v>
      </c>
      <c r="F13" s="46">
        <f>IF('County Data'!I8&gt;9,'County Data'!H8,"*")</f>
        <v>474143.06</v>
      </c>
      <c r="G13" s="47">
        <f>IF('County Data'!K8&gt;9,'County Data'!J8,"*")</f>
        <v>216670.12</v>
      </c>
      <c r="H13" s="48" t="str">
        <f>IF('County Data'!M8&gt;9,'County Data'!L8,"*")</f>
        <v>*</v>
      </c>
      <c r="I13" s="9">
        <f t="shared" si="1"/>
        <v>0.040440747988592325</v>
      </c>
      <c r="J13" s="9">
        <f t="shared" si="2"/>
        <v>0.1215985849825532</v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6692654.98</v>
      </c>
      <c r="D14" s="44">
        <f>IF('County Data'!E9&gt;9,'County Data'!D9,"*")</f>
        <v>7012872</v>
      </c>
      <c r="E14" s="45">
        <f>IF('County Data'!G9&gt;9,'County Data'!F9,"*")</f>
        <v>1746189.07</v>
      </c>
      <c r="F14" s="44">
        <f>IF('County Data'!I9&gt;9,'County Data'!H9,"*")</f>
        <v>5971828.03</v>
      </c>
      <c r="G14" s="44">
        <f>IF('County Data'!K9&gt;9,'County Data'!J9,"*")</f>
        <v>6759167.65</v>
      </c>
      <c r="H14" s="45">
        <f>IF('County Data'!M9&gt;9,'County Data'!L9,"*")</f>
        <v>1592311.9</v>
      </c>
      <c r="I14" s="22">
        <f t="shared" si="1"/>
        <v>0.12070457259969024</v>
      </c>
      <c r="J14" s="22">
        <f t="shared" si="2"/>
        <v>0.037534850907271045</v>
      </c>
      <c r="K14" s="22">
        <f t="shared" si="3"/>
        <v>0.09663758086590961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1654093.74</v>
      </c>
      <c r="D15" s="49">
        <f>IF('County Data'!E10&gt;9,'County Data'!D10,"*")</f>
        <v>416509.93</v>
      </c>
      <c r="E15" s="50">
        <f>IF('County Data'!G10&gt;9,'County Data'!F10,"*")</f>
        <v>165875.82</v>
      </c>
      <c r="F15" s="49">
        <f>IF('County Data'!I10&gt;9,'County Data'!H10,"*")</f>
        <v>1679450.62</v>
      </c>
      <c r="G15" s="49">
        <f>IF('County Data'!K10&gt;9,'County Data'!J10,"*")</f>
        <v>516176.09</v>
      </c>
      <c r="H15" s="50">
        <f>IF('County Data'!M10&gt;9,'County Data'!L10,"*")</f>
        <v>213358.54</v>
      </c>
      <c r="I15" s="23">
        <f t="shared" si="1"/>
        <v>-0.015098318282201187</v>
      </c>
      <c r="J15" s="23">
        <f t="shared" si="2"/>
        <v>-0.19308558054287253</v>
      </c>
      <c r="K15" s="23">
        <f t="shared" si="3"/>
        <v>-0.22254895445010076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2233711.93</v>
      </c>
      <c r="D16" s="44">
        <f>IF('County Data'!E11&gt;9,'County Data'!D11,"*")</f>
        <v>564804.91</v>
      </c>
      <c r="E16" s="45">
        <f>IF('County Data'!G11&gt;9,'County Data'!F11,"*")</f>
        <v>350215.92</v>
      </c>
      <c r="F16" s="44">
        <f>IF('County Data'!I11&gt;9,'County Data'!H11,"*")</f>
        <v>2191091.15</v>
      </c>
      <c r="G16" s="44">
        <f>IF('County Data'!K11&gt;9,'County Data'!J11,"*")</f>
        <v>550510.63</v>
      </c>
      <c r="H16" s="45">
        <f>IF('County Data'!M11&gt;9,'County Data'!L11,"*")</f>
        <v>356526.52</v>
      </c>
      <c r="I16" s="22">
        <f t="shared" si="1"/>
        <v>0.019451851649348435</v>
      </c>
      <c r="J16" s="22">
        <f t="shared" si="2"/>
        <v>0.025965493164046675</v>
      </c>
      <c r="K16" s="22">
        <f t="shared" si="3"/>
        <v>-0.01770022605891992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2853382.33</v>
      </c>
      <c r="D17" s="47">
        <f>IF('County Data'!E12&gt;9,'County Data'!D12,"*")</f>
        <v>5772019.38</v>
      </c>
      <c r="E17" s="48" t="str">
        <f>IF('County Data'!G12&gt;9,'County Data'!F12,"*")</f>
        <v>*</v>
      </c>
      <c r="F17" s="46">
        <f>IF('County Data'!I12&gt;9,'County Data'!H12,"*")</f>
        <v>2765818.86</v>
      </c>
      <c r="G17" s="47">
        <f>IF('County Data'!K12&gt;9,'County Data'!J12,"*")</f>
        <v>4313496.38</v>
      </c>
      <c r="H17" s="48" t="str">
        <f>IF('County Data'!M12&gt;9,'County Data'!L12,"*")</f>
        <v>*</v>
      </c>
      <c r="I17" s="9">
        <f t="shared" si="1"/>
        <v>0.031659148495357434</v>
      </c>
      <c r="J17" s="9">
        <f t="shared" si="2"/>
        <v>0.33813010873559607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8399348.51</v>
      </c>
      <c r="D18" s="44">
        <f>IF('County Data'!E13&gt;9,'County Data'!D13,"*")</f>
        <v>3777835.38</v>
      </c>
      <c r="E18" s="45">
        <f>IF('County Data'!G13&gt;9,'County Data'!F13,"*")</f>
        <v>1543790.4</v>
      </c>
      <c r="F18" s="44">
        <f>IF('County Data'!I13&gt;9,'County Data'!H13,"*")</f>
        <v>8254883.89</v>
      </c>
      <c r="G18" s="44">
        <f>IF('County Data'!K13&gt;9,'County Data'!J13,"*")</f>
        <v>3700839.05</v>
      </c>
      <c r="H18" s="45">
        <f>IF('County Data'!M13&gt;9,'County Data'!L13,"*")</f>
        <v>1601558.76</v>
      </c>
      <c r="I18" s="22">
        <f t="shared" si="1"/>
        <v>0.017500502965887278</v>
      </c>
      <c r="J18" s="22">
        <f t="shared" si="2"/>
        <v>0.02080510094055565</v>
      </c>
      <c r="K18" s="22">
        <f t="shared" si="3"/>
        <v>-0.036070084621809384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9307243.13</v>
      </c>
      <c r="D19" s="47">
        <f>IF('County Data'!E14&gt;9,'County Data'!D14,"*")</f>
        <v>3125656.58</v>
      </c>
      <c r="E19" s="48">
        <f>IF('County Data'!G14&gt;9,'County Data'!F14,"*")</f>
        <v>1669008.67</v>
      </c>
      <c r="F19" s="46">
        <f>IF('County Data'!I14&gt;9,'County Data'!H14,"*")</f>
        <v>9076716.18</v>
      </c>
      <c r="G19" s="47">
        <f>IF('County Data'!K14&gt;9,'County Data'!J14,"*")</f>
        <v>3033303.75</v>
      </c>
      <c r="H19" s="48">
        <f>IF('County Data'!M14&gt;9,'County Data'!L14,"*")</f>
        <v>1717717.71</v>
      </c>
      <c r="I19" s="9">
        <f t="shared" si="1"/>
        <v>0.025397615770773294</v>
      </c>
      <c r="J19" s="9">
        <f t="shared" si="2"/>
        <v>0.030446284847008835</v>
      </c>
      <c r="K19" s="9">
        <f t="shared" si="3"/>
        <v>-0.02835683635118371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6911205.35</v>
      </c>
      <c r="D20" s="44">
        <f>IF('County Data'!E15&gt;9,'County Data'!D15,"*")</f>
        <v>3237590.11</v>
      </c>
      <c r="E20" s="45">
        <f>IF('County Data'!G15&gt;9,'County Data'!F15,"*")</f>
        <v>1435294.34</v>
      </c>
      <c r="F20" s="44">
        <f>IF('County Data'!I15&gt;9,'County Data'!H15,"*")</f>
        <v>6730136.05</v>
      </c>
      <c r="G20" s="44">
        <f>IF('County Data'!K15&gt;9,'County Data'!J15,"*")</f>
        <v>3130422.74</v>
      </c>
      <c r="H20" s="45">
        <f>IF('County Data'!M15&gt;9,'County Data'!L15,"*")</f>
        <v>1347654.97</v>
      </c>
      <c r="I20" s="22">
        <f t="shared" si="1"/>
        <v>0.026904255523928052</v>
      </c>
      <c r="J20" s="22">
        <f t="shared" si="2"/>
        <v>0.034234152669105525</v>
      </c>
      <c r="K20" s="22">
        <f t="shared" si="3"/>
        <v>0.06503101457786344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8804113.98</v>
      </c>
      <c r="D21" s="47">
        <f>IF('County Data'!E16&gt;9,'County Data'!D16,"*")</f>
        <v>7740490.47</v>
      </c>
      <c r="E21" s="48">
        <f>IF('County Data'!G16&gt;9,'County Data'!F16,"*")</f>
        <v>2146484.17</v>
      </c>
      <c r="F21" s="46">
        <f>IF('County Data'!I16&gt;9,'County Data'!H16,"*")</f>
        <v>8695411.57</v>
      </c>
      <c r="G21" s="47">
        <f>IF('County Data'!K16&gt;9,'County Data'!J16,"*")</f>
        <v>7588901.41</v>
      </c>
      <c r="H21" s="48">
        <f>IF('County Data'!M16&gt;9,'County Data'!L16,"*")</f>
        <v>2059773.06</v>
      </c>
      <c r="I21" s="9">
        <f t="shared" si="1"/>
        <v>0.01250112304919917</v>
      </c>
      <c r="J21" s="9">
        <f t="shared" si="2"/>
        <v>0.01997509939979568</v>
      </c>
      <c r="K21" s="9">
        <f t="shared" si="3"/>
        <v>0.04209740950782212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6" sqref="F6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75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10/01/2017 - 10/31/2017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10/01/2016 - 10/31/2016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ARLINGTON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227298.49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BARRE</v>
      </c>
      <c r="C7" s="51">
        <f>IF('Town Data'!C3&gt;9,'Town Data'!B3,"*")</f>
        <v>2378787.36</v>
      </c>
      <c r="D7" s="47" t="str">
        <f>IF('Town Data'!E3&gt;9,'Town Data'!D3,"*")</f>
        <v>*</v>
      </c>
      <c r="E7" s="48">
        <f>IF('Town Data'!G3&gt;9,'Town Data'!F3,"*")</f>
        <v>299361.21</v>
      </c>
      <c r="F7" s="46">
        <f>IF('Town Data'!I3&gt;9,'Town Data'!H3,"*")</f>
        <v>2317200.91</v>
      </c>
      <c r="G7" s="47">
        <f>IF('Town Data'!K3&gt;9,'Town Data'!J3,"*")</f>
        <v>229578.42</v>
      </c>
      <c r="H7" s="48">
        <f>IF('Town Data'!M3&gt;9,'Town Data'!L3,"*")</f>
        <v>301949.9</v>
      </c>
      <c r="I7" s="9">
        <f aca="true" t="shared" si="0" ref="I7:I70">_xlfn.IFERROR((C7-F7)/F7,"")</f>
        <v>0.026577950031963227</v>
      </c>
      <c r="J7" s="9">
        <f aca="true" t="shared" si="1" ref="J7:J70">_xlfn.IFERROR((D7-G7)/G7,"")</f>
      </c>
      <c r="K7" s="9">
        <f aca="true" t="shared" si="2" ref="K7:K70">_xlfn.IFERROR((E7-H7)/H7,"")</f>
        <v>-0.008573243442041219</v>
      </c>
      <c r="L7" s="15"/>
    </row>
    <row r="8" spans="1:12" ht="15">
      <c r="A8" s="15"/>
      <c r="B8" s="27" t="str">
        <f>'Town Data'!A4</f>
        <v>BARTON</v>
      </c>
      <c r="C8" s="52">
        <f>IF('Town Data'!C4&gt;9,'Town Data'!B4,"*")</f>
        <v>155838.79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147602.04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  <v>0.05580376802380238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BENNINGTON</v>
      </c>
      <c r="C9" s="51">
        <f>IF('Town Data'!C5&gt;9,'Town Data'!B5,"*")</f>
        <v>2535320.12</v>
      </c>
      <c r="D9" s="47">
        <f>IF('Town Data'!E5&gt;9,'Town Data'!D5,"*")</f>
        <v>1052818.28</v>
      </c>
      <c r="E9" s="48">
        <f>IF('Town Data'!G5&gt;9,'Town Data'!F5,"*")</f>
        <v>396491.59</v>
      </c>
      <c r="F9" s="46">
        <f>IF('Town Data'!I5&gt;9,'Town Data'!H5,"*")</f>
        <v>2446892.96</v>
      </c>
      <c r="G9" s="47">
        <f>IF('Town Data'!K5&gt;9,'Town Data'!J5,"*")</f>
        <v>1015186.02</v>
      </c>
      <c r="H9" s="48">
        <f>IF('Town Data'!M5&gt;9,'Town Data'!L5,"*")</f>
        <v>411527.31</v>
      </c>
      <c r="I9" s="9">
        <f t="shared" si="0"/>
        <v>0.036138548537080324</v>
      </c>
      <c r="J9" s="9">
        <f t="shared" si="1"/>
        <v>0.037069324496805035</v>
      </c>
      <c r="K9" s="9">
        <f t="shared" si="2"/>
        <v>-0.03653638442610278</v>
      </c>
      <c r="L9" s="15"/>
    </row>
    <row r="10" spans="1:12" ht="15">
      <c r="A10" s="15"/>
      <c r="B10" s="27" t="str">
        <f>'Town Data'!A6</f>
        <v>BETHEL</v>
      </c>
      <c r="C10" s="52" t="str">
        <f>IF('Town Data'!C6&gt;9,'Town Data'!B6,"*")</f>
        <v>*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191787.93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435654.63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440300.5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-0.010551589198740396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349383.4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364618.59</v>
      </c>
      <c r="G12" s="44">
        <f>IF('Town Data'!K8&gt;9,'Town Data'!J8,"*")</f>
        <v>159107.63</v>
      </c>
      <c r="H12" s="45" t="str">
        <f>IF('Town Data'!M8&gt;9,'Town Data'!L8,"*")</f>
        <v>*</v>
      </c>
      <c r="I12" s="22">
        <f t="shared" si="0"/>
        <v>-0.041783909043145606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3812576.75</v>
      </c>
      <c r="D13" s="47">
        <f>IF('Town Data'!E9&gt;9,'Town Data'!D9,"*")</f>
        <v>1329787.52</v>
      </c>
      <c r="E13" s="48">
        <f>IF('Town Data'!G9&gt;9,'Town Data'!F9,"*")</f>
        <v>537796.74</v>
      </c>
      <c r="F13" s="46">
        <f>IF('Town Data'!I9&gt;9,'Town Data'!H9,"*")</f>
        <v>3774584.59</v>
      </c>
      <c r="G13" s="47">
        <f>IF('Town Data'!K9&gt;9,'Town Data'!J9,"*")</f>
        <v>1168864.71</v>
      </c>
      <c r="H13" s="48">
        <f>IF('Town Data'!M9&gt;9,'Town Data'!L9,"*")</f>
        <v>504958.06</v>
      </c>
      <c r="I13" s="9">
        <f t="shared" si="0"/>
        <v>0.01006525594913218</v>
      </c>
      <c r="J13" s="9">
        <f t="shared" si="1"/>
        <v>0.13767445335910608</v>
      </c>
      <c r="K13" s="9">
        <f t="shared" si="2"/>
        <v>0.06503249002501316</v>
      </c>
      <c r="L13" s="15"/>
    </row>
    <row r="14" spans="1:12" ht="15">
      <c r="A14" s="15"/>
      <c r="B14" s="27" t="str">
        <f>'Town Data'!A10</f>
        <v>BRISTOL</v>
      </c>
      <c r="C14" s="52">
        <f>IF('Town Data'!C10&gt;9,'Town Data'!B10,"*")</f>
        <v>427084.06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417314.39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0.02341081504522282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BURKE</v>
      </c>
      <c r="C15" s="51">
        <f>IF('Town Data'!C11&gt;9,'Town Data'!B11,"*")</f>
        <v>274848.71</v>
      </c>
      <c r="D15" s="47">
        <f>IF('Town Data'!E11&gt;9,'Town Data'!D11,"*")</f>
        <v>217414.52</v>
      </c>
      <c r="E15" s="48" t="str">
        <f>IF('Town Data'!G11&gt;9,'Town Data'!F11,"*")</f>
        <v>*</v>
      </c>
      <c r="F15" s="46">
        <f>IF('Town Data'!I11&gt;9,'Town Data'!H11,"*")</f>
        <v>282323.57</v>
      </c>
      <c r="G15" s="47">
        <f>IF('Town Data'!K11&gt;9,'Town Data'!J11,"*")</f>
        <v>185591.81</v>
      </c>
      <c r="H15" s="48" t="str">
        <f>IF('Town Data'!M11&gt;9,'Town Data'!L11,"*")</f>
        <v>*</v>
      </c>
      <c r="I15" s="9">
        <f t="shared" si="0"/>
        <v>-0.026476216633276442</v>
      </c>
      <c r="J15" s="9">
        <f t="shared" si="1"/>
        <v>0.17146613312300793</v>
      </c>
      <c r="K15" s="9">
        <f t="shared" si="2"/>
      </c>
      <c r="L15" s="15"/>
    </row>
    <row r="16" spans="1:12" ht="15">
      <c r="A16" s="15"/>
      <c r="B16" s="28" t="str">
        <f>'Town Data'!A12</f>
        <v>BURLINGTON</v>
      </c>
      <c r="C16" s="53">
        <f>IF('Town Data'!C12&gt;9,'Town Data'!B12,"*")</f>
        <v>10517057.42</v>
      </c>
      <c r="D16" s="54">
        <f>IF('Town Data'!E12&gt;9,'Town Data'!D12,"*")</f>
        <v>4601628.45</v>
      </c>
      <c r="E16" s="55">
        <f>IF('Town Data'!G12&gt;9,'Town Data'!F12,"*")</f>
        <v>3638868.3</v>
      </c>
      <c r="F16" s="54">
        <f>IF('Town Data'!I12&gt;9,'Town Data'!H12,"*")</f>
        <v>10399362.1</v>
      </c>
      <c r="G16" s="54">
        <f>IF('Town Data'!K12&gt;9,'Town Data'!J12,"*")</f>
        <v>4447974.47</v>
      </c>
      <c r="H16" s="55">
        <f>IF('Town Data'!M12&gt;9,'Town Data'!L12,"*")</f>
        <v>3503869.8</v>
      </c>
      <c r="I16" s="26">
        <f t="shared" si="0"/>
        <v>0.011317551871763394</v>
      </c>
      <c r="J16" s="26">
        <f t="shared" si="1"/>
        <v>0.03454470816690647</v>
      </c>
      <c r="K16" s="26">
        <f t="shared" si="2"/>
        <v>0.03852840079845433</v>
      </c>
      <c r="L16" s="15"/>
    </row>
    <row r="17" spans="1:12" ht="15">
      <c r="A17" s="15"/>
      <c r="B17" s="27" t="str">
        <f>'Town Data'!A13</f>
        <v>CAMBRIDGE</v>
      </c>
      <c r="C17" s="52">
        <f>IF('Town Data'!C13&gt;9,'Town Data'!B13,"*")</f>
        <v>565952.49</v>
      </c>
      <c r="D17" s="44">
        <f>IF('Town Data'!E13&gt;9,'Town Data'!D13,"*")</f>
        <v>317735.42</v>
      </c>
      <c r="E17" s="45" t="str">
        <f>IF('Town Data'!G13&gt;9,'Town Data'!F13,"*")</f>
        <v>*</v>
      </c>
      <c r="F17" s="44">
        <f>IF('Town Data'!I13&gt;9,'Town Data'!H13,"*")</f>
        <v>584562.7</v>
      </c>
      <c r="G17" s="44">
        <f>IF('Town Data'!K13&gt;9,'Town Data'!J13,"*")</f>
        <v>325218.01</v>
      </c>
      <c r="H17" s="45" t="str">
        <f>IF('Town Data'!M13&gt;9,'Town Data'!L13,"*")</f>
        <v>*</v>
      </c>
      <c r="I17" s="22">
        <f t="shared" si="0"/>
        <v>-0.03183612296850272</v>
      </c>
      <c r="J17" s="22">
        <f t="shared" si="1"/>
        <v>-0.02300792013332849</v>
      </c>
      <c r="K17" s="22">
        <f t="shared" si="2"/>
      </c>
      <c r="L17" s="15"/>
    </row>
    <row r="18" spans="1:12" ht="15">
      <c r="A18" s="15"/>
      <c r="B18" s="15" t="str">
        <f>'Town Data'!A14</f>
        <v>CASTLETON</v>
      </c>
      <c r="C18" s="51">
        <f>IF('Town Data'!C14&gt;9,'Town Data'!B14,"*")</f>
        <v>350212.01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372221.71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-0.05913061868422455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CHESTER</v>
      </c>
      <c r="C19" s="52">
        <f>IF('Town Data'!C15&gt;9,'Town Data'!B15,"*")</f>
        <v>307345.64</v>
      </c>
      <c r="D19" s="44">
        <f>IF('Town Data'!E15&gt;9,'Town Data'!D15,"*")</f>
        <v>137005.65</v>
      </c>
      <c r="E19" s="45" t="str">
        <f>IF('Town Data'!G15&gt;9,'Town Data'!F15,"*")</f>
        <v>*</v>
      </c>
      <c r="F19" s="44">
        <f>IF('Town Data'!I15&gt;9,'Town Data'!H15,"*")</f>
        <v>359208.93</v>
      </c>
      <c r="G19" s="44">
        <f>IF('Town Data'!K15&gt;9,'Town Data'!J15,"*")</f>
        <v>97309.21</v>
      </c>
      <c r="H19" s="45" t="str">
        <f>IF('Town Data'!M15&gt;9,'Town Data'!L15,"*")</f>
        <v>*</v>
      </c>
      <c r="I19" s="22">
        <f t="shared" si="0"/>
        <v>-0.14438196177361176</v>
      </c>
      <c r="J19" s="22">
        <f t="shared" si="1"/>
        <v>0.4079412421496381</v>
      </c>
      <c r="K19" s="22">
        <f t="shared" si="2"/>
      </c>
      <c r="L19" s="15"/>
    </row>
    <row r="20" spans="1:12" ht="15">
      <c r="A20" s="15"/>
      <c r="B20" s="15" t="str">
        <f>'Town Data'!A16</f>
        <v>COLCHESTER</v>
      </c>
      <c r="C20" s="51">
        <f>IF('Town Data'!C16&gt;9,'Town Data'!B16,"*")</f>
        <v>2145403.46</v>
      </c>
      <c r="D20" s="47">
        <f>IF('Town Data'!E16&gt;9,'Town Data'!D16,"*")</f>
        <v>1762544.92</v>
      </c>
      <c r="E20" s="48">
        <f>IF('Town Data'!G16&gt;9,'Town Data'!F16,"*")</f>
        <v>242055.07</v>
      </c>
      <c r="F20" s="46">
        <f>IF('Town Data'!I16&gt;9,'Town Data'!H16,"*")</f>
        <v>2201404.69</v>
      </c>
      <c r="G20" s="47">
        <f>IF('Town Data'!K16&gt;9,'Town Data'!J16,"*")</f>
        <v>1772907.44</v>
      </c>
      <c r="H20" s="48">
        <f>IF('Town Data'!M16&gt;9,'Town Data'!L16,"*")</f>
        <v>265207.96</v>
      </c>
      <c r="I20" s="9">
        <f t="shared" si="0"/>
        <v>-0.0254388619477321</v>
      </c>
      <c r="J20" s="9">
        <f t="shared" si="1"/>
        <v>-0.005844930065835822</v>
      </c>
      <c r="K20" s="9">
        <f t="shared" si="2"/>
        <v>-0.0873008864439816</v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770216.49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795870.06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-0.03223336482842446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540189.66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499499.93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0.08146093233686748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411772.95</v>
      </c>
      <c r="D23" s="44">
        <f>IF('Town Data'!E19&gt;9,'Town Data'!D19,"*")</f>
        <v>350462.73</v>
      </c>
      <c r="E23" s="45">
        <f>IF('Town Data'!G19&gt;9,'Town Data'!F19,"*")</f>
        <v>152879.78</v>
      </c>
      <c r="F23" s="44">
        <f>IF('Town Data'!I19&gt;9,'Town Data'!H19,"*")</f>
        <v>414625.63</v>
      </c>
      <c r="G23" s="44">
        <f>IF('Town Data'!K19&gt;9,'Town Data'!J19,"*")</f>
        <v>302580.16</v>
      </c>
      <c r="H23" s="45">
        <f>IF('Town Data'!M19&gt;9,'Town Data'!L19,"*")</f>
        <v>138431.37</v>
      </c>
      <c r="I23" s="22">
        <f t="shared" si="0"/>
        <v>-0.0068801342550869156</v>
      </c>
      <c r="J23" s="22">
        <f t="shared" si="1"/>
        <v>0.15824755330950982</v>
      </c>
      <c r="K23" s="22">
        <f t="shared" si="2"/>
        <v>0.10437236877739492</v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381803.48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348246.84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0.09635877815861862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3287915.57</v>
      </c>
      <c r="D25" s="44" t="str">
        <f>IF('Town Data'!E21&gt;9,'Town Data'!D21,"*")</f>
        <v>*</v>
      </c>
      <c r="E25" s="45">
        <f>IF('Town Data'!G21&gt;9,'Town Data'!F21,"*")</f>
        <v>348537.82</v>
      </c>
      <c r="F25" s="44">
        <f>IF('Town Data'!I21&gt;9,'Town Data'!H21,"*")</f>
        <v>3052724.58</v>
      </c>
      <c r="G25" s="44" t="str">
        <f>IF('Town Data'!K21&gt;9,'Town Data'!J21,"*")</f>
        <v>*</v>
      </c>
      <c r="H25" s="45">
        <f>IF('Town Data'!M21&gt;9,'Town Data'!L21,"*")</f>
        <v>348866.07</v>
      </c>
      <c r="I25" s="22">
        <f t="shared" si="0"/>
        <v>0.07704297712963014</v>
      </c>
      <c r="J25" s="22">
        <f t="shared" si="1"/>
      </c>
      <c r="K25" s="22">
        <f t="shared" si="2"/>
        <v>-0.0009409054884586511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467110.61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412566.88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0.13220578927712273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FERRISBURGH</v>
      </c>
      <c r="C27" s="52">
        <f>IF('Town Data'!C23&gt;9,'Town Data'!B23,"*")</f>
        <v>685009.79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604273.95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0.13360801007556272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HARDWICK</v>
      </c>
      <c r="C28" s="51">
        <f>IF('Town Data'!C24&gt;9,'Town Data'!B24,"*")</f>
        <v>297358.56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314117.73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-0.05335314883371908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HARTFORD</v>
      </c>
      <c r="C29" s="52">
        <f>IF('Town Data'!C25&gt;9,'Town Data'!B25,"*")</f>
        <v>2430041.89</v>
      </c>
      <c r="D29" s="44">
        <f>IF('Town Data'!E25&gt;9,'Town Data'!D25,"*")</f>
        <v>1918295.73</v>
      </c>
      <c r="E29" s="45">
        <f>IF('Town Data'!G25&gt;9,'Town Data'!F25,"*")</f>
        <v>433401.28</v>
      </c>
      <c r="F29" s="44">
        <f>IF('Town Data'!I25&gt;9,'Town Data'!H25,"*")</f>
        <v>2262994.67</v>
      </c>
      <c r="G29" s="44">
        <f>IF('Town Data'!K25&gt;9,'Town Data'!J25,"*")</f>
        <v>1962532.99</v>
      </c>
      <c r="H29" s="45">
        <f>IF('Town Data'!M25&gt;9,'Town Data'!L25,"*")</f>
        <v>377808.46</v>
      </c>
      <c r="I29" s="22">
        <f t="shared" si="0"/>
        <v>0.07381688618824728</v>
      </c>
      <c r="J29" s="22">
        <f t="shared" si="1"/>
        <v>-0.02254090006405447</v>
      </c>
      <c r="K29" s="22">
        <f t="shared" si="2"/>
        <v>0.14714551389346867</v>
      </c>
      <c r="L29" s="15"/>
    </row>
    <row r="30" spans="1:12" ht="15">
      <c r="A30" s="15"/>
      <c r="B30" s="15" t="str">
        <f>'Town Data'!A26</f>
        <v>HINESBURG</v>
      </c>
      <c r="C30" s="51">
        <f>IF('Town Data'!C26&gt;9,'Town Data'!B26,"*")</f>
        <v>445728.7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490545.96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-0.09136200000505561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JERICHO</v>
      </c>
      <c r="C31" s="52">
        <f>IF('Town Data'!C27&gt;9,'Town Data'!B27,"*")</f>
        <v>374851.22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330315.08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0.1348292666504961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JOHNSON</v>
      </c>
      <c r="C32" s="51">
        <f>IF('Town Data'!C28&gt;9,'Town Data'!B28,"*")</f>
        <v>170086.49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274547.33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-0.38048390417783345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KILLINGTON</v>
      </c>
      <c r="C33" s="52">
        <f>IF('Town Data'!C29&gt;9,'Town Data'!B29,"*")</f>
        <v>1101108.58</v>
      </c>
      <c r="D33" s="44">
        <f>IF('Town Data'!E29&gt;9,'Town Data'!D29,"*")</f>
        <v>1065543.55</v>
      </c>
      <c r="E33" s="45">
        <f>IF('Town Data'!G29&gt;9,'Town Data'!F29,"*")</f>
        <v>436741.84</v>
      </c>
      <c r="F33" s="44">
        <f>IF('Town Data'!I29&gt;9,'Town Data'!H29,"*")</f>
        <v>1021624.67</v>
      </c>
      <c r="G33" s="44">
        <f>IF('Town Data'!K29&gt;9,'Town Data'!J29,"*")</f>
        <v>1082982.61</v>
      </c>
      <c r="H33" s="45">
        <f>IF('Town Data'!M29&gt;9,'Town Data'!L29,"*")</f>
        <v>456858.37</v>
      </c>
      <c r="I33" s="22">
        <f t="shared" si="0"/>
        <v>0.07780147869765129</v>
      </c>
      <c r="J33" s="22">
        <f t="shared" si="1"/>
        <v>-0.016102807043226718</v>
      </c>
      <c r="K33" s="22">
        <f t="shared" si="2"/>
        <v>-0.04403231137037058</v>
      </c>
      <c r="L33" s="15"/>
    </row>
    <row r="34" spans="1:12" ht="15">
      <c r="A34" s="15"/>
      <c r="B34" s="15" t="str">
        <f>'Town Data'!A30</f>
        <v>LONDONDERRY</v>
      </c>
      <c r="C34" s="51">
        <f>IF('Town Data'!C30&gt;9,'Town Data'!B30,"*")</f>
        <v>246833.12</v>
      </c>
      <c r="D34" s="47">
        <f>IF('Town Data'!E30&gt;9,'Town Data'!D30,"*")</f>
        <v>91669.43</v>
      </c>
      <c r="E34" s="48" t="str">
        <f>IF('Town Data'!G30&gt;9,'Town Data'!F30,"*")</f>
        <v>*</v>
      </c>
      <c r="F34" s="46">
        <f>IF('Town Data'!I30&gt;9,'Town Data'!H30,"*")</f>
        <v>234321.58</v>
      </c>
      <c r="G34" s="47">
        <f>IF('Town Data'!K30&gt;9,'Town Data'!J30,"*")</f>
        <v>99322.3</v>
      </c>
      <c r="H34" s="48" t="str">
        <f>IF('Town Data'!M30&gt;9,'Town Data'!L30,"*")</f>
        <v>*</v>
      </c>
      <c r="I34" s="9">
        <f t="shared" si="0"/>
        <v>0.05339474068073461</v>
      </c>
      <c r="J34" s="9">
        <f t="shared" si="1"/>
        <v>-0.07705087377154989</v>
      </c>
      <c r="K34" s="9">
        <f t="shared" si="2"/>
      </c>
      <c r="L34" s="15"/>
    </row>
    <row r="35" spans="1:12" ht="15">
      <c r="A35" s="15"/>
      <c r="B35" s="27" t="str">
        <f>'Town Data'!A31</f>
        <v>LUDLOW</v>
      </c>
      <c r="C35" s="52">
        <f>IF('Town Data'!C31&gt;9,'Town Data'!B31,"*")</f>
        <v>1019678.5</v>
      </c>
      <c r="D35" s="44">
        <f>IF('Town Data'!E31&gt;9,'Town Data'!D31,"*")</f>
        <v>474846.86</v>
      </c>
      <c r="E35" s="45">
        <f>IF('Town Data'!G31&gt;9,'Town Data'!F31,"*")</f>
        <v>323782.92</v>
      </c>
      <c r="F35" s="44">
        <f>IF('Town Data'!I31&gt;9,'Town Data'!H31,"*")</f>
        <v>1064862.53</v>
      </c>
      <c r="G35" s="44">
        <f>IF('Town Data'!K31&gt;9,'Town Data'!J31,"*")</f>
        <v>417434.66</v>
      </c>
      <c r="H35" s="45">
        <f>IF('Town Data'!M31&gt;9,'Town Data'!L31,"*")</f>
        <v>328606.63</v>
      </c>
      <c r="I35" s="22">
        <f t="shared" si="0"/>
        <v>-0.0424317963371291</v>
      </c>
      <c r="J35" s="22">
        <f t="shared" si="1"/>
        <v>0.13753577625777413</v>
      </c>
      <c r="K35" s="22">
        <f t="shared" si="2"/>
        <v>-0.014679283859854017</v>
      </c>
      <c r="L35" s="15"/>
    </row>
    <row r="36" spans="1:12" ht="15">
      <c r="A36" s="15"/>
      <c r="B36" s="15" t="str">
        <f>'Town Data'!A32</f>
        <v>LYNDON</v>
      </c>
      <c r="C36" s="51">
        <f>IF('Town Data'!C32&gt;9,'Town Data'!B32,"*")</f>
        <v>990028.99</v>
      </c>
      <c r="D36" s="47" t="str">
        <f>IF('Town Data'!E32&gt;9,'Town Data'!D32,"*")</f>
        <v>*</v>
      </c>
      <c r="E36" s="48">
        <f>IF('Town Data'!G32&gt;9,'Town Data'!F32,"*")</f>
        <v>87189.26</v>
      </c>
      <c r="F36" s="46">
        <f>IF('Town Data'!I32&gt;9,'Town Data'!H32,"*")</f>
        <v>982466.24</v>
      </c>
      <c r="G36" s="47" t="str">
        <f>IF('Town Data'!K32&gt;9,'Town Data'!J32,"*")</f>
        <v>*</v>
      </c>
      <c r="H36" s="48">
        <f>IF('Town Data'!M32&gt;9,'Town Data'!L32,"*")</f>
        <v>111044.48</v>
      </c>
      <c r="I36" s="9">
        <f t="shared" si="0"/>
        <v>0.007697719974581518</v>
      </c>
      <c r="J36" s="9">
        <f t="shared" si="1"/>
      </c>
      <c r="K36" s="9">
        <f t="shared" si="2"/>
        <v>-0.21482580673978574</v>
      </c>
      <c r="L36" s="15"/>
    </row>
    <row r="37" spans="1:12" ht="15">
      <c r="A37" s="15"/>
      <c r="B37" s="27" t="str">
        <f>'Town Data'!A33</f>
        <v>MANCHESTER</v>
      </c>
      <c r="C37" s="52">
        <f>IF('Town Data'!C33&gt;9,'Town Data'!B33,"*")</f>
        <v>2965104.01</v>
      </c>
      <c r="D37" s="44">
        <f>IF('Town Data'!E33&gt;9,'Town Data'!D33,"*")</f>
        <v>3524152.27</v>
      </c>
      <c r="E37" s="45">
        <f>IF('Town Data'!G33&gt;9,'Town Data'!F33,"*")</f>
        <v>792066.55</v>
      </c>
      <c r="F37" s="44">
        <f>IF('Town Data'!I33&gt;9,'Town Data'!H33,"*")</f>
        <v>2910363.96</v>
      </c>
      <c r="G37" s="44">
        <f>IF('Town Data'!K33&gt;9,'Town Data'!J33,"*")</f>
        <v>3247898.35</v>
      </c>
      <c r="H37" s="45">
        <f>IF('Town Data'!M33&gt;9,'Town Data'!L33,"*")</f>
        <v>733343.28</v>
      </c>
      <c r="I37" s="22">
        <f t="shared" si="0"/>
        <v>0.018808661305715117</v>
      </c>
      <c r="J37" s="22">
        <f t="shared" si="1"/>
        <v>0.08505620873264089</v>
      </c>
      <c r="K37" s="22">
        <f>_xlfn.IFERROR((E37-H37)/H37,"")</f>
        <v>0.0800761002405313</v>
      </c>
      <c r="L37" s="15"/>
    </row>
    <row r="38" spans="1:12" ht="15">
      <c r="A38" s="15"/>
      <c r="B38" s="15" t="str">
        <f>'Town Data'!A34</f>
        <v>MENDON</v>
      </c>
      <c r="C38" s="51" t="str">
        <f>IF('Town Data'!C34&gt;9,'Town Data'!B34,"*")</f>
        <v>*</v>
      </c>
      <c r="D38" s="47">
        <f>IF('Town Data'!E34&gt;9,'Town Data'!D34,"*")</f>
        <v>190998.12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186797.51</v>
      </c>
      <c r="H38" s="48" t="str">
        <f>IF('Town Data'!M34&gt;9,'Town Data'!L34,"*")</f>
        <v>*</v>
      </c>
      <c r="I38" s="9">
        <f t="shared" si="0"/>
      </c>
      <c r="J38" s="9">
        <f t="shared" si="1"/>
        <v>0.022487505320600825</v>
      </c>
      <c r="K38" s="9">
        <f t="shared" si="2"/>
      </c>
      <c r="L38" s="15"/>
    </row>
    <row r="39" spans="1:12" ht="15">
      <c r="A39" s="15"/>
      <c r="B39" s="27" t="str">
        <f>'Town Data'!A35</f>
        <v>MIDDLEBURY</v>
      </c>
      <c r="C39" s="52">
        <f>IF('Town Data'!C35&gt;9,'Town Data'!B35,"*")</f>
        <v>2241118.14</v>
      </c>
      <c r="D39" s="44" t="str">
        <f>IF('Town Data'!E35&gt;9,'Town Data'!D35,"*")</f>
        <v>*</v>
      </c>
      <c r="E39" s="45">
        <f>IF('Town Data'!G35&gt;9,'Town Data'!F35,"*")</f>
        <v>369857.52</v>
      </c>
      <c r="F39" s="44">
        <f>IF('Town Data'!I35&gt;9,'Town Data'!H35,"*")</f>
        <v>2181037.72</v>
      </c>
      <c r="G39" s="44">
        <f>IF('Town Data'!K35&gt;9,'Town Data'!J35,"*")</f>
        <v>896174.4</v>
      </c>
      <c r="H39" s="45">
        <f>IF('Town Data'!M35&gt;9,'Town Data'!L35,"*")</f>
        <v>377169.76</v>
      </c>
      <c r="I39" s="22">
        <f t="shared" si="0"/>
        <v>0.027546712947266183</v>
      </c>
      <c r="J39" s="22">
        <f t="shared" si="1"/>
      </c>
      <c r="K39" s="22">
        <f t="shared" si="2"/>
        <v>-0.01938713220275133</v>
      </c>
      <c r="L39" s="15"/>
    </row>
    <row r="40" spans="1:12" ht="15">
      <c r="A40" s="15"/>
      <c r="B40" s="15" t="str">
        <f>'Town Data'!A36</f>
        <v>MILTON</v>
      </c>
      <c r="C40" s="51">
        <f>IF('Town Data'!C36&gt;9,'Town Data'!B36,"*")</f>
        <v>948745.59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934216.1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0.015552600731244079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MONTPELIER</v>
      </c>
      <c r="C41" s="52">
        <f>IF('Town Data'!C37&gt;9,'Town Data'!B37,"*")</f>
        <v>2432093.14</v>
      </c>
      <c r="D41" s="44" t="str">
        <f>IF('Town Data'!E37&gt;9,'Town Data'!D37,"*")</f>
        <v>*</v>
      </c>
      <c r="E41" s="45">
        <f>IF('Town Data'!G37&gt;9,'Town Data'!F37,"*")</f>
        <v>430619.19</v>
      </c>
      <c r="F41" s="44">
        <f>IF('Town Data'!I37&gt;9,'Town Data'!H37,"*")</f>
        <v>2282037.24</v>
      </c>
      <c r="G41" s="44" t="str">
        <f>IF('Town Data'!K37&gt;9,'Town Data'!J37,"*")</f>
        <v>*</v>
      </c>
      <c r="H41" s="45">
        <f>IF('Town Data'!M37&gt;9,'Town Data'!L37,"*")</f>
        <v>400298.01</v>
      </c>
      <c r="I41" s="22">
        <f t="shared" si="0"/>
        <v>0.06575523719323699</v>
      </c>
      <c r="J41" s="22">
        <f t="shared" si="1"/>
      </c>
      <c r="K41" s="22">
        <f t="shared" si="2"/>
        <v>0.0757465169512084</v>
      </c>
      <c r="L41" s="15"/>
    </row>
    <row r="42" spans="1:12" ht="15">
      <c r="A42" s="15"/>
      <c r="B42" s="15" t="str">
        <f>'Town Data'!A38</f>
        <v>MORRISTOWN</v>
      </c>
      <c r="C42" s="51">
        <f>IF('Town Data'!C38&gt;9,'Town Data'!B38,"*")</f>
        <v>1289398.07</v>
      </c>
      <c r="D42" s="47">
        <f>IF('Town Data'!E38&gt;9,'Town Data'!D38,"*")</f>
        <v>168844.64</v>
      </c>
      <c r="E42" s="48">
        <f>IF('Town Data'!G38&gt;9,'Town Data'!F38,"*")</f>
        <v>115374.95</v>
      </c>
      <c r="F42" s="46">
        <f>IF('Town Data'!I38&gt;9,'Town Data'!H38,"*")</f>
        <v>1140874.53</v>
      </c>
      <c r="G42" s="47">
        <f>IF('Town Data'!K38&gt;9,'Town Data'!J38,"*")</f>
        <v>142651.24</v>
      </c>
      <c r="H42" s="48">
        <f>IF('Town Data'!M38&gt;9,'Town Data'!L38,"*")</f>
        <v>109281.36</v>
      </c>
      <c r="I42" s="9">
        <f t="shared" si="0"/>
        <v>0.1301839388070133</v>
      </c>
      <c r="J42" s="9">
        <f t="shared" si="1"/>
        <v>0.18361845294860404</v>
      </c>
      <c r="K42" s="9">
        <f t="shared" si="2"/>
        <v>0.05576056154498806</v>
      </c>
      <c r="L42" s="15"/>
    </row>
    <row r="43" spans="1:12" ht="15">
      <c r="A43" s="15"/>
      <c r="B43" s="27" t="str">
        <f>'Town Data'!A39</f>
        <v>NEWPORT</v>
      </c>
      <c r="C43" s="52">
        <f>IF('Town Data'!C39&gt;9,'Town Data'!B39,"*")</f>
        <v>831891.43</v>
      </c>
      <c r="D43" s="44" t="str">
        <f>IF('Town Data'!E39&gt;9,'Town Data'!D39,"*")</f>
        <v>*</v>
      </c>
      <c r="E43" s="45">
        <f>IF('Town Data'!G39&gt;9,'Town Data'!F39,"*")</f>
        <v>118698.58</v>
      </c>
      <c r="F43" s="44">
        <f>IF('Town Data'!I39&gt;9,'Town Data'!H39,"*")</f>
        <v>824576.4</v>
      </c>
      <c r="G43" s="44" t="str">
        <f>IF('Town Data'!K39&gt;9,'Town Data'!J39,"*")</f>
        <v>*</v>
      </c>
      <c r="H43" s="45">
        <f>IF('Town Data'!M39&gt;9,'Town Data'!L39,"*")</f>
        <v>109814.75</v>
      </c>
      <c r="I43" s="22">
        <f t="shared" si="0"/>
        <v>0.008871258018056336</v>
      </c>
      <c r="J43" s="22">
        <f t="shared" si="1"/>
      </c>
      <c r="K43" s="22">
        <f t="shared" si="2"/>
        <v>0.08089833105297788</v>
      </c>
      <c r="L43" s="15"/>
    </row>
    <row r="44" spans="1:12" ht="15">
      <c r="A44" s="15"/>
      <c r="B44" s="15" t="str">
        <f>'Town Data'!A40</f>
        <v>NORTH HERO</v>
      </c>
      <c r="C44" s="51" t="str">
        <f>IF('Town Data'!C40&gt;9,'Town Data'!B40,"*")</f>
        <v>*</v>
      </c>
      <c r="D44" s="47">
        <f>IF('Town Data'!E40&gt;9,'Town Data'!D40,"*")</f>
        <v>178034.66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149036.11</v>
      </c>
      <c r="H44" s="48" t="str">
        <f>IF('Town Data'!M40&gt;9,'Town Data'!L40,"*")</f>
        <v>*</v>
      </c>
      <c r="I44" s="9">
        <f t="shared" si="0"/>
      </c>
      <c r="J44" s="9">
        <f t="shared" si="1"/>
        <v>0.1945739861299387</v>
      </c>
      <c r="K44" s="9">
        <f t="shared" si="2"/>
      </c>
      <c r="L44" s="15"/>
    </row>
    <row r="45" spans="1:12" ht="15">
      <c r="A45" s="15"/>
      <c r="B45" s="27" t="str">
        <f>'Town Data'!A41</f>
        <v>NORTHFIELD</v>
      </c>
      <c r="C45" s="52">
        <f>IF('Town Data'!C41&gt;9,'Town Data'!B41,"*")</f>
        <v>337343.31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302376.83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  <v>0.11563875446409032</v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POULTNEY</v>
      </c>
      <c r="C46" s="51">
        <f>IF('Town Data'!C42&gt;9,'Town Data'!B42,"*")</f>
        <v>236502.09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224373.63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0.05405474787745775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PUTNEY</v>
      </c>
      <c r="C47" s="52" t="str">
        <f>IF('Town Data'!C43&gt;9,'Town Data'!B43,"*")</f>
        <v>*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155708.46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RANDOLPH</v>
      </c>
      <c r="C48" s="51">
        <f>IF('Town Data'!C44&gt;9,'Town Data'!B44,"*")</f>
        <v>508618.54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543939.47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-0.06493540540457561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ROCKINGHAM</v>
      </c>
      <c r="C49" s="52">
        <f>IF('Town Data'!C45&gt;9,'Town Data'!B45,"*")</f>
        <v>425083.52</v>
      </c>
      <c r="D49" s="44" t="str">
        <f>IF('Town Data'!E45&gt;9,'Town Data'!D45,"*")</f>
        <v>*</v>
      </c>
      <c r="E49" s="45">
        <f>IF('Town Data'!G45&gt;9,'Town Data'!F45,"*")</f>
        <v>73393.33</v>
      </c>
      <c r="F49" s="44">
        <f>IF('Town Data'!I45&gt;9,'Town Data'!H45,"*")</f>
        <v>415993.64</v>
      </c>
      <c r="G49" s="44" t="str">
        <f>IF('Town Data'!K45&gt;9,'Town Data'!J45,"*")</f>
        <v>*</v>
      </c>
      <c r="H49" s="45">
        <f>IF('Town Data'!M45&gt;9,'Town Data'!L45,"*")</f>
        <v>99148.42</v>
      </c>
      <c r="I49" s="22">
        <f t="shared" si="0"/>
        <v>0.021851007145205402</v>
      </c>
      <c r="J49" s="22">
        <f t="shared" si="1"/>
      </c>
      <c r="K49" s="22">
        <f t="shared" si="2"/>
        <v>-0.2597629896674097</v>
      </c>
      <c r="L49" s="15"/>
    </row>
    <row r="50" spans="1:12" ht="15">
      <c r="A50" s="15"/>
      <c r="B50" s="15" t="str">
        <f>'Town Data'!A46</f>
        <v>ROYALTON</v>
      </c>
      <c r="C50" s="51">
        <f>IF('Town Data'!C46&gt;9,'Town Data'!B46,"*")</f>
        <v>357949.33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354429.01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0.009932369813633503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RUTLAND</v>
      </c>
      <c r="C51" s="52">
        <f>IF('Town Data'!C47&gt;9,'Town Data'!B47,"*")</f>
        <v>3709064.47</v>
      </c>
      <c r="D51" s="44">
        <f>IF('Town Data'!E47&gt;9,'Town Data'!D47,"*")</f>
        <v>450107.21</v>
      </c>
      <c r="E51" s="45">
        <f>IF('Town Data'!G47&gt;9,'Town Data'!F47,"*")</f>
        <v>485633.04</v>
      </c>
      <c r="F51" s="44">
        <f>IF('Town Data'!I47&gt;9,'Town Data'!H47,"*")</f>
        <v>3537526.82</v>
      </c>
      <c r="G51" s="44">
        <f>IF('Town Data'!K47&gt;9,'Town Data'!J47,"*")</f>
        <v>424140.76</v>
      </c>
      <c r="H51" s="45">
        <f>IF('Town Data'!M47&gt;9,'Town Data'!L47,"*")</f>
        <v>520375.49</v>
      </c>
      <c r="I51" s="22">
        <f t="shared" si="0"/>
        <v>0.04849084084117287</v>
      </c>
      <c r="J51" s="22">
        <f t="shared" si="1"/>
        <v>0.0612213030409999</v>
      </c>
      <c r="K51" s="22">
        <f t="shared" si="2"/>
        <v>-0.06676419367868386</v>
      </c>
      <c r="L51" s="15"/>
    </row>
    <row r="52" spans="1:12" ht="15">
      <c r="A52" s="15"/>
      <c r="B52" s="15" t="str">
        <f>'Town Data'!A48</f>
        <v>RUTLAND TOWN</v>
      </c>
      <c r="C52" s="51">
        <f>IF('Town Data'!C48&gt;9,'Town Data'!B48,"*")</f>
        <v>849896.1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994933.53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-0.1457759997293488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SHELBURNE</v>
      </c>
      <c r="C53" s="52">
        <f>IF('Town Data'!C49&gt;9,'Town Data'!B49,"*")</f>
        <v>1167869.23</v>
      </c>
      <c r="D53" s="44">
        <f>IF('Town Data'!E49&gt;9,'Town Data'!D49,"*")</f>
        <v>615687.94</v>
      </c>
      <c r="E53" s="45">
        <f>IF('Town Data'!G49&gt;9,'Town Data'!F49,"*")</f>
        <v>174142.63</v>
      </c>
      <c r="F53" s="44">
        <f>IF('Town Data'!I49&gt;9,'Town Data'!H49,"*")</f>
        <v>1233376.78</v>
      </c>
      <c r="G53" s="44" t="str">
        <f>IF('Town Data'!K49&gt;9,'Town Data'!J49,"*")</f>
        <v>*</v>
      </c>
      <c r="H53" s="45">
        <f>IF('Town Data'!M49&gt;9,'Town Data'!L49,"*")</f>
        <v>156277.22</v>
      </c>
      <c r="I53" s="22">
        <f t="shared" si="0"/>
        <v>-0.05311235873923299</v>
      </c>
      <c r="J53" s="22">
        <f t="shared" si="1"/>
      </c>
      <c r="K53" s="22">
        <f t="shared" si="2"/>
        <v>0.11431870876638325</v>
      </c>
      <c r="L53" s="15"/>
    </row>
    <row r="54" spans="1:12" ht="15">
      <c r="A54" s="15"/>
      <c r="B54" s="15" t="str">
        <f>'Town Data'!A50</f>
        <v>SOUTH BURLINGTON</v>
      </c>
      <c r="C54" s="51">
        <f>IF('Town Data'!C50&gt;9,'Town Data'!B50,"*")</f>
        <v>7508456.73</v>
      </c>
      <c r="D54" s="47">
        <f>IF('Town Data'!E50&gt;9,'Town Data'!D50,"*")</f>
        <v>5512947.34</v>
      </c>
      <c r="E54" s="48">
        <f>IF('Town Data'!G50&gt;9,'Town Data'!F50,"*")</f>
        <v>882224.95</v>
      </c>
      <c r="F54" s="46">
        <f>IF('Town Data'!I50&gt;9,'Town Data'!H50,"*")</f>
        <v>7485500.64</v>
      </c>
      <c r="G54" s="47">
        <f>IF('Town Data'!K50&gt;9,'Town Data'!J50,"*")</f>
        <v>5822155.31</v>
      </c>
      <c r="H54" s="48">
        <f>IF('Town Data'!M50&gt;9,'Town Data'!L50,"*")</f>
        <v>919658.55</v>
      </c>
      <c r="I54" s="9">
        <f t="shared" si="0"/>
        <v>0.003066740770461117</v>
      </c>
      <c r="J54" s="9">
        <f t="shared" si="1"/>
        <v>-0.05310884947863058</v>
      </c>
      <c r="K54" s="9">
        <f t="shared" si="2"/>
        <v>-0.04070380251453117</v>
      </c>
      <c r="L54" s="15"/>
    </row>
    <row r="55" spans="1:12" ht="15">
      <c r="A55" s="15"/>
      <c r="B55" s="27" t="str">
        <f>'Town Data'!A51</f>
        <v>SOUTH HERO</v>
      </c>
      <c r="C55" s="52">
        <f>IF('Town Data'!C51&gt;9,'Town Data'!B51,"*")</f>
        <v>191434.26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178570.81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  <v>0.07203556953121293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SPRINGFIELD</v>
      </c>
      <c r="C56" s="51">
        <f>IF('Town Data'!C52&gt;9,'Town Data'!B52,"*")</f>
        <v>890602.71</v>
      </c>
      <c r="D56" s="47" t="str">
        <f>IF('Town Data'!E52&gt;9,'Town Data'!D52,"*")</f>
        <v>*</v>
      </c>
      <c r="E56" s="48">
        <f>IF('Town Data'!G52&gt;9,'Town Data'!F52,"*")</f>
        <v>71101.1</v>
      </c>
      <c r="F56" s="46">
        <f>IF('Town Data'!I52&gt;9,'Town Data'!H52,"*")</f>
        <v>905353.43</v>
      </c>
      <c r="G56" s="47" t="str">
        <f>IF('Town Data'!K52&gt;9,'Town Data'!J52,"*")</f>
        <v>*</v>
      </c>
      <c r="H56" s="48">
        <f>IF('Town Data'!M52&gt;9,'Town Data'!L52,"*")</f>
        <v>72964.01</v>
      </c>
      <c r="I56" s="9">
        <f t="shared" si="0"/>
        <v>-0.01629277529770897</v>
      </c>
      <c r="J56" s="9">
        <f t="shared" si="1"/>
      </c>
      <c r="K56" s="9">
        <f t="shared" si="2"/>
        <v>-0.025531902646249695</v>
      </c>
      <c r="L56" s="15"/>
    </row>
    <row r="57" spans="1:12" ht="15">
      <c r="A57" s="15"/>
      <c r="B57" s="27" t="str">
        <f>'Town Data'!A53</f>
        <v>ST ALBANS</v>
      </c>
      <c r="C57" s="52">
        <f>IF('Town Data'!C53&gt;9,'Town Data'!B53,"*")</f>
        <v>1671080.67</v>
      </c>
      <c r="D57" s="44" t="str">
        <f>IF('Town Data'!E53&gt;9,'Town Data'!D53,"*")</f>
        <v>*</v>
      </c>
      <c r="E57" s="45">
        <f>IF('Town Data'!G53&gt;9,'Town Data'!F53,"*")</f>
        <v>185247.99</v>
      </c>
      <c r="F57" s="44">
        <f>IF('Town Data'!I53&gt;9,'Town Data'!H53,"*")</f>
        <v>1513516.14</v>
      </c>
      <c r="G57" s="44" t="str">
        <f>IF('Town Data'!K53&gt;9,'Town Data'!J53,"*")</f>
        <v>*</v>
      </c>
      <c r="H57" s="45">
        <f>IF('Town Data'!M53&gt;9,'Town Data'!L53,"*")</f>
        <v>195131.44</v>
      </c>
      <c r="I57" s="22">
        <f t="shared" si="0"/>
        <v>0.1041049552335795</v>
      </c>
      <c r="J57" s="22">
        <f t="shared" si="1"/>
      </c>
      <c r="K57" s="22">
        <f t="shared" si="2"/>
        <v>-0.0506502181298924</v>
      </c>
      <c r="L57" s="15"/>
    </row>
    <row r="58" spans="1:12" ht="15">
      <c r="A58" s="15"/>
      <c r="B58" s="15" t="str">
        <f>'Town Data'!A54</f>
        <v>ST ALBANS TOWN</v>
      </c>
      <c r="C58" s="51">
        <f>IF('Town Data'!C54&gt;9,'Town Data'!B54,"*")</f>
        <v>655025.85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738265.57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-0.11275037518003173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ST JOHNSBURY</v>
      </c>
      <c r="C59" s="52">
        <f>IF('Town Data'!C55&gt;9,'Town Data'!B55,"*")</f>
        <v>1282039.09</v>
      </c>
      <c r="D59" s="44" t="str">
        <f>IF('Town Data'!E55&gt;9,'Town Data'!D55,"*")</f>
        <v>*</v>
      </c>
      <c r="E59" s="45">
        <f>IF('Town Data'!G55&gt;9,'Town Data'!F55,"*")</f>
        <v>129616.54</v>
      </c>
      <c r="F59" s="44">
        <f>IF('Town Data'!I55&gt;9,'Town Data'!H55,"*")</f>
        <v>1128152</v>
      </c>
      <c r="G59" s="44" t="str">
        <f>IF('Town Data'!K55&gt;9,'Town Data'!J55,"*")</f>
        <v>*</v>
      </c>
      <c r="H59" s="45">
        <f>IF('Town Data'!M55&gt;9,'Town Data'!L55,"*")</f>
        <v>111414.28</v>
      </c>
      <c r="I59" s="22">
        <f t="shared" si="0"/>
        <v>0.1364063441805715</v>
      </c>
      <c r="J59" s="22">
        <f t="shared" si="1"/>
      </c>
      <c r="K59" s="22">
        <f t="shared" si="2"/>
        <v>0.16337456922039073</v>
      </c>
      <c r="L59" s="15"/>
    </row>
    <row r="60" spans="1:12" ht="15">
      <c r="A60" s="15"/>
      <c r="B60" s="15" t="str">
        <f>'Town Data'!A56</f>
        <v>STOWE</v>
      </c>
      <c r="C60" s="51">
        <f>IF('Town Data'!C56&gt;9,'Town Data'!B56,"*")</f>
        <v>4565075.85</v>
      </c>
      <c r="D60" s="47">
        <f>IF('Town Data'!E56&gt;9,'Town Data'!D56,"*")</f>
        <v>6470857.94</v>
      </c>
      <c r="E60" s="48">
        <f>IF('Town Data'!G56&gt;9,'Town Data'!F56,"*")</f>
        <v>1454422.89</v>
      </c>
      <c r="F60" s="46">
        <f>IF('Town Data'!I56&gt;9,'Town Data'!H56,"*")</f>
        <v>3792781.38</v>
      </c>
      <c r="G60" s="47">
        <f>IF('Town Data'!K56&gt;9,'Town Data'!J56,"*")</f>
        <v>6232639.54</v>
      </c>
      <c r="H60" s="48">
        <f>IF('Town Data'!M56&gt;9,'Town Data'!L56,"*")</f>
        <v>1300304.89</v>
      </c>
      <c r="I60" s="9">
        <f t="shared" si="0"/>
        <v>0.20362219506572238</v>
      </c>
      <c r="J60" s="9">
        <f t="shared" si="1"/>
        <v>0.038221109767564126</v>
      </c>
      <c r="K60" s="9">
        <f t="shared" si="2"/>
        <v>0.11852451004779349</v>
      </c>
      <c r="L60" s="15"/>
    </row>
    <row r="61" spans="1:12" ht="15">
      <c r="A61" s="15"/>
      <c r="B61" s="27" t="str">
        <f>'Town Data'!A57</f>
        <v>SWANTON</v>
      </c>
      <c r="C61" s="52">
        <f>IF('Town Data'!C57&gt;9,'Town Data'!B57,"*")</f>
        <v>496286.98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498843.6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-0.005125093315820822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VERGENNES</v>
      </c>
      <c r="C62" s="51">
        <f>IF('Town Data'!C58&gt;9,'Town Data'!B58,"*")</f>
        <v>338950.09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366128.77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-0.07423257123443205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WAITSFIELD</v>
      </c>
      <c r="C63" s="52">
        <f>IF('Town Data'!C59&gt;9,'Town Data'!B59,"*")</f>
        <v>904440.37</v>
      </c>
      <c r="D63" s="44">
        <f>IF('Town Data'!E59&gt;9,'Town Data'!D59,"*")</f>
        <v>370102.85</v>
      </c>
      <c r="E63" s="45">
        <f>IF('Town Data'!G59&gt;9,'Town Data'!F59,"*")</f>
        <v>250372.36</v>
      </c>
      <c r="F63" s="44">
        <f>IF('Town Data'!I59&gt;9,'Town Data'!H59,"*")</f>
        <v>897892.1</v>
      </c>
      <c r="G63" s="44">
        <f>IF('Town Data'!K59&gt;9,'Town Data'!J59,"*")</f>
        <v>406749.14</v>
      </c>
      <c r="H63" s="45">
        <f>IF('Town Data'!M59&gt;9,'Town Data'!L59,"*")</f>
        <v>271698.18</v>
      </c>
      <c r="I63" s="22">
        <f t="shared" si="0"/>
        <v>0.007292936422984475</v>
      </c>
      <c r="J63" s="22">
        <f t="shared" si="1"/>
        <v>-0.090095556194661</v>
      </c>
      <c r="K63" s="22">
        <f t="shared" si="2"/>
        <v>-0.0784908459821115</v>
      </c>
      <c r="L63" s="15"/>
    </row>
    <row r="64" spans="1:12" ht="15">
      <c r="A64" s="15"/>
      <c r="B64" s="15" t="str">
        <f>'Town Data'!A60</f>
        <v>WARREN</v>
      </c>
      <c r="C64" s="51">
        <f>IF('Town Data'!C60&gt;9,'Town Data'!B60,"*")</f>
        <v>378094.68</v>
      </c>
      <c r="D64" s="47">
        <f>IF('Town Data'!E60&gt;9,'Town Data'!D60,"*")</f>
        <v>467896.91</v>
      </c>
      <c r="E64" s="48" t="str">
        <f>IF('Town Data'!G60&gt;9,'Town Data'!F60,"*")</f>
        <v>*</v>
      </c>
      <c r="F64" s="46">
        <f>IF('Town Data'!I60&gt;9,'Town Data'!H60,"*")</f>
        <v>354065.46</v>
      </c>
      <c r="G64" s="47">
        <f>IF('Town Data'!K60&gt;9,'Town Data'!J60,"*")</f>
        <v>534644.35</v>
      </c>
      <c r="H64" s="48">
        <f>IF('Town Data'!M60&gt;9,'Town Data'!L60,"*")</f>
        <v>145674.75</v>
      </c>
      <c r="I64" s="9">
        <f t="shared" si="0"/>
        <v>0.06786660297222996</v>
      </c>
      <c r="J64" s="9">
        <f t="shared" si="1"/>
        <v>-0.12484456255826888</v>
      </c>
      <c r="K64" s="9">
        <f t="shared" si="2"/>
      </c>
      <c r="L64" s="15"/>
    </row>
    <row r="65" spans="1:12" ht="15">
      <c r="A65" s="15"/>
      <c r="B65" s="27" t="str">
        <f>'Town Data'!A61</f>
        <v>WATERBURY</v>
      </c>
      <c r="C65" s="52">
        <f>IF('Town Data'!C61&gt;9,'Town Data'!B61,"*")</f>
        <v>1613469.8</v>
      </c>
      <c r="D65" s="44">
        <f>IF('Town Data'!E61&gt;9,'Town Data'!D61,"*")</f>
        <v>997061.01</v>
      </c>
      <c r="E65" s="45">
        <f>IF('Town Data'!G61&gt;9,'Town Data'!F61,"*")</f>
        <v>442260.62</v>
      </c>
      <c r="F65" s="44">
        <f>IF('Town Data'!I61&gt;9,'Town Data'!H61,"*")</f>
        <v>1647772.35</v>
      </c>
      <c r="G65" s="44">
        <f>IF('Town Data'!K61&gt;9,'Town Data'!J61,"*")</f>
        <v>870899.14</v>
      </c>
      <c r="H65" s="45">
        <f>IF('Town Data'!M61&gt;9,'Town Data'!L61,"*")</f>
        <v>432699.27</v>
      </c>
      <c r="I65" s="22">
        <f t="shared" si="0"/>
        <v>-0.020817529800157192</v>
      </c>
      <c r="J65" s="22">
        <f t="shared" si="1"/>
        <v>0.14486392764149472</v>
      </c>
      <c r="K65" s="22">
        <f t="shared" si="2"/>
        <v>0.02209698666697537</v>
      </c>
      <c r="L65" s="15"/>
    </row>
    <row r="66" spans="1:12" ht="15">
      <c r="A66" s="15"/>
      <c r="B66" s="15" t="str">
        <f>'Town Data'!A62</f>
        <v>WEST RUTLAND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132222.24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WILLISTON</v>
      </c>
      <c r="C67" s="52">
        <f>IF('Town Data'!C63&gt;9,'Town Data'!B63,"*")</f>
        <v>3023976.38</v>
      </c>
      <c r="D67" s="44" t="str">
        <f>IF('Town Data'!E63&gt;9,'Town Data'!D63,"*")</f>
        <v>*</v>
      </c>
      <c r="E67" s="45">
        <f>IF('Town Data'!G63&gt;9,'Town Data'!F63,"*")</f>
        <v>362538.01</v>
      </c>
      <c r="F67" s="44">
        <f>IF('Town Data'!I63&gt;9,'Town Data'!H63,"*")</f>
        <v>3096352.05</v>
      </c>
      <c r="G67" s="44" t="str">
        <f>IF('Town Data'!K63&gt;9,'Town Data'!J63,"*")</f>
        <v>*</v>
      </c>
      <c r="H67" s="45">
        <f>IF('Town Data'!M63&gt;9,'Town Data'!L63,"*")</f>
        <v>419936.94</v>
      </c>
      <c r="I67" s="22">
        <f t="shared" si="0"/>
        <v>-0.023374496449781908</v>
      </c>
      <c r="J67" s="22">
        <f t="shared" si="1"/>
      </c>
      <c r="K67" s="22">
        <f t="shared" si="2"/>
        <v>-0.1366846412701869</v>
      </c>
      <c r="L67" s="15"/>
    </row>
    <row r="68" spans="1:12" ht="15">
      <c r="A68" s="15"/>
      <c r="B68" s="15" t="str">
        <f>'Town Data'!A64</f>
        <v>WILMINGTON</v>
      </c>
      <c r="C68" s="51">
        <f>IF('Town Data'!C64&gt;9,'Town Data'!B64,"*")</f>
        <v>718499.74</v>
      </c>
      <c r="D68" s="47">
        <f>IF('Town Data'!E64&gt;9,'Town Data'!D64,"*")</f>
        <v>222666.95</v>
      </c>
      <c r="E68" s="48">
        <f>IF('Town Data'!G64&gt;9,'Town Data'!F64,"*")</f>
        <v>142497.3</v>
      </c>
      <c r="F68" s="46">
        <f>IF('Town Data'!I64&gt;9,'Town Data'!H64,"*")</f>
        <v>703158.35</v>
      </c>
      <c r="G68" s="47">
        <f>IF('Town Data'!K64&gt;9,'Town Data'!J64,"*")</f>
        <v>215112</v>
      </c>
      <c r="H68" s="48">
        <f>IF('Town Data'!M64&gt;9,'Town Data'!L64,"*")</f>
        <v>190829.29</v>
      </c>
      <c r="I68" s="9">
        <f t="shared" si="0"/>
        <v>0.021817830933814574</v>
      </c>
      <c r="J68" s="9">
        <f t="shared" si="1"/>
        <v>0.0351210067313772</v>
      </c>
      <c r="K68" s="9">
        <f t="shared" si="2"/>
        <v>-0.2532734361690494</v>
      </c>
      <c r="L68" s="15"/>
    </row>
    <row r="69" spans="1:12" ht="15">
      <c r="A69" s="15"/>
      <c r="B69" s="27" t="str">
        <f>'Town Data'!A65</f>
        <v>WINDSOR</v>
      </c>
      <c r="C69" s="52">
        <f>IF('Town Data'!C65&gt;9,'Town Data'!B65,"*")</f>
        <v>326239.93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273138.07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0.1944139826425514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WINHALL</v>
      </c>
      <c r="C70" s="51" t="str">
        <f>IF('Town Data'!C66&gt;9,'Town Data'!B66,"*")</f>
        <v>*</v>
      </c>
      <c r="D70" s="47">
        <f>IF('Town Data'!E66&gt;9,'Town Data'!D66,"*")</f>
        <v>88411.23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108149.02</v>
      </c>
      <c r="H70" s="48" t="str">
        <f>IF('Town Data'!M66&gt;9,'Town Data'!L66,"*")</f>
        <v>*</v>
      </c>
      <c r="I70" s="9">
        <f t="shared" si="0"/>
      </c>
      <c r="J70" s="9">
        <f t="shared" si="1"/>
        <v>-0.18250549103450042</v>
      </c>
      <c r="K70" s="9">
        <f t="shared" si="2"/>
      </c>
      <c r="L70" s="15"/>
    </row>
    <row r="71" spans="1:12" ht="15">
      <c r="A71" s="15"/>
      <c r="B71" s="27" t="str">
        <f>'Town Data'!A67</f>
        <v>WINOOSKI</v>
      </c>
      <c r="C71" s="52">
        <f>IF('Town Data'!C67&gt;9,'Town Data'!B67,"*")</f>
        <v>1036280.04</v>
      </c>
      <c r="D71" s="44" t="str">
        <f>IF('Town Data'!E67&gt;9,'Town Data'!D67,"*")</f>
        <v>*</v>
      </c>
      <c r="E71" s="45">
        <f>IF('Town Data'!G67&gt;9,'Town Data'!F67,"*")</f>
        <v>454479.33</v>
      </c>
      <c r="F71" s="44">
        <f>IF('Town Data'!I67&gt;9,'Town Data'!H67,"*")</f>
        <v>973894.25</v>
      </c>
      <c r="G71" s="44" t="str">
        <f>IF('Town Data'!K67&gt;9,'Town Data'!J67,"*")</f>
        <v>*</v>
      </c>
      <c r="H71" s="45">
        <f>IF('Town Data'!M67&gt;9,'Town Data'!L67,"*")</f>
        <v>379536.61</v>
      </c>
      <c r="I71" s="22">
        <f aca="true" t="shared" si="3" ref="I71:I100">_xlfn.IFERROR((C71-F71)/F71,"")</f>
        <v>0.06405807406707663</v>
      </c>
      <c r="J71" s="22">
        <f aca="true" t="shared" si="4" ref="J71:J100">_xlfn.IFERROR((D71-G71)/G71,"")</f>
      </c>
      <c r="K71" s="22">
        <f aca="true" t="shared" si="5" ref="K71:K100">_xlfn.IFERROR((E71-H71)/H71,"")</f>
        <v>0.1974584744275395</v>
      </c>
      <c r="L71" s="15"/>
    </row>
    <row r="72" spans="1:12" ht="15">
      <c r="A72" s="15"/>
      <c r="B72" s="15" t="str">
        <f>'Town Data'!A68</f>
        <v>WOODSTOCK</v>
      </c>
      <c r="C72" s="51">
        <f>IF('Town Data'!C68&gt;9,'Town Data'!B68,"*")</f>
        <v>1709645.87</v>
      </c>
      <c r="D72" s="47">
        <f>IF('Town Data'!E68&gt;9,'Town Data'!D68,"*")</f>
        <v>2768935.51</v>
      </c>
      <c r="E72" s="48">
        <f>IF('Town Data'!G68&gt;9,'Town Data'!F68,"*")</f>
        <v>512904.81</v>
      </c>
      <c r="F72" s="46">
        <f>IF('Town Data'!I68&gt;9,'Town Data'!H68,"*")</f>
        <v>1661742.57</v>
      </c>
      <c r="G72" s="47">
        <f>IF('Town Data'!K68&gt;9,'Town Data'!J68,"*")</f>
        <v>2660814.32</v>
      </c>
      <c r="H72" s="48">
        <f>IF('Town Data'!M68&gt;9,'Town Data'!L68,"*")</f>
        <v>545858.28</v>
      </c>
      <c r="I72" s="9">
        <f t="shared" si="3"/>
        <v>0.02882714859979789</v>
      </c>
      <c r="J72" s="9">
        <f t="shared" si="4"/>
        <v>0.0406346242153417</v>
      </c>
      <c r="K72" s="9">
        <f t="shared" si="5"/>
        <v>-0.06037001032575713</v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>
        <v>227298.49</v>
      </c>
      <c r="I2" s="40">
        <v>12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63</v>
      </c>
      <c r="B3" s="40">
        <v>2378787.36</v>
      </c>
      <c r="C3" s="40">
        <v>51</v>
      </c>
      <c r="D3" s="40">
        <v>0</v>
      </c>
      <c r="E3" s="40">
        <v>0</v>
      </c>
      <c r="F3" s="40">
        <v>299361.21</v>
      </c>
      <c r="G3" s="40">
        <v>26</v>
      </c>
      <c r="H3" s="40">
        <v>2317200.91</v>
      </c>
      <c r="I3" s="40">
        <v>51</v>
      </c>
      <c r="J3" s="40">
        <v>229578.42</v>
      </c>
      <c r="K3" s="40">
        <v>10</v>
      </c>
      <c r="L3" s="40">
        <v>301949.9</v>
      </c>
      <c r="M3" s="40">
        <v>25</v>
      </c>
    </row>
    <row r="4" spans="1:13" ht="15">
      <c r="A4" s="39" t="s">
        <v>64</v>
      </c>
      <c r="B4" s="40">
        <v>155838.79</v>
      </c>
      <c r="C4" s="40">
        <v>14</v>
      </c>
      <c r="D4" s="40">
        <v>0</v>
      </c>
      <c r="E4" s="40">
        <v>0</v>
      </c>
      <c r="F4" s="40">
        <v>0</v>
      </c>
      <c r="G4" s="40">
        <v>0</v>
      </c>
      <c r="H4" s="40">
        <v>147602.04</v>
      </c>
      <c r="I4" s="40">
        <v>13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65</v>
      </c>
      <c r="B5" s="40">
        <v>2535320.12</v>
      </c>
      <c r="C5" s="40">
        <v>67</v>
      </c>
      <c r="D5" s="40">
        <v>1052818.28</v>
      </c>
      <c r="E5" s="40">
        <v>22</v>
      </c>
      <c r="F5" s="40">
        <v>396491.59</v>
      </c>
      <c r="G5" s="40">
        <v>31</v>
      </c>
      <c r="H5" s="40">
        <v>2446892.96</v>
      </c>
      <c r="I5" s="40">
        <v>69</v>
      </c>
      <c r="J5" s="40">
        <v>1015186.02</v>
      </c>
      <c r="K5" s="40">
        <v>26</v>
      </c>
      <c r="L5" s="40">
        <v>411527.31</v>
      </c>
      <c r="M5" s="40">
        <v>32</v>
      </c>
    </row>
    <row r="6" spans="1:13" ht="15">
      <c r="A6" s="39" t="s">
        <v>66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191787.93</v>
      </c>
      <c r="I6" s="40">
        <v>10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435654.63</v>
      </c>
      <c r="C7" s="40">
        <v>12</v>
      </c>
      <c r="D7" s="40">
        <v>0</v>
      </c>
      <c r="E7" s="40">
        <v>0</v>
      </c>
      <c r="F7" s="40">
        <v>0</v>
      </c>
      <c r="G7" s="40">
        <v>0</v>
      </c>
      <c r="H7" s="40">
        <v>440300.5</v>
      </c>
      <c r="I7" s="40">
        <v>11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349383.4</v>
      </c>
      <c r="C8" s="40">
        <v>18</v>
      </c>
      <c r="D8" s="40">
        <v>0</v>
      </c>
      <c r="E8" s="40">
        <v>0</v>
      </c>
      <c r="F8" s="40">
        <v>0</v>
      </c>
      <c r="G8" s="40">
        <v>0</v>
      </c>
      <c r="H8" s="40">
        <v>364618.59</v>
      </c>
      <c r="I8" s="40">
        <v>20</v>
      </c>
      <c r="J8" s="40">
        <v>159107.63</v>
      </c>
      <c r="K8" s="40">
        <v>11</v>
      </c>
      <c r="L8" s="40">
        <v>0</v>
      </c>
      <c r="M8" s="40">
        <v>0</v>
      </c>
    </row>
    <row r="9" spans="1:13" ht="15">
      <c r="A9" s="39" t="s">
        <v>69</v>
      </c>
      <c r="B9" s="40">
        <v>3812576.75</v>
      </c>
      <c r="C9" s="40">
        <v>89</v>
      </c>
      <c r="D9" s="40">
        <v>1329787.52</v>
      </c>
      <c r="E9" s="40">
        <v>19</v>
      </c>
      <c r="F9" s="40">
        <v>537796.74</v>
      </c>
      <c r="G9" s="40">
        <v>37</v>
      </c>
      <c r="H9" s="40">
        <v>3774584.59</v>
      </c>
      <c r="I9" s="40">
        <v>94</v>
      </c>
      <c r="J9" s="40">
        <v>1168864.71</v>
      </c>
      <c r="K9" s="40">
        <v>20</v>
      </c>
      <c r="L9" s="40">
        <v>504958.06</v>
      </c>
      <c r="M9" s="40">
        <v>39</v>
      </c>
    </row>
    <row r="10" spans="1:13" ht="15">
      <c r="A10" s="39" t="s">
        <v>70</v>
      </c>
      <c r="B10" s="40">
        <v>427084.06</v>
      </c>
      <c r="C10" s="40">
        <v>13</v>
      </c>
      <c r="D10" s="40">
        <v>0</v>
      </c>
      <c r="E10" s="40">
        <v>0</v>
      </c>
      <c r="F10" s="40">
        <v>0</v>
      </c>
      <c r="G10" s="40">
        <v>0</v>
      </c>
      <c r="H10" s="40">
        <v>417314.39</v>
      </c>
      <c r="I10" s="40">
        <v>14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274848.71</v>
      </c>
      <c r="C11" s="40">
        <v>14</v>
      </c>
      <c r="D11" s="40">
        <v>217414.52</v>
      </c>
      <c r="E11" s="40">
        <v>15</v>
      </c>
      <c r="F11" s="40">
        <v>0</v>
      </c>
      <c r="G11" s="40">
        <v>0</v>
      </c>
      <c r="H11" s="40">
        <v>282323.57</v>
      </c>
      <c r="I11" s="40">
        <v>13</v>
      </c>
      <c r="J11" s="40">
        <v>185591.81</v>
      </c>
      <c r="K11" s="40">
        <v>18</v>
      </c>
      <c r="L11" s="40">
        <v>0</v>
      </c>
      <c r="M11" s="40">
        <v>0</v>
      </c>
    </row>
    <row r="12" spans="1:13" ht="15">
      <c r="A12" s="39" t="s">
        <v>72</v>
      </c>
      <c r="B12" s="40">
        <v>10517057.42</v>
      </c>
      <c r="C12" s="40">
        <v>188</v>
      </c>
      <c r="D12" s="40">
        <v>4601628.45</v>
      </c>
      <c r="E12" s="40">
        <v>21</v>
      </c>
      <c r="F12" s="40">
        <v>3638868.3</v>
      </c>
      <c r="G12" s="40">
        <v>107</v>
      </c>
      <c r="H12" s="40">
        <v>10399362.1</v>
      </c>
      <c r="I12" s="40">
        <v>191</v>
      </c>
      <c r="J12" s="40">
        <v>4447974.47</v>
      </c>
      <c r="K12" s="40">
        <v>26</v>
      </c>
      <c r="L12" s="40">
        <v>3503869.8</v>
      </c>
      <c r="M12" s="40">
        <v>101</v>
      </c>
    </row>
    <row r="13" spans="1:13" ht="15">
      <c r="A13" s="39" t="s">
        <v>73</v>
      </c>
      <c r="B13" s="40">
        <v>565952.49</v>
      </c>
      <c r="C13" s="40">
        <v>15</v>
      </c>
      <c r="D13" s="40">
        <v>317735.42</v>
      </c>
      <c r="E13" s="40">
        <v>11</v>
      </c>
      <c r="F13" s="40">
        <v>0</v>
      </c>
      <c r="G13" s="40">
        <v>0</v>
      </c>
      <c r="H13" s="40">
        <v>584562.7</v>
      </c>
      <c r="I13" s="40">
        <v>15</v>
      </c>
      <c r="J13" s="40">
        <v>325218.01</v>
      </c>
      <c r="K13" s="40">
        <v>11</v>
      </c>
      <c r="L13" s="40">
        <v>0</v>
      </c>
      <c r="M13" s="40">
        <v>0</v>
      </c>
    </row>
    <row r="14" spans="1:13" ht="15">
      <c r="A14" s="39" t="s">
        <v>74</v>
      </c>
      <c r="B14" s="40">
        <v>350212.01</v>
      </c>
      <c r="C14" s="40">
        <v>15</v>
      </c>
      <c r="D14" s="40">
        <v>0</v>
      </c>
      <c r="E14" s="40">
        <v>0</v>
      </c>
      <c r="F14" s="40">
        <v>0</v>
      </c>
      <c r="G14" s="40">
        <v>0</v>
      </c>
      <c r="H14" s="40">
        <v>372221.71</v>
      </c>
      <c r="I14" s="40">
        <v>16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75</v>
      </c>
      <c r="B15" s="40">
        <v>307345.64</v>
      </c>
      <c r="C15" s="40">
        <v>17</v>
      </c>
      <c r="D15" s="40">
        <v>137005.65</v>
      </c>
      <c r="E15" s="40">
        <v>11</v>
      </c>
      <c r="F15" s="40">
        <v>0</v>
      </c>
      <c r="G15" s="40">
        <v>0</v>
      </c>
      <c r="H15" s="40">
        <v>359208.93</v>
      </c>
      <c r="I15" s="40">
        <v>19</v>
      </c>
      <c r="J15" s="40">
        <v>97309.21</v>
      </c>
      <c r="K15" s="40">
        <v>11</v>
      </c>
      <c r="L15" s="40">
        <v>0</v>
      </c>
      <c r="M15" s="40">
        <v>0</v>
      </c>
    </row>
    <row r="16" spans="1:13" ht="15">
      <c r="A16" s="39" t="s">
        <v>76</v>
      </c>
      <c r="B16" s="40">
        <v>2145403.46</v>
      </c>
      <c r="C16" s="40">
        <v>47</v>
      </c>
      <c r="D16" s="40">
        <v>1762544.92</v>
      </c>
      <c r="E16" s="40">
        <v>13</v>
      </c>
      <c r="F16" s="40">
        <v>242055.07</v>
      </c>
      <c r="G16" s="40">
        <v>17</v>
      </c>
      <c r="H16" s="40">
        <v>2201404.69</v>
      </c>
      <c r="I16" s="40">
        <v>51</v>
      </c>
      <c r="J16" s="40">
        <v>1772907.44</v>
      </c>
      <c r="K16" s="40">
        <v>12</v>
      </c>
      <c r="L16" s="40">
        <v>265207.96</v>
      </c>
      <c r="M16" s="40">
        <v>17</v>
      </c>
    </row>
    <row r="17" spans="1:13" ht="15">
      <c r="A17" s="39" t="s">
        <v>77</v>
      </c>
      <c r="B17" s="40">
        <v>770216.49</v>
      </c>
      <c r="C17" s="40">
        <v>20</v>
      </c>
      <c r="D17" s="40">
        <v>0</v>
      </c>
      <c r="E17" s="40">
        <v>0</v>
      </c>
      <c r="F17" s="40">
        <v>0</v>
      </c>
      <c r="G17" s="40">
        <v>0</v>
      </c>
      <c r="H17" s="40">
        <v>795870.06</v>
      </c>
      <c r="I17" s="40">
        <v>22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540189.66</v>
      </c>
      <c r="C18" s="40">
        <v>12</v>
      </c>
      <c r="D18" s="40">
        <v>0</v>
      </c>
      <c r="E18" s="40">
        <v>0</v>
      </c>
      <c r="F18" s="40">
        <v>0</v>
      </c>
      <c r="G18" s="40">
        <v>0</v>
      </c>
      <c r="H18" s="40">
        <v>499499.93</v>
      </c>
      <c r="I18" s="40">
        <v>12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411772.95</v>
      </c>
      <c r="C19" s="40">
        <v>18</v>
      </c>
      <c r="D19" s="40">
        <v>350462.73</v>
      </c>
      <c r="E19" s="40">
        <v>29</v>
      </c>
      <c r="F19" s="40">
        <v>152879.78</v>
      </c>
      <c r="G19" s="40">
        <v>10</v>
      </c>
      <c r="H19" s="40">
        <v>414625.63</v>
      </c>
      <c r="I19" s="40">
        <v>21</v>
      </c>
      <c r="J19" s="40">
        <v>302580.16</v>
      </c>
      <c r="K19" s="40">
        <v>25</v>
      </c>
      <c r="L19" s="40">
        <v>138431.37</v>
      </c>
      <c r="M19" s="40">
        <v>12</v>
      </c>
    </row>
    <row r="20" spans="1:13" ht="15">
      <c r="A20" s="39" t="s">
        <v>80</v>
      </c>
      <c r="B20" s="40">
        <v>381803.48</v>
      </c>
      <c r="C20" s="40">
        <v>15</v>
      </c>
      <c r="D20" s="40">
        <v>0</v>
      </c>
      <c r="E20" s="40">
        <v>0</v>
      </c>
      <c r="F20" s="40">
        <v>0</v>
      </c>
      <c r="G20" s="40">
        <v>0</v>
      </c>
      <c r="H20" s="40">
        <v>348246.84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3287915.57</v>
      </c>
      <c r="C21" s="40">
        <v>75</v>
      </c>
      <c r="D21" s="40">
        <v>0</v>
      </c>
      <c r="E21" s="40">
        <v>0</v>
      </c>
      <c r="F21" s="40">
        <v>348537.82</v>
      </c>
      <c r="G21" s="40">
        <v>25</v>
      </c>
      <c r="H21" s="40">
        <v>3052724.58</v>
      </c>
      <c r="I21" s="40">
        <v>73</v>
      </c>
      <c r="J21" s="40">
        <v>0</v>
      </c>
      <c r="K21" s="40">
        <v>0</v>
      </c>
      <c r="L21" s="40">
        <v>348866.07</v>
      </c>
      <c r="M21" s="40">
        <v>22</v>
      </c>
    </row>
    <row r="22" spans="1:13" ht="15">
      <c r="A22" s="39" t="s">
        <v>82</v>
      </c>
      <c r="B22" s="40">
        <v>467110.61</v>
      </c>
      <c r="C22" s="40">
        <v>14</v>
      </c>
      <c r="D22" s="40">
        <v>0</v>
      </c>
      <c r="E22" s="40">
        <v>0</v>
      </c>
      <c r="F22" s="40">
        <v>0</v>
      </c>
      <c r="G22" s="40">
        <v>0</v>
      </c>
      <c r="H22" s="40">
        <v>412566.88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685009.79</v>
      </c>
      <c r="C23" s="40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604273.95</v>
      </c>
      <c r="I23" s="40">
        <v>10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297358.56</v>
      </c>
      <c r="C24" s="40">
        <v>15</v>
      </c>
      <c r="D24" s="40">
        <v>0</v>
      </c>
      <c r="E24" s="40">
        <v>0</v>
      </c>
      <c r="F24" s="40">
        <v>0</v>
      </c>
      <c r="G24" s="40">
        <v>0</v>
      </c>
      <c r="H24" s="40">
        <v>314117.73</v>
      </c>
      <c r="I24" s="40">
        <v>16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2430041.89</v>
      </c>
      <c r="C25" s="40">
        <v>44</v>
      </c>
      <c r="D25" s="40">
        <v>1918295.73</v>
      </c>
      <c r="E25" s="40">
        <v>22</v>
      </c>
      <c r="F25" s="40">
        <v>433401.28</v>
      </c>
      <c r="G25" s="40">
        <v>17</v>
      </c>
      <c r="H25" s="40">
        <v>2262994.67</v>
      </c>
      <c r="I25" s="40">
        <v>43</v>
      </c>
      <c r="J25" s="40">
        <v>1962532.99</v>
      </c>
      <c r="K25" s="40">
        <v>20</v>
      </c>
      <c r="L25" s="40">
        <v>377808.46</v>
      </c>
      <c r="M25" s="40">
        <v>18</v>
      </c>
    </row>
    <row r="26" spans="1:13" ht="15">
      <c r="A26" s="39" t="s">
        <v>86</v>
      </c>
      <c r="B26" s="40">
        <v>445728.7</v>
      </c>
      <c r="C26" s="40">
        <v>11</v>
      </c>
      <c r="D26" s="40">
        <v>0</v>
      </c>
      <c r="E26" s="40">
        <v>0</v>
      </c>
      <c r="F26" s="40">
        <v>0</v>
      </c>
      <c r="G26" s="40">
        <v>0</v>
      </c>
      <c r="H26" s="40">
        <v>490545.96</v>
      </c>
      <c r="I26" s="40">
        <v>14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374851.22</v>
      </c>
      <c r="C27" s="40">
        <v>10</v>
      </c>
      <c r="D27" s="40">
        <v>0</v>
      </c>
      <c r="E27" s="40">
        <v>0</v>
      </c>
      <c r="F27" s="40">
        <v>0</v>
      </c>
      <c r="G27" s="40">
        <v>0</v>
      </c>
      <c r="H27" s="40">
        <v>330315.08</v>
      </c>
      <c r="I27" s="40">
        <v>13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170086.49</v>
      </c>
      <c r="C28" s="40">
        <v>11</v>
      </c>
      <c r="D28" s="40">
        <v>0</v>
      </c>
      <c r="E28" s="40">
        <v>0</v>
      </c>
      <c r="F28" s="40">
        <v>0</v>
      </c>
      <c r="G28" s="40">
        <v>0</v>
      </c>
      <c r="H28" s="40">
        <v>274547.33</v>
      </c>
      <c r="I28" s="40">
        <v>14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1101108.58</v>
      </c>
      <c r="C29" s="40">
        <v>32</v>
      </c>
      <c r="D29" s="40">
        <v>1065543.55</v>
      </c>
      <c r="E29" s="40">
        <v>36</v>
      </c>
      <c r="F29" s="40">
        <v>436741.84</v>
      </c>
      <c r="G29" s="40">
        <v>25</v>
      </c>
      <c r="H29" s="40">
        <v>1021624.67</v>
      </c>
      <c r="I29" s="40">
        <v>31</v>
      </c>
      <c r="J29" s="40">
        <v>1082982.61</v>
      </c>
      <c r="K29" s="40">
        <v>39</v>
      </c>
      <c r="L29" s="40">
        <v>456858.37</v>
      </c>
      <c r="M29" s="40">
        <v>25</v>
      </c>
    </row>
    <row r="30" spans="1:13" ht="15">
      <c r="A30" s="39" t="s">
        <v>90</v>
      </c>
      <c r="B30" s="40">
        <v>246833.12</v>
      </c>
      <c r="C30" s="40">
        <v>13</v>
      </c>
      <c r="D30" s="40">
        <v>91669.43</v>
      </c>
      <c r="E30" s="40">
        <v>11</v>
      </c>
      <c r="F30" s="40">
        <v>0</v>
      </c>
      <c r="G30" s="40">
        <v>0</v>
      </c>
      <c r="H30" s="40">
        <v>234321.58</v>
      </c>
      <c r="I30" s="40">
        <v>12</v>
      </c>
      <c r="J30" s="40">
        <v>99322.3</v>
      </c>
      <c r="K30" s="40">
        <v>11</v>
      </c>
      <c r="L30" s="40">
        <v>0</v>
      </c>
      <c r="M30" s="40">
        <v>0</v>
      </c>
    </row>
    <row r="31" spans="1:13" ht="15">
      <c r="A31" s="39" t="s">
        <v>91</v>
      </c>
      <c r="B31" s="40">
        <v>1019678.5</v>
      </c>
      <c r="C31" s="40">
        <v>37</v>
      </c>
      <c r="D31" s="40">
        <v>474846.86</v>
      </c>
      <c r="E31" s="40">
        <v>28</v>
      </c>
      <c r="F31" s="40">
        <v>323782.92</v>
      </c>
      <c r="G31" s="40">
        <v>22</v>
      </c>
      <c r="H31" s="40">
        <v>1064862.53</v>
      </c>
      <c r="I31" s="40">
        <v>37</v>
      </c>
      <c r="J31" s="40">
        <v>417434.66</v>
      </c>
      <c r="K31" s="40">
        <v>28</v>
      </c>
      <c r="L31" s="40">
        <v>328606.63</v>
      </c>
      <c r="M31" s="40">
        <v>21</v>
      </c>
    </row>
    <row r="32" spans="1:13" ht="15">
      <c r="A32" s="39" t="s">
        <v>92</v>
      </c>
      <c r="B32" s="40">
        <v>990028.99</v>
      </c>
      <c r="C32" s="40">
        <v>23</v>
      </c>
      <c r="D32" s="40">
        <v>0</v>
      </c>
      <c r="E32" s="40">
        <v>0</v>
      </c>
      <c r="F32" s="40">
        <v>87189.26</v>
      </c>
      <c r="G32" s="40">
        <v>10</v>
      </c>
      <c r="H32" s="40">
        <v>982466.24</v>
      </c>
      <c r="I32" s="40">
        <v>28</v>
      </c>
      <c r="J32" s="40">
        <v>0</v>
      </c>
      <c r="K32" s="40">
        <v>0</v>
      </c>
      <c r="L32" s="40">
        <v>111044.48</v>
      </c>
      <c r="M32" s="40">
        <v>14</v>
      </c>
    </row>
    <row r="33" spans="1:13" ht="15">
      <c r="A33" s="39" t="s">
        <v>93</v>
      </c>
      <c r="B33" s="40">
        <v>2965104.01</v>
      </c>
      <c r="C33" s="40">
        <v>53</v>
      </c>
      <c r="D33" s="40">
        <v>3524152.27</v>
      </c>
      <c r="E33" s="40">
        <v>32</v>
      </c>
      <c r="F33" s="40">
        <v>792066.55</v>
      </c>
      <c r="G33" s="40">
        <v>32</v>
      </c>
      <c r="H33" s="40">
        <v>2910363.96</v>
      </c>
      <c r="I33" s="40">
        <v>55</v>
      </c>
      <c r="J33" s="40">
        <v>3247898.35</v>
      </c>
      <c r="K33" s="40">
        <v>37</v>
      </c>
      <c r="L33" s="40">
        <v>733343.28</v>
      </c>
      <c r="M33" s="40">
        <v>33</v>
      </c>
    </row>
    <row r="34" spans="1:13" ht="15">
      <c r="A34" s="39" t="s">
        <v>94</v>
      </c>
      <c r="B34" s="40">
        <v>0</v>
      </c>
      <c r="C34" s="40">
        <v>0</v>
      </c>
      <c r="D34" s="40">
        <v>190998.12</v>
      </c>
      <c r="E34" s="40">
        <v>10</v>
      </c>
      <c r="F34" s="40">
        <v>0</v>
      </c>
      <c r="G34" s="40">
        <v>0</v>
      </c>
      <c r="H34" s="40">
        <v>0</v>
      </c>
      <c r="I34" s="40">
        <v>0</v>
      </c>
      <c r="J34" s="40">
        <v>186797.51</v>
      </c>
      <c r="K34" s="40">
        <v>10</v>
      </c>
      <c r="L34" s="40">
        <v>0</v>
      </c>
      <c r="M34" s="40">
        <v>0</v>
      </c>
    </row>
    <row r="35" spans="1:13" ht="15">
      <c r="A35" s="39" t="s">
        <v>95</v>
      </c>
      <c r="B35" s="40">
        <v>2241118.14</v>
      </c>
      <c r="C35" s="40">
        <v>47</v>
      </c>
      <c r="D35" s="40">
        <v>0</v>
      </c>
      <c r="E35" s="40">
        <v>0</v>
      </c>
      <c r="F35" s="40">
        <v>369857.52</v>
      </c>
      <c r="G35" s="40">
        <v>24</v>
      </c>
      <c r="H35" s="40">
        <v>2181037.72</v>
      </c>
      <c r="I35" s="40">
        <v>50</v>
      </c>
      <c r="J35" s="40">
        <v>896174.4</v>
      </c>
      <c r="K35" s="40">
        <v>10</v>
      </c>
      <c r="L35" s="40">
        <v>377169.76</v>
      </c>
      <c r="M35" s="40">
        <v>24</v>
      </c>
    </row>
    <row r="36" spans="1:13" ht="15">
      <c r="A36" s="39" t="s">
        <v>96</v>
      </c>
      <c r="B36" s="40">
        <v>948745.59</v>
      </c>
      <c r="C36" s="40">
        <v>24</v>
      </c>
      <c r="D36" s="40">
        <v>0</v>
      </c>
      <c r="E36" s="40">
        <v>0</v>
      </c>
      <c r="F36" s="40">
        <v>0</v>
      </c>
      <c r="G36" s="40">
        <v>0</v>
      </c>
      <c r="H36" s="40">
        <v>934216.1</v>
      </c>
      <c r="I36" s="40">
        <v>23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2432093.14</v>
      </c>
      <c r="C37" s="40">
        <v>57</v>
      </c>
      <c r="D37" s="40">
        <v>0</v>
      </c>
      <c r="E37" s="40">
        <v>0</v>
      </c>
      <c r="F37" s="40">
        <v>430619.19</v>
      </c>
      <c r="G37" s="40">
        <v>28</v>
      </c>
      <c r="H37" s="40">
        <v>2282037.24</v>
      </c>
      <c r="I37" s="40">
        <v>54</v>
      </c>
      <c r="J37" s="40">
        <v>0</v>
      </c>
      <c r="K37" s="40">
        <v>0</v>
      </c>
      <c r="L37" s="40">
        <v>400298.01</v>
      </c>
      <c r="M37" s="40">
        <v>26</v>
      </c>
    </row>
    <row r="38" spans="1:13" ht="15">
      <c r="A38" s="39" t="s">
        <v>98</v>
      </c>
      <c r="B38" s="40">
        <v>1289398.07</v>
      </c>
      <c r="C38" s="40">
        <v>29</v>
      </c>
      <c r="D38" s="40">
        <v>168844.64</v>
      </c>
      <c r="E38" s="40">
        <v>11</v>
      </c>
      <c r="F38" s="40">
        <v>115374.95</v>
      </c>
      <c r="G38" s="40">
        <v>13</v>
      </c>
      <c r="H38" s="40">
        <v>1140874.53</v>
      </c>
      <c r="I38" s="40">
        <v>29</v>
      </c>
      <c r="J38" s="40">
        <v>142651.24</v>
      </c>
      <c r="K38" s="40">
        <v>12</v>
      </c>
      <c r="L38" s="40">
        <v>109281.36</v>
      </c>
      <c r="M38" s="40">
        <v>12</v>
      </c>
    </row>
    <row r="39" spans="1:13" ht="15">
      <c r="A39" s="39" t="s">
        <v>99</v>
      </c>
      <c r="B39" s="40">
        <v>831891.43</v>
      </c>
      <c r="C39" s="40">
        <v>30</v>
      </c>
      <c r="D39" s="40">
        <v>0</v>
      </c>
      <c r="E39" s="40">
        <v>0</v>
      </c>
      <c r="F39" s="40">
        <v>118698.58</v>
      </c>
      <c r="G39" s="40">
        <v>14</v>
      </c>
      <c r="H39" s="40">
        <v>824576.4</v>
      </c>
      <c r="I39" s="40">
        <v>33</v>
      </c>
      <c r="J39" s="40">
        <v>0</v>
      </c>
      <c r="K39" s="40">
        <v>0</v>
      </c>
      <c r="L39" s="40">
        <v>109814.75</v>
      </c>
      <c r="M39" s="40">
        <v>15</v>
      </c>
    </row>
    <row r="40" spans="1:13" ht="15">
      <c r="A40" s="39" t="s">
        <v>100</v>
      </c>
      <c r="B40" s="40">
        <v>0</v>
      </c>
      <c r="C40" s="40">
        <v>0</v>
      </c>
      <c r="D40" s="40">
        <v>178034.66</v>
      </c>
      <c r="E40" s="40">
        <v>14</v>
      </c>
      <c r="F40" s="40">
        <v>0</v>
      </c>
      <c r="G40" s="40">
        <v>0</v>
      </c>
      <c r="H40" s="40">
        <v>0</v>
      </c>
      <c r="I40" s="40">
        <v>0</v>
      </c>
      <c r="J40" s="40">
        <v>149036.11</v>
      </c>
      <c r="K40" s="40">
        <v>12</v>
      </c>
      <c r="L40" s="40">
        <v>0</v>
      </c>
      <c r="M40" s="40">
        <v>0</v>
      </c>
    </row>
    <row r="41" spans="1:13" ht="15">
      <c r="A41" s="39" t="s">
        <v>101</v>
      </c>
      <c r="B41" s="40">
        <v>337343.31</v>
      </c>
      <c r="C41" s="40">
        <v>18</v>
      </c>
      <c r="D41" s="40">
        <v>0</v>
      </c>
      <c r="E41" s="40">
        <v>0</v>
      </c>
      <c r="F41" s="40">
        <v>0</v>
      </c>
      <c r="G41" s="40">
        <v>0</v>
      </c>
      <c r="H41" s="40">
        <v>302376.83</v>
      </c>
      <c r="I41" s="40">
        <v>21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40">
        <v>236502.09</v>
      </c>
      <c r="C42" s="40">
        <v>12</v>
      </c>
      <c r="D42" s="40">
        <v>0</v>
      </c>
      <c r="E42" s="40">
        <v>0</v>
      </c>
      <c r="F42" s="40">
        <v>0</v>
      </c>
      <c r="G42" s="40">
        <v>0</v>
      </c>
      <c r="H42" s="40">
        <v>224373.63</v>
      </c>
      <c r="I42" s="40">
        <v>14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155708.46</v>
      </c>
      <c r="I43" s="40">
        <v>11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508618.54</v>
      </c>
      <c r="C44" s="40">
        <v>21</v>
      </c>
      <c r="D44" s="40">
        <v>0</v>
      </c>
      <c r="E44" s="40">
        <v>0</v>
      </c>
      <c r="F44" s="40">
        <v>0</v>
      </c>
      <c r="G44" s="40">
        <v>0</v>
      </c>
      <c r="H44" s="40">
        <v>543939.47</v>
      </c>
      <c r="I44" s="40">
        <v>24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105</v>
      </c>
      <c r="B45" s="40">
        <v>425083.52</v>
      </c>
      <c r="C45" s="40">
        <v>26</v>
      </c>
      <c r="D45" s="40">
        <v>0</v>
      </c>
      <c r="E45" s="40">
        <v>0</v>
      </c>
      <c r="F45" s="40">
        <v>73393.33</v>
      </c>
      <c r="G45" s="40">
        <v>10</v>
      </c>
      <c r="H45" s="40">
        <v>415993.64</v>
      </c>
      <c r="I45" s="40">
        <v>28</v>
      </c>
      <c r="J45" s="40">
        <v>0</v>
      </c>
      <c r="K45" s="40">
        <v>0</v>
      </c>
      <c r="L45" s="40">
        <v>99148.42</v>
      </c>
      <c r="M45" s="40">
        <v>13</v>
      </c>
    </row>
    <row r="46" spans="1:13" ht="15">
      <c r="A46" s="39" t="s">
        <v>106</v>
      </c>
      <c r="B46" s="40">
        <v>357949.33</v>
      </c>
      <c r="C46" s="40">
        <v>12</v>
      </c>
      <c r="D46" s="40">
        <v>0</v>
      </c>
      <c r="E46" s="40">
        <v>0</v>
      </c>
      <c r="F46" s="40">
        <v>0</v>
      </c>
      <c r="G46" s="40">
        <v>0</v>
      </c>
      <c r="H46" s="40">
        <v>354429.01</v>
      </c>
      <c r="I46" s="40">
        <v>10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3709064.47</v>
      </c>
      <c r="C47" s="40">
        <v>88</v>
      </c>
      <c r="D47" s="40">
        <v>450107.21</v>
      </c>
      <c r="E47" s="40">
        <v>10</v>
      </c>
      <c r="F47" s="40">
        <v>485633.04</v>
      </c>
      <c r="G47" s="40">
        <v>37</v>
      </c>
      <c r="H47" s="40">
        <v>3537526.82</v>
      </c>
      <c r="I47" s="40">
        <v>94</v>
      </c>
      <c r="J47" s="40">
        <v>424140.76</v>
      </c>
      <c r="K47" s="40">
        <v>12</v>
      </c>
      <c r="L47" s="40">
        <v>520375.49</v>
      </c>
      <c r="M47" s="40">
        <v>40</v>
      </c>
    </row>
    <row r="48" spans="1:13" ht="15">
      <c r="A48" s="39" t="s">
        <v>108</v>
      </c>
      <c r="B48" s="40">
        <v>849896.1</v>
      </c>
      <c r="C48" s="40">
        <v>12</v>
      </c>
      <c r="D48" s="40">
        <v>0</v>
      </c>
      <c r="E48" s="40">
        <v>0</v>
      </c>
      <c r="F48" s="40">
        <v>0</v>
      </c>
      <c r="G48" s="40">
        <v>0</v>
      </c>
      <c r="H48" s="40">
        <v>994933.53</v>
      </c>
      <c r="I48" s="40">
        <v>13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1167869.23</v>
      </c>
      <c r="C49" s="40">
        <v>27</v>
      </c>
      <c r="D49" s="40">
        <v>615687.94</v>
      </c>
      <c r="E49" s="40">
        <v>12</v>
      </c>
      <c r="F49" s="40">
        <v>174142.63</v>
      </c>
      <c r="G49" s="40">
        <v>15</v>
      </c>
      <c r="H49" s="40">
        <v>1233376.78</v>
      </c>
      <c r="I49" s="40">
        <v>32</v>
      </c>
      <c r="J49" s="40">
        <v>0</v>
      </c>
      <c r="K49" s="40">
        <v>0</v>
      </c>
      <c r="L49" s="40">
        <v>156277.22</v>
      </c>
      <c r="M49" s="40">
        <v>17</v>
      </c>
    </row>
    <row r="50" spans="1:13" ht="15">
      <c r="A50" s="39" t="s">
        <v>110</v>
      </c>
      <c r="B50" s="40">
        <v>7508456.73</v>
      </c>
      <c r="C50" s="40">
        <v>91</v>
      </c>
      <c r="D50" s="40">
        <v>5512947.34</v>
      </c>
      <c r="E50" s="40">
        <v>23</v>
      </c>
      <c r="F50" s="40">
        <v>882224.95</v>
      </c>
      <c r="G50" s="40">
        <v>35</v>
      </c>
      <c r="H50" s="40">
        <v>7485500.64</v>
      </c>
      <c r="I50" s="40">
        <v>92</v>
      </c>
      <c r="J50" s="40">
        <v>5822155.31</v>
      </c>
      <c r="K50" s="40">
        <v>22</v>
      </c>
      <c r="L50" s="40">
        <v>919658.55</v>
      </c>
      <c r="M50" s="40">
        <v>35</v>
      </c>
    </row>
    <row r="51" spans="1:13" ht="15">
      <c r="A51" s="39" t="s">
        <v>111</v>
      </c>
      <c r="B51" s="40">
        <v>191434.26</v>
      </c>
      <c r="C51" s="40">
        <v>13</v>
      </c>
      <c r="D51" s="40">
        <v>0</v>
      </c>
      <c r="E51" s="40">
        <v>0</v>
      </c>
      <c r="F51" s="40">
        <v>0</v>
      </c>
      <c r="G51" s="40">
        <v>0</v>
      </c>
      <c r="H51" s="40">
        <v>178570.81</v>
      </c>
      <c r="I51" s="40">
        <v>14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40">
        <v>890602.71</v>
      </c>
      <c r="C52" s="40">
        <v>30</v>
      </c>
      <c r="D52" s="40">
        <v>0</v>
      </c>
      <c r="E52" s="40">
        <v>0</v>
      </c>
      <c r="F52" s="40">
        <v>71101.1</v>
      </c>
      <c r="G52" s="40">
        <v>13</v>
      </c>
      <c r="H52" s="40">
        <v>905353.43</v>
      </c>
      <c r="I52" s="40">
        <v>31</v>
      </c>
      <c r="J52" s="40">
        <v>0</v>
      </c>
      <c r="K52" s="40">
        <v>0</v>
      </c>
      <c r="L52" s="40">
        <v>72964.01</v>
      </c>
      <c r="M52" s="40">
        <v>13</v>
      </c>
    </row>
    <row r="53" spans="1:13" ht="15">
      <c r="A53" s="39" t="s">
        <v>113</v>
      </c>
      <c r="B53" s="40">
        <v>1671080.67</v>
      </c>
      <c r="C53" s="40">
        <v>42</v>
      </c>
      <c r="D53" s="40">
        <v>0</v>
      </c>
      <c r="E53" s="40">
        <v>0</v>
      </c>
      <c r="F53" s="40">
        <v>185247.99</v>
      </c>
      <c r="G53" s="40">
        <v>19</v>
      </c>
      <c r="H53" s="40">
        <v>1513516.14</v>
      </c>
      <c r="I53" s="40">
        <v>42</v>
      </c>
      <c r="J53" s="40">
        <v>0</v>
      </c>
      <c r="K53" s="40">
        <v>0</v>
      </c>
      <c r="L53" s="40">
        <v>195131.44</v>
      </c>
      <c r="M53" s="40">
        <v>18</v>
      </c>
    </row>
    <row r="54" spans="1:13" ht="15">
      <c r="A54" s="39" t="s">
        <v>114</v>
      </c>
      <c r="B54" s="40">
        <v>655025.85</v>
      </c>
      <c r="C54" s="40">
        <v>11</v>
      </c>
      <c r="D54" s="40">
        <v>0</v>
      </c>
      <c r="E54" s="40">
        <v>0</v>
      </c>
      <c r="F54" s="40">
        <v>0</v>
      </c>
      <c r="G54" s="40">
        <v>0</v>
      </c>
      <c r="H54" s="40">
        <v>738265.57</v>
      </c>
      <c r="I54" s="40">
        <v>13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115</v>
      </c>
      <c r="B55" s="40">
        <v>1282039.09</v>
      </c>
      <c r="C55" s="40">
        <v>43</v>
      </c>
      <c r="D55" s="40">
        <v>0</v>
      </c>
      <c r="E55" s="40">
        <v>0</v>
      </c>
      <c r="F55" s="40">
        <v>129616.54</v>
      </c>
      <c r="G55" s="40">
        <v>21</v>
      </c>
      <c r="H55" s="40">
        <v>1128152</v>
      </c>
      <c r="I55" s="40">
        <v>43</v>
      </c>
      <c r="J55" s="40">
        <v>0</v>
      </c>
      <c r="K55" s="40">
        <v>0</v>
      </c>
      <c r="L55" s="40">
        <v>111414.28</v>
      </c>
      <c r="M55" s="40">
        <v>19</v>
      </c>
    </row>
    <row r="56" spans="1:13" ht="15">
      <c r="A56" s="39" t="s">
        <v>116</v>
      </c>
      <c r="B56" s="40">
        <v>4565075.85</v>
      </c>
      <c r="C56" s="40">
        <v>67</v>
      </c>
      <c r="D56" s="40">
        <v>6470857.94</v>
      </c>
      <c r="E56" s="40">
        <v>76</v>
      </c>
      <c r="F56" s="40">
        <v>1454422.89</v>
      </c>
      <c r="G56" s="40">
        <v>43</v>
      </c>
      <c r="H56" s="40">
        <v>3792781.38</v>
      </c>
      <c r="I56" s="40">
        <v>63</v>
      </c>
      <c r="J56" s="40">
        <v>6232639.54</v>
      </c>
      <c r="K56" s="40">
        <v>81</v>
      </c>
      <c r="L56" s="40">
        <v>1300304.89</v>
      </c>
      <c r="M56" s="40">
        <v>40</v>
      </c>
    </row>
    <row r="57" spans="1:13" ht="15">
      <c r="A57" s="39" t="s">
        <v>117</v>
      </c>
      <c r="B57" s="40">
        <v>496286.98</v>
      </c>
      <c r="C57" s="40">
        <v>15</v>
      </c>
      <c r="D57" s="40">
        <v>0</v>
      </c>
      <c r="E57" s="40">
        <v>0</v>
      </c>
      <c r="F57" s="40">
        <v>0</v>
      </c>
      <c r="G57" s="40">
        <v>0</v>
      </c>
      <c r="H57" s="40">
        <v>498843.6</v>
      </c>
      <c r="I57" s="40">
        <v>15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338950.09</v>
      </c>
      <c r="C58" s="40">
        <v>15</v>
      </c>
      <c r="D58" s="40">
        <v>0</v>
      </c>
      <c r="E58" s="40">
        <v>0</v>
      </c>
      <c r="F58" s="40">
        <v>0</v>
      </c>
      <c r="G58" s="40">
        <v>0</v>
      </c>
      <c r="H58" s="40">
        <v>366128.77</v>
      </c>
      <c r="I58" s="40">
        <v>15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904440.37</v>
      </c>
      <c r="C59" s="40">
        <v>29</v>
      </c>
      <c r="D59" s="40">
        <v>370102.85</v>
      </c>
      <c r="E59" s="40">
        <v>15</v>
      </c>
      <c r="F59" s="40">
        <v>250372.36</v>
      </c>
      <c r="G59" s="40">
        <v>17</v>
      </c>
      <c r="H59" s="40">
        <v>897892.1</v>
      </c>
      <c r="I59" s="40">
        <v>31</v>
      </c>
      <c r="J59" s="40">
        <v>406749.14</v>
      </c>
      <c r="K59" s="40">
        <v>20</v>
      </c>
      <c r="L59" s="40">
        <v>271698.18</v>
      </c>
      <c r="M59" s="40">
        <v>19</v>
      </c>
    </row>
    <row r="60" spans="1:13" ht="15">
      <c r="A60" s="39" t="s">
        <v>120</v>
      </c>
      <c r="B60" s="40">
        <v>378094.68</v>
      </c>
      <c r="C60" s="40">
        <v>17</v>
      </c>
      <c r="D60" s="40">
        <v>467896.91</v>
      </c>
      <c r="E60" s="40">
        <v>19</v>
      </c>
      <c r="F60" s="40">
        <v>0</v>
      </c>
      <c r="G60" s="40">
        <v>0</v>
      </c>
      <c r="H60" s="40">
        <v>354065.46</v>
      </c>
      <c r="I60" s="40">
        <v>17</v>
      </c>
      <c r="J60" s="40">
        <v>534644.35</v>
      </c>
      <c r="K60" s="40">
        <v>24</v>
      </c>
      <c r="L60" s="40">
        <v>145674.75</v>
      </c>
      <c r="M60" s="40">
        <v>12</v>
      </c>
    </row>
    <row r="61" spans="1:13" ht="15">
      <c r="A61" s="39" t="s">
        <v>121</v>
      </c>
      <c r="B61" s="40">
        <v>1613469.8</v>
      </c>
      <c r="C61" s="40">
        <v>40</v>
      </c>
      <c r="D61" s="40">
        <v>997061.01</v>
      </c>
      <c r="E61" s="40">
        <v>11</v>
      </c>
      <c r="F61" s="40">
        <v>442260.62</v>
      </c>
      <c r="G61" s="40">
        <v>17</v>
      </c>
      <c r="H61" s="40">
        <v>1647772.35</v>
      </c>
      <c r="I61" s="40">
        <v>40</v>
      </c>
      <c r="J61" s="40">
        <v>870899.14</v>
      </c>
      <c r="K61" s="40">
        <v>12</v>
      </c>
      <c r="L61" s="40">
        <v>432699.27</v>
      </c>
      <c r="M61" s="40">
        <v>17</v>
      </c>
    </row>
    <row r="62" spans="1:13" ht="15">
      <c r="A62" s="39" t="s">
        <v>122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132222.24</v>
      </c>
      <c r="I62" s="40">
        <v>10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3023976.38</v>
      </c>
      <c r="C63" s="40">
        <v>44</v>
      </c>
      <c r="D63" s="40">
        <v>0</v>
      </c>
      <c r="E63" s="40">
        <v>0</v>
      </c>
      <c r="F63" s="40">
        <v>362538.01</v>
      </c>
      <c r="G63" s="40">
        <v>16</v>
      </c>
      <c r="H63" s="40">
        <v>3096352.05</v>
      </c>
      <c r="I63" s="40">
        <v>45</v>
      </c>
      <c r="J63" s="40">
        <v>0</v>
      </c>
      <c r="K63" s="40">
        <v>0</v>
      </c>
      <c r="L63" s="40">
        <v>419936.94</v>
      </c>
      <c r="M63" s="40">
        <v>20</v>
      </c>
    </row>
    <row r="64" spans="1:13" ht="15">
      <c r="A64" s="39" t="s">
        <v>124</v>
      </c>
      <c r="B64" s="40">
        <v>718499.74</v>
      </c>
      <c r="C64" s="40">
        <v>21</v>
      </c>
      <c r="D64" s="40">
        <v>222666.95</v>
      </c>
      <c r="E64" s="40">
        <v>19</v>
      </c>
      <c r="F64" s="40">
        <v>142497.3</v>
      </c>
      <c r="G64" s="40">
        <v>14</v>
      </c>
      <c r="H64" s="40">
        <v>703158.35</v>
      </c>
      <c r="I64" s="40">
        <v>21</v>
      </c>
      <c r="J64" s="40">
        <v>215112</v>
      </c>
      <c r="K64" s="40">
        <v>17</v>
      </c>
      <c r="L64" s="40">
        <v>190829.29</v>
      </c>
      <c r="M64" s="40">
        <v>15</v>
      </c>
    </row>
    <row r="65" spans="1:13" ht="15">
      <c r="A65" s="39" t="s">
        <v>125</v>
      </c>
      <c r="B65" s="40">
        <v>326239.93</v>
      </c>
      <c r="C65" s="40">
        <v>13</v>
      </c>
      <c r="D65" s="40">
        <v>0</v>
      </c>
      <c r="E65" s="40">
        <v>0</v>
      </c>
      <c r="F65" s="40">
        <v>0</v>
      </c>
      <c r="G65" s="40">
        <v>0</v>
      </c>
      <c r="H65" s="40">
        <v>273138.07</v>
      </c>
      <c r="I65" s="40">
        <v>12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88411.23</v>
      </c>
      <c r="E66" s="40">
        <v>10</v>
      </c>
      <c r="F66" s="40">
        <v>0</v>
      </c>
      <c r="G66" s="40">
        <v>0</v>
      </c>
      <c r="H66" s="40">
        <v>0</v>
      </c>
      <c r="I66" s="40">
        <v>0</v>
      </c>
      <c r="J66" s="40">
        <v>108149.02</v>
      </c>
      <c r="K66" s="40">
        <v>12</v>
      </c>
      <c r="L66" s="40">
        <v>0</v>
      </c>
      <c r="M66" s="40">
        <v>0</v>
      </c>
    </row>
    <row r="67" spans="1:13" ht="15">
      <c r="A67" s="39" t="s">
        <v>127</v>
      </c>
      <c r="B67" s="40">
        <v>1036280.04</v>
      </c>
      <c r="C67" s="40">
        <v>28</v>
      </c>
      <c r="D67" s="40">
        <v>0</v>
      </c>
      <c r="E67" s="40">
        <v>0</v>
      </c>
      <c r="F67" s="40">
        <v>454479.33</v>
      </c>
      <c r="G67" s="40">
        <v>12</v>
      </c>
      <c r="H67" s="40">
        <v>973894.25</v>
      </c>
      <c r="I67" s="40">
        <v>30</v>
      </c>
      <c r="J67" s="40">
        <v>0</v>
      </c>
      <c r="K67" s="40">
        <v>0</v>
      </c>
      <c r="L67" s="40">
        <v>379536.61</v>
      </c>
      <c r="M67" s="40">
        <v>14</v>
      </c>
    </row>
    <row r="68" spans="1:13" ht="15">
      <c r="A68" s="39" t="s">
        <v>128</v>
      </c>
      <c r="B68" s="40">
        <v>1709645.87</v>
      </c>
      <c r="C68" s="40">
        <v>23</v>
      </c>
      <c r="D68" s="40">
        <v>2768935.51</v>
      </c>
      <c r="E68" s="40">
        <v>25</v>
      </c>
      <c r="F68" s="40">
        <v>512904.81</v>
      </c>
      <c r="G68" s="40">
        <v>17</v>
      </c>
      <c r="H68" s="40">
        <v>1661742.57</v>
      </c>
      <c r="I68" s="40">
        <v>21</v>
      </c>
      <c r="J68" s="40">
        <v>2660814.32</v>
      </c>
      <c r="K68" s="40">
        <v>26</v>
      </c>
      <c r="L68" s="40">
        <v>545858.28</v>
      </c>
      <c r="M68" s="40">
        <v>14</v>
      </c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4143191.41</v>
      </c>
      <c r="C2" s="37">
        <v>119</v>
      </c>
      <c r="D2" s="36">
        <v>1715851.49</v>
      </c>
      <c r="E2" s="37">
        <v>58</v>
      </c>
      <c r="F2" s="36">
        <v>716708.46</v>
      </c>
      <c r="G2" s="37">
        <v>52</v>
      </c>
      <c r="H2" s="36">
        <v>4050554.92</v>
      </c>
      <c r="I2" s="37">
        <v>127</v>
      </c>
      <c r="J2" s="36">
        <v>1632934.06</v>
      </c>
      <c r="K2" s="37">
        <v>67</v>
      </c>
      <c r="L2" s="36">
        <v>734414.26</v>
      </c>
      <c r="M2" s="38">
        <v>53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6580574</v>
      </c>
      <c r="C3" s="37">
        <v>165</v>
      </c>
      <c r="D3" s="36">
        <v>5275142.48</v>
      </c>
      <c r="E3" s="37">
        <v>98</v>
      </c>
      <c r="F3" s="36">
        <v>1431686.68</v>
      </c>
      <c r="G3" s="37">
        <v>87</v>
      </c>
      <c r="H3" s="36">
        <v>6369377.05</v>
      </c>
      <c r="I3" s="37">
        <v>172</v>
      </c>
      <c r="J3" s="36">
        <v>4910848.81</v>
      </c>
      <c r="K3" s="37">
        <v>116</v>
      </c>
      <c r="L3" s="36">
        <v>1351599.18</v>
      </c>
      <c r="M3" s="38">
        <v>88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3093881.64</v>
      </c>
      <c r="C4" s="37">
        <v>109</v>
      </c>
      <c r="D4" s="36">
        <v>854286.88</v>
      </c>
      <c r="E4" s="37">
        <v>40</v>
      </c>
      <c r="F4" s="36">
        <v>410803.84</v>
      </c>
      <c r="G4" s="37">
        <v>48</v>
      </c>
      <c r="H4" s="36">
        <v>2967343.41</v>
      </c>
      <c r="I4" s="37">
        <v>114</v>
      </c>
      <c r="J4" s="36">
        <v>1052282.47</v>
      </c>
      <c r="K4" s="37">
        <v>48</v>
      </c>
      <c r="L4" s="36">
        <v>417896.46</v>
      </c>
      <c r="M4" s="38">
        <v>47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30884936.97</v>
      </c>
      <c r="C5" s="37">
        <v>565</v>
      </c>
      <c r="D5" s="36">
        <v>14675816.34</v>
      </c>
      <c r="E5" s="37">
        <v>103</v>
      </c>
      <c r="F5" s="36">
        <v>6385259.02</v>
      </c>
      <c r="G5" s="37">
        <v>250</v>
      </c>
      <c r="H5" s="36">
        <v>30657861.45</v>
      </c>
      <c r="I5" s="37">
        <v>589</v>
      </c>
      <c r="J5" s="36">
        <v>14611479.75</v>
      </c>
      <c r="K5" s="37">
        <v>104</v>
      </c>
      <c r="L5" s="36">
        <v>6288338.71</v>
      </c>
      <c r="M5" s="38">
        <v>250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145697.48</v>
      </c>
      <c r="C6" s="37">
        <v>16</v>
      </c>
      <c r="D6" s="36">
        <v>0</v>
      </c>
      <c r="E6" s="37">
        <v>0</v>
      </c>
      <c r="F6" s="36">
        <v>0</v>
      </c>
      <c r="G6" s="37">
        <v>0</v>
      </c>
      <c r="H6" s="36">
        <v>113294.54</v>
      </c>
      <c r="I6" s="37">
        <v>14</v>
      </c>
      <c r="J6" s="36">
        <v>32850.14</v>
      </c>
      <c r="K6" s="37">
        <v>10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3869338.72</v>
      </c>
      <c r="C7" s="37">
        <v>124</v>
      </c>
      <c r="D7" s="36">
        <v>584602.51</v>
      </c>
      <c r="E7" s="37">
        <v>24</v>
      </c>
      <c r="F7" s="36">
        <v>321442.12</v>
      </c>
      <c r="G7" s="37">
        <v>45</v>
      </c>
      <c r="H7" s="36">
        <v>3748899</v>
      </c>
      <c r="I7" s="37">
        <v>130</v>
      </c>
      <c r="J7" s="36">
        <v>349027.71</v>
      </c>
      <c r="K7" s="37">
        <v>25</v>
      </c>
      <c r="L7" s="36">
        <v>332054.12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493317.76</v>
      </c>
      <c r="C8" s="37">
        <v>30</v>
      </c>
      <c r="D8" s="36">
        <v>243016.9</v>
      </c>
      <c r="E8" s="37">
        <v>34</v>
      </c>
      <c r="F8" s="36">
        <v>0</v>
      </c>
      <c r="G8" s="37">
        <v>0</v>
      </c>
      <c r="H8" s="36">
        <v>474143.06</v>
      </c>
      <c r="I8" s="37">
        <v>36</v>
      </c>
      <c r="J8" s="36">
        <v>216670.12</v>
      </c>
      <c r="K8" s="37">
        <v>34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6692654.98</v>
      </c>
      <c r="C9" s="37">
        <v>131</v>
      </c>
      <c r="D9" s="36">
        <v>7012872</v>
      </c>
      <c r="E9" s="37">
        <v>109</v>
      </c>
      <c r="F9" s="36">
        <v>1746189.07</v>
      </c>
      <c r="G9" s="37">
        <v>71</v>
      </c>
      <c r="H9" s="36">
        <v>5971828.03</v>
      </c>
      <c r="I9" s="37">
        <v>134</v>
      </c>
      <c r="J9" s="36">
        <v>6759167.65</v>
      </c>
      <c r="K9" s="37">
        <v>122</v>
      </c>
      <c r="L9" s="36">
        <v>1592311.9</v>
      </c>
      <c r="M9" s="38">
        <v>68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1654093.74</v>
      </c>
      <c r="C10" s="37">
        <v>67</v>
      </c>
      <c r="D10" s="36">
        <v>416509.93</v>
      </c>
      <c r="E10" s="37">
        <v>20</v>
      </c>
      <c r="F10" s="36">
        <v>165875.82</v>
      </c>
      <c r="G10" s="37">
        <v>21</v>
      </c>
      <c r="H10" s="36">
        <v>1679450.62</v>
      </c>
      <c r="I10" s="37">
        <v>71</v>
      </c>
      <c r="J10" s="36">
        <v>516176.09</v>
      </c>
      <c r="K10" s="37">
        <v>24</v>
      </c>
      <c r="L10" s="36">
        <v>213358.54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2233711.93</v>
      </c>
      <c r="C11" s="37">
        <v>104</v>
      </c>
      <c r="D11" s="36">
        <v>564804.91</v>
      </c>
      <c r="E11" s="37">
        <v>47</v>
      </c>
      <c r="F11" s="36">
        <v>350215.92</v>
      </c>
      <c r="G11" s="37">
        <v>39</v>
      </c>
      <c r="H11" s="36">
        <v>2191091.15</v>
      </c>
      <c r="I11" s="37">
        <v>107</v>
      </c>
      <c r="J11" s="36">
        <v>550510.63</v>
      </c>
      <c r="K11" s="37">
        <v>57</v>
      </c>
      <c r="L11" s="36">
        <v>356526.52</v>
      </c>
      <c r="M11" s="38">
        <v>39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2853382.33</v>
      </c>
      <c r="C12" s="37">
        <v>67</v>
      </c>
      <c r="D12" s="36">
        <v>5772019.38</v>
      </c>
      <c r="E12" s="37">
        <v>33</v>
      </c>
      <c r="F12" s="36">
        <v>0</v>
      </c>
      <c r="G12" s="37">
        <v>0</v>
      </c>
      <c r="H12" s="36">
        <v>2765818.86</v>
      </c>
      <c r="I12" s="37">
        <v>64</v>
      </c>
      <c r="J12" s="36">
        <v>4313496.38</v>
      </c>
      <c r="K12" s="37">
        <v>30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8399348.51</v>
      </c>
      <c r="C13" s="37">
        <v>252</v>
      </c>
      <c r="D13" s="36">
        <v>3777835.38</v>
      </c>
      <c r="E13" s="37">
        <v>108</v>
      </c>
      <c r="F13" s="36">
        <v>1543790.4</v>
      </c>
      <c r="G13" s="37">
        <v>111</v>
      </c>
      <c r="H13" s="36">
        <v>8254883.89</v>
      </c>
      <c r="I13" s="37">
        <v>270</v>
      </c>
      <c r="J13" s="36">
        <v>3700839.05</v>
      </c>
      <c r="K13" s="37">
        <v>122</v>
      </c>
      <c r="L13" s="36">
        <v>1601558.76</v>
      </c>
      <c r="M13" s="38">
        <v>117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9307243.13</v>
      </c>
      <c r="C14" s="37">
        <v>252</v>
      </c>
      <c r="D14" s="36">
        <v>3125656.58</v>
      </c>
      <c r="E14" s="37">
        <v>88</v>
      </c>
      <c r="F14" s="36">
        <v>1669008.67</v>
      </c>
      <c r="G14" s="37">
        <v>112</v>
      </c>
      <c r="H14" s="36">
        <v>9076716.18</v>
      </c>
      <c r="I14" s="37">
        <v>258</v>
      </c>
      <c r="J14" s="36">
        <v>3033303.75</v>
      </c>
      <c r="K14" s="37">
        <v>105</v>
      </c>
      <c r="L14" s="36">
        <v>1717717.71</v>
      </c>
      <c r="M14" s="38">
        <v>115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6911205.35</v>
      </c>
      <c r="C15" s="37">
        <v>221</v>
      </c>
      <c r="D15" s="36">
        <v>3237590.11</v>
      </c>
      <c r="E15" s="37">
        <v>123</v>
      </c>
      <c r="F15" s="36">
        <v>1435294.34</v>
      </c>
      <c r="G15" s="37">
        <v>105</v>
      </c>
      <c r="H15" s="36">
        <v>6730136.05</v>
      </c>
      <c r="I15" s="37">
        <v>234</v>
      </c>
      <c r="J15" s="36">
        <v>3130422.74</v>
      </c>
      <c r="K15" s="37">
        <v>122</v>
      </c>
      <c r="L15" s="36">
        <v>1347654.97</v>
      </c>
      <c r="M15" s="38">
        <v>111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8804113.98</v>
      </c>
      <c r="C16" s="37">
        <v>240</v>
      </c>
      <c r="D16" s="36">
        <v>7740490.47</v>
      </c>
      <c r="E16" s="37">
        <v>155</v>
      </c>
      <c r="F16" s="36">
        <v>2146484.17</v>
      </c>
      <c r="G16" s="37">
        <v>119</v>
      </c>
      <c r="H16" s="36">
        <v>8695411.57</v>
      </c>
      <c r="I16" s="37">
        <v>245</v>
      </c>
      <c r="J16" s="36">
        <v>7588901.41</v>
      </c>
      <c r="K16" s="37">
        <v>159</v>
      </c>
      <c r="L16" s="36">
        <v>2059773.06</v>
      </c>
      <c r="M16" s="38">
        <v>113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2018-01-29T20:57:47Z</dcterms:modified>
  <cp:category/>
  <cp:version/>
  <cp:contentType/>
  <cp:contentStatus/>
</cp:coreProperties>
</file>