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<sst xmlns="http://schemas.openxmlformats.org/spreadsheetml/2006/main" count="271" uniqueCount="234">
  <si>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</si>
  <si>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</si>
  <si>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</si>
  <si>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</si>
  <si>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</si>
  <si>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</si>
  <si>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</si>
  <si>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</si>
  <si>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</si>
  <si>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</si>
  <si>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</si>
  <si>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</si>
  <si>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</si>
  <si>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</si>
  <si>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</si>
  <si>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</si>
  <si>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</si>
  <si>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</si>
  <si>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</si>
  <si>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</si>
  <si>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</si>
  <si>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</si>
  <si>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</si>
  <si>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</si>
  <si>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</si>
  <si>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</si>
  <si>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</si>
  <si>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</si>
  <si>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</si>
  <si>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</si>
  <si>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</si>
  <si>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</si>
  <si>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</si>
  <si>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</si>
  <si>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</si>
  <si>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</si>
  <si>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</si>
  <si>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</si>
  <si>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</si>
  <si>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</si>
  <si>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</si>
  <si>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</si>
  <si>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</si>
  <si>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</si>
  <si>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</si>
  <si>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</si>
  <si>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</si>
  <si>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</si>
  <si>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</si>
  <si>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</si>
  <si>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</si>
  <si>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</si>
  <si>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</si>
  <si>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</si>
  <si>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</si>
  <si>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</si>
  <si>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</si>
  <si>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</si>
  <si>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</si>
  <si>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</si>
  <si>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</si>
  <si>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</si>
  <si>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</si>
  <si>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</si>
  <si>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</si>
  <si>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</si>
  <si>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</si>
  <si>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</si>
  <si>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</si>
  <si>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</si>
  <si>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</si>
  <si>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</si>
  <si>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</si>
  <si>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</si>
  <si>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</si>
  <si>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</si>
  <si>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</si>
  <si>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</si>
  <si>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</si>
  <si>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</si>
  <si>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</si>
  <si>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</si>
  <si>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</si>
  <si>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</si>
  <si>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</si>
  <si>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</si>
  <si>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</si>
  <si>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</si>
  <si>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</si>
  <si>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</si>
  <si>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</si>
  <si>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</si>
  <si>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</si>
  <si>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</si>
  <si>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</si>
  <si>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</si>
  <si>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</si>
  <si>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</si>
  <si>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</si>
  <si>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</si>
  <si>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</si>
  <si>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</si>
  <si>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</si>
  <si>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</si>
  <si>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</si>
  <si>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</si>
  <si>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</si>
  <si>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</si>
  <si>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</si>
  <si>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</si>
  <si>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</si>
  <si>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</si>
  <si>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</si>
  <si>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</si>
  <si>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</si>
  <si>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</si>
  <si>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</si>
  <si>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</si>
  <si>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</si>
  <si>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</si>
  <si>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</si>
  <si>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</si>
  <si>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</si>
  <si>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</si>
  <si>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</si>
  <si>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</si>
  <si>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GRANVILLE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</si>
  <si>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</si>
  <si>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</si>
  <si>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</si>
  <si>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</si>
  <si>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</si>
  <si>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</si>
  <si>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</si>
  <si>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</si>
  <si>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</si>
  <si>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</si>
  <si>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</si>
  <si>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</si>
  <si>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</si>
  <si>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</si>
  <si>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</si>
  <si>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</si>
  <si>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</si>
  <si>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</si>
  <si>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</si>
  <si>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</si>
  <si>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</si>
  <si>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</si>
  <si>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</si>
  <si>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</si>
  <si>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</si>
  <si>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</si>
  <si>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</si>
  <si>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</si>
  <si>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</si>
  <si>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</si>
  <si>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</si>
  <si>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</si>
  <si>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</si>
  <si>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</si>
  <si>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</si>
  <si>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</si>
  <si>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</si>
  <si>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</si>
  <si>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</si>
  <si>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</si>
  <si>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</si>
  <si>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</si>
  <si>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</si>
  <si>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</si>
  <si>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</si>
  <si>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PITTSFIELD</t>
  </si>
  <si>
    <t>PITTSFORD</t>
  </si>
  <si>
    <t>PLAINFIELD</t>
  </si>
  <si>
    <t>POULTNEY</t>
  </si>
  <si>
    <t>POWNAL</t>
  </si>
  <si>
    <t>PROCTOR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</si>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</sst>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4">
      <selection activeCell="D4" sqref="D4:G4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1" t="s">
        <v>0</v>
      </c>
      <c r="E3" s="61"/>
      <c r="F3" s="61"/>
      <c r="G3" s="61"/>
      <c r="H3" s="4"/>
    </row>
    <row r="4" spans="4:8" ht="36">
      <c r="D4" s="61" t="s">
        <v>27</v>
      </c>
      <c r="E4" s="61"/>
      <c r="F4" s="61"/>
      <c r="G4" s="61"/>
      <c r="H4" s="4"/>
    </row>
    <row r="5" spans="4:18" ht="36">
      <c r="D5" s="61" t="s">
        <v>1</v>
      </c>
      <c r="E5" s="61"/>
      <c r="F5" s="61"/>
      <c r="G5" s="61"/>
      <c r="H5" s="4"/>
      <c r="O5" s="1" t="s">
        <v>22</v>
      </c>
      <c r="R5" s="1" t="s">
        <v>14</v>
      </c>
    </row>
    <row r="6" spans="5:18" ht="15">
      <c r="E6" s="60"/>
      <c r="F6" s="60"/>
      <c r="G6" s="60"/>
      <c r="H6" s="60"/>
      <c r="O6" s="1" t="s">
        <v>23</v>
      </c>
      <c r="R6" s="1" t="s">
        <v>21</v>
      </c>
    </row>
    <row r="7" spans="4:15" ht="33.75">
      <c r="D7" s="3" t="s">
        <v>2</v>
      </c>
      <c r="E7" s="5">
        <v>42826</v>
      </c>
      <c r="F7" s="3" t="s">
        <v>3</v>
      </c>
      <c r="G7" s="5">
        <v>42916</v>
      </c>
      <c r="O7" s="1" t="s">
        <v>24</v>
      </c>
    </row>
    <row r="8" ht="15">
      <c r="O8" s="1" t="s">
        <v>25</v>
      </c>
    </row>
    <row r="12" spans="3:8" s="32" customFormat="1" ht="18.75">
      <c r="C12" s="63" t="s">
        <v>44</v>
      </c>
      <c r="D12" s="63"/>
      <c r="E12" s="63"/>
      <c r="F12" s="63"/>
      <c r="G12" s="63"/>
      <c r="H12" s="63"/>
    </row>
    <row r="14" spans="3:8" ht="18.75">
      <c r="C14" s="64" t="s">
        <v>4</v>
      </c>
      <c r="D14" s="64"/>
      <c r="E14" s="64"/>
      <c r="F14" s="64"/>
      <c r="G14" s="64"/>
      <c r="H14" s="64"/>
    </row>
    <row r="15" spans="2:8" ht="16.5" customHeight="1">
      <c r="B15" s="2" t="s">
        <v>5</v>
      </c>
      <c r="C15" s="62" t="s">
        <v>45</v>
      </c>
      <c r="D15" s="62"/>
      <c r="E15" s="62"/>
      <c r="F15" s="62"/>
      <c r="G15" s="62"/>
      <c r="H15" s="62"/>
    </row>
    <row r="16" spans="2:8" ht="16.5" customHeight="1">
      <c r="B16" s="2" t="s">
        <v>6</v>
      </c>
      <c r="C16" s="62" t="s">
        <v>46</v>
      </c>
      <c r="D16" s="62"/>
      <c r="E16" s="62"/>
      <c r="F16" s="62"/>
      <c r="G16" s="62"/>
      <c r="H16" s="62"/>
    </row>
    <row r="17" spans="2:3" s="30" customFormat="1" ht="16.5" customHeight="1">
      <c r="B17" s="31" t="s">
        <v>7</v>
      </c>
      <c r="C17" s="30" t="s">
        <v>47</v>
      </c>
    </row>
    <row r="18" spans="2:3" s="30" customFormat="1" ht="16.5" customHeight="1">
      <c r="B18" s="31" t="s">
        <v>8</v>
      </c>
      <c r="C18" s="30" t="s">
        <v>48</v>
      </c>
    </row>
    <row r="19" spans="2:3" s="30" customFormat="1" ht="16.5" customHeight="1">
      <c r="B19" s="31" t="s">
        <v>9</v>
      </c>
      <c r="C19" s="30" t="s">
        <v>29</v>
      </c>
    </row>
    <row r="20" spans="2:8" ht="16.5" customHeight="1">
      <c r="B20" s="2" t="s">
        <v>28</v>
      </c>
      <c r="C20" s="62" t="s">
        <v>49</v>
      </c>
      <c r="D20" s="62"/>
      <c r="E20" s="62"/>
      <c r="F20" s="62"/>
      <c r="G20" s="62"/>
      <c r="H20" s="62"/>
    </row>
    <row r="21" spans="2:8" ht="16.5" customHeight="1">
      <c r="B21" s="2" t="s">
        <v>30</v>
      </c>
      <c r="C21" s="62" t="s">
        <v>50</v>
      </c>
      <c r="D21" s="62"/>
      <c r="E21" s="62"/>
      <c r="F21" s="62"/>
      <c r="G21" s="62"/>
      <c r="H21" s="62"/>
    </row>
    <row r="22" spans="2:8" ht="16.5" customHeight="1">
      <c r="B22" s="2" t="s">
        <v>31</v>
      </c>
      <c r="C22" s="62" t="s">
        <v>51</v>
      </c>
      <c r="D22" s="62"/>
      <c r="E22" s="62"/>
      <c r="F22" s="62"/>
      <c r="G22" s="62"/>
      <c r="H22" s="62"/>
    </row>
    <row r="23" ht="16.5" customHeight="1">
      <c r="B23" s="2"/>
    </row>
    <row r="24" spans="2:5" ht="16.5" customHeight="1">
      <c r="B24" s="2"/>
      <c r="D24" s="29" t="s">
        <v>26</v>
      </c>
      <c r="E24" s="6" t="s">
        <v>23</v>
      </c>
    </row>
    <row r="25" ht="11.25" customHeight="1">
      <c r="B25" s="2"/>
    </row>
    <row r="26" ht="18.75">
      <c r="E26" s="6" t="s">
        <v>14</v>
      </c>
    </row>
  </sheetData>
  <sheetProtection/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R8" sqref="R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16</v>
      </c>
      <c r="D3" s="70"/>
      <c r="E3" s="71"/>
      <c r="F3" s="70" t="s">
        <v>17</v>
      </c>
      <c r="G3" s="70"/>
      <c r="H3" s="71"/>
      <c r="I3" s="69" t="s">
        <v>13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04/01/2017 - 06/30/2017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04/01/2016 - 06/30/2016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6" t="s">
        <v>32</v>
      </c>
      <c r="J5" s="12" t="s">
        <v>33</v>
      </c>
      <c r="K5" s="12" t="s">
        <v>34</v>
      </c>
    </row>
    <row r="6" spans="2:11" ht="15.75" thickTop="1">
      <c r="B6" s="19" t="s">
        <v>20</v>
      </c>
      <c r="C6" s="45">
        <f>SUM(C7:C51)</f>
        <v>6892992022.06</v>
      </c>
      <c r="D6" s="46">
        <f>SUM(D7:D51)</f>
        <v>1487441232.7199998</v>
      </c>
      <c r="E6" s="47">
        <f>SUM(E7:E51)</f>
        <v>69309072.9999036</v>
      </c>
      <c r="F6" s="45">
        <f>SUM(F7:F51)</f>
        <v>6310856739.77</v>
      </c>
      <c r="G6" s="46">
        <f>SUM(G7:G51)</f>
        <v>1419297334.32</v>
      </c>
      <c r="H6" s="47">
        <f>SUM(H7:H51)</f>
        <v>60324887.833239906</v>
      </c>
      <c r="I6" s="20">
        <f>_xlfn.IFERROR((C6-F6)/F6,"")</f>
        <v>0.09224346333541013</v>
      </c>
      <c r="J6" s="20">
        <f>_xlfn.IFERROR((D6-G6)/G6,"")</f>
        <v>0.04801241906978449</v>
      </c>
      <c r="K6" s="20">
        <f>_xlfn.IFERROR((E6-H6)/H6,"")</f>
        <v>0.14892999372828142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225943087.02</v>
      </c>
      <c r="D7" s="53">
        <f>IF('County Data'!E2&gt;9,'County Data'!D2,"*")</f>
        <v>46874353.2</v>
      </c>
      <c r="E7" s="54">
        <f>IF('County Data'!G2&gt;9,'County Data'!F2,"*")</f>
        <v>2263406.1666635</v>
      </c>
      <c r="F7" s="53">
        <f>IF('County Data'!I2&gt;9,'County Data'!H2,"*")</f>
        <v>237342351.78</v>
      </c>
      <c r="G7" s="53">
        <f>IF('County Data'!K2&gt;9,'County Data'!J2,"*")</f>
        <v>48231426.74</v>
      </c>
      <c r="H7" s="54">
        <f>IF('County Data'!M2&gt;9,'County Data'!L2,"*")</f>
        <v>2036742.4999962</v>
      </c>
      <c r="I7" s="22">
        <f aca="true" t="shared" si="0" ref="I7:I50">_xlfn.IFERROR((C7-F7)/F7,"")</f>
        <v>-0.04802878489451526</v>
      </c>
      <c r="J7" s="22">
        <f aca="true" t="shared" si="1" ref="J7:J50">_xlfn.IFERROR((D7-G7)/G7,"")</f>
        <v>-0.028136707365418463</v>
      </c>
      <c r="K7" s="22">
        <f aca="true" t="shared" si="2" ref="K7:K50">_xlfn.IFERROR((E7-H7)/H7,"")</f>
        <v>0.1112873456844559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276569418.15</v>
      </c>
      <c r="D8" s="53">
        <f>IF('County Data'!E3&gt;9,'County Data'!D3,"*")</f>
        <v>69099311.67</v>
      </c>
      <c r="E8" s="54">
        <f>IF('County Data'!G3&gt;9,'County Data'!F3,"*")</f>
        <v>1967686.6666611</v>
      </c>
      <c r="F8" s="53">
        <f>IF('County Data'!I3&gt;9,'County Data'!H3,"*")</f>
        <v>258064126.62</v>
      </c>
      <c r="G8" s="53">
        <f>IF('County Data'!K3&gt;9,'County Data'!J3,"*")</f>
        <v>65291543.14</v>
      </c>
      <c r="H8" s="54">
        <f>IF('County Data'!M3&gt;9,'County Data'!L3,"*")</f>
        <v>2113137.4999957</v>
      </c>
      <c r="I8" s="22">
        <f t="shared" si="0"/>
        <v>0.07170811291121083</v>
      </c>
      <c r="J8" s="22">
        <f t="shared" si="1"/>
        <v>0.058319475185864035</v>
      </c>
      <c r="K8" s="22">
        <f t="shared" si="2"/>
        <v>-0.06883169378939896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138691269.37</v>
      </c>
      <c r="D9" s="49">
        <f>IF('County Data'!E4&gt;9,'County Data'!D4,"*")</f>
        <v>38590439.26</v>
      </c>
      <c r="E9" s="50">
        <f>IF('County Data'!G4&gt;9,'County Data'!F4,"*")</f>
        <v>1188641.4999955</v>
      </c>
      <c r="F9" s="51">
        <f>IF('County Data'!I4&gt;9,'County Data'!H4,"*")</f>
        <v>142167712.37</v>
      </c>
      <c r="G9" s="49">
        <f>IF('County Data'!K4&gt;9,'County Data'!J4,"*")</f>
        <v>37768369.77</v>
      </c>
      <c r="H9" s="50">
        <f>IF('County Data'!M4&gt;9,'County Data'!L4,"*")</f>
        <v>1265725.6666631</v>
      </c>
      <c r="I9" s="9">
        <f t="shared" si="0"/>
        <v>-0.02445311204665338</v>
      </c>
      <c r="J9" s="9">
        <f t="shared" si="1"/>
        <v>0.021766083498075076</v>
      </c>
      <c r="K9" s="9">
        <f t="shared" si="2"/>
        <v>-0.06090116420789746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1850223162.77</v>
      </c>
      <c r="D10" s="53">
        <f>IF('County Data'!E5&gt;9,'County Data'!D5,"*")</f>
        <v>413870468.01</v>
      </c>
      <c r="E10" s="54">
        <f>IF('County Data'!G5&gt;9,'County Data'!F5,"*")</f>
        <v>23680390.9999775</v>
      </c>
      <c r="F10" s="53">
        <f>IF('County Data'!I5&gt;9,'County Data'!H5,"*")</f>
        <v>1780680609.67</v>
      </c>
      <c r="G10" s="53">
        <f>IF('County Data'!K5&gt;9,'County Data'!J5,"*")</f>
        <v>409220839.87</v>
      </c>
      <c r="H10" s="54">
        <f>IF('County Data'!M5&gt;9,'County Data'!L5,"*")</f>
        <v>19567424.3333101</v>
      </c>
      <c r="I10" s="22">
        <f t="shared" si="0"/>
        <v>0.03905391720578554</v>
      </c>
      <c r="J10" s="22">
        <f t="shared" si="1"/>
        <v>0.011362148959659691</v>
      </c>
      <c r="K10" s="22">
        <f t="shared" si="2"/>
        <v>0.21019458650292544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4337823.07</v>
      </c>
      <c r="D11" s="49">
        <f>IF('County Data'!E6&gt;9,'County Data'!D6,"*")</f>
        <v>1656284.64</v>
      </c>
      <c r="E11" s="50" t="str">
        <f>IF('County Data'!G6&gt;9,'County Data'!F6,"*")</f>
        <v>*</v>
      </c>
      <c r="F11" s="51">
        <f>IF('County Data'!I6&gt;9,'County Data'!H6,"*")</f>
        <v>4105550.11</v>
      </c>
      <c r="G11" s="49">
        <f>IF('County Data'!K6&gt;9,'County Data'!J6,"*")</f>
        <v>1639805.21</v>
      </c>
      <c r="H11" s="50">
        <f>IF('County Data'!M6&gt;9,'County Data'!L6,"*")</f>
        <v>9882.3333331</v>
      </c>
      <c r="I11" s="9">
        <f t="shared" si="0"/>
        <v>0.056575356231616046</v>
      </c>
      <c r="J11" s="9">
        <f t="shared" si="1"/>
        <v>0.010049626565096677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335983995.1</v>
      </c>
      <c r="D12" s="53">
        <f>IF('County Data'!E7&gt;9,'County Data'!D7,"*")</f>
        <v>66965469.45</v>
      </c>
      <c r="E12" s="54">
        <f>IF('County Data'!G7&gt;9,'County Data'!F7,"*")</f>
        <v>2106474.1666623</v>
      </c>
      <c r="F12" s="53">
        <f>IF('County Data'!I7&gt;9,'County Data'!H7,"*")</f>
        <v>346483314.94</v>
      </c>
      <c r="G12" s="53">
        <f>IF('County Data'!K7&gt;9,'County Data'!J7,"*")</f>
        <v>65581608.21</v>
      </c>
      <c r="H12" s="54">
        <f>IF('County Data'!M7&gt;9,'County Data'!L7,"*")</f>
        <v>1747139.8333287</v>
      </c>
      <c r="I12" s="22">
        <f t="shared" si="0"/>
        <v>-0.030302526520845963</v>
      </c>
      <c r="J12" s="22">
        <f t="shared" si="1"/>
        <v>0.021101361765461988</v>
      </c>
      <c r="K12" s="22">
        <f t="shared" si="2"/>
        <v>0.2056700479714816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12914404.17</v>
      </c>
      <c r="D13" s="49">
        <f>IF('County Data'!E8&gt;9,'County Data'!D8,"*")</f>
        <v>4195921.01</v>
      </c>
      <c r="E13" s="50">
        <f>IF('County Data'!G8&gt;9,'County Data'!F8,"*")</f>
        <v>66389.6666662</v>
      </c>
      <c r="F13" s="51">
        <f>IF('County Data'!I8&gt;9,'County Data'!H8,"*")</f>
        <v>11989970.28</v>
      </c>
      <c r="G13" s="49">
        <f>IF('County Data'!K8&gt;9,'County Data'!J8,"*")</f>
        <v>3943955.36</v>
      </c>
      <c r="H13" s="50">
        <f>IF('County Data'!M8&gt;9,'County Data'!L8,"*")</f>
        <v>46653.8333331</v>
      </c>
      <c r="I13" s="9">
        <f t="shared" si="0"/>
        <v>0.0771005989516098</v>
      </c>
      <c r="J13" s="9">
        <f t="shared" si="1"/>
        <v>0.06388653699163571</v>
      </c>
      <c r="K13" s="9">
        <f t="shared" si="2"/>
        <v>0.42302704672067765</v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143607248.79</v>
      </c>
      <c r="D14" s="53">
        <f>IF('County Data'!E9&gt;9,'County Data'!D9,"*")</f>
        <v>49837707.28</v>
      </c>
      <c r="E14" s="54">
        <f>IF('County Data'!G9&gt;9,'County Data'!F9,"*")</f>
        <v>1878333.9999964</v>
      </c>
      <c r="F14" s="53">
        <f>IF('County Data'!I9&gt;9,'County Data'!H9,"*")</f>
        <v>140876121.93</v>
      </c>
      <c r="G14" s="53">
        <f>IF('County Data'!K9&gt;9,'County Data'!J9,"*")</f>
        <v>46341552.03</v>
      </c>
      <c r="H14" s="54">
        <f>IF('County Data'!M9&gt;9,'County Data'!L9,"*")</f>
        <v>2827592.9999961</v>
      </c>
      <c r="I14" s="22">
        <f t="shared" si="0"/>
        <v>0.01938672659769166</v>
      </c>
      <c r="J14" s="22">
        <f t="shared" si="1"/>
        <v>0.07544320586709534</v>
      </c>
      <c r="K14" s="22">
        <f t="shared" si="2"/>
        <v>-0.3357127422514518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103837998.88</v>
      </c>
      <c r="D15" s="59">
        <f>IF('County Data'!E10&gt;9,'County Data'!D10,"*")</f>
        <v>18663727.01</v>
      </c>
      <c r="E15" s="58">
        <f>IF('County Data'!G10&gt;9,'County Data'!F10,"*")</f>
        <v>644419.3333297</v>
      </c>
      <c r="F15" s="59">
        <f>IF('County Data'!I10&gt;9,'County Data'!H10,"*")</f>
        <v>104716556.04</v>
      </c>
      <c r="G15" s="59">
        <f>IF('County Data'!K10&gt;9,'County Data'!J10,"*")</f>
        <v>19352736.82</v>
      </c>
      <c r="H15" s="58">
        <f>IF('County Data'!M10&gt;9,'County Data'!L10,"*")</f>
        <v>681146.1666631</v>
      </c>
      <c r="I15" s="23">
        <f t="shared" si="0"/>
        <v>-0.008389859189643488</v>
      </c>
      <c r="J15" s="23">
        <f t="shared" si="1"/>
        <v>-0.03560270655300518</v>
      </c>
      <c r="K15" s="23">
        <f t="shared" si="2"/>
        <v>-0.05391916615096408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200764519.26</v>
      </c>
      <c r="D16" s="53">
        <f>IF('County Data'!E11&gt;9,'County Data'!D11,"*")</f>
        <v>44175773.9</v>
      </c>
      <c r="E16" s="54">
        <f>IF('County Data'!G11&gt;9,'County Data'!F11,"*")</f>
        <v>1489733.3333285</v>
      </c>
      <c r="F16" s="53">
        <f>IF('County Data'!I11&gt;9,'County Data'!H11,"*")</f>
        <v>189400755.03</v>
      </c>
      <c r="G16" s="53">
        <f>IF('County Data'!K11&gt;9,'County Data'!J11,"*")</f>
        <v>40291592.36</v>
      </c>
      <c r="H16" s="54">
        <f>IF('County Data'!M11&gt;9,'County Data'!L11,"*")</f>
        <v>1342966.4999956</v>
      </c>
      <c r="I16" s="22">
        <f t="shared" si="0"/>
        <v>0.0599985159943002</v>
      </c>
      <c r="J16" s="22">
        <f t="shared" si="1"/>
        <v>0.09640178787910281</v>
      </c>
      <c r="K16" s="22">
        <f t="shared" si="2"/>
        <v>0.10928555055794825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2124681730.14</v>
      </c>
      <c r="D17" s="49">
        <f>IF('County Data'!E12&gt;9,'County Data'!D12,"*")</f>
        <v>394022254.31</v>
      </c>
      <c r="E17" s="50">
        <f>IF('County Data'!G12&gt;9,'County Data'!F12,"*")</f>
        <v>15592619.1666523</v>
      </c>
      <c r="F17" s="51">
        <f>IF('County Data'!I12&gt;9,'County Data'!H12,"*")</f>
        <v>1811285408.26</v>
      </c>
      <c r="G17" s="49">
        <f>IF('County Data'!K12&gt;9,'County Data'!J12,"*")</f>
        <v>348123275.41</v>
      </c>
      <c r="H17" s="50">
        <f>IF('County Data'!M12&gt;9,'County Data'!L12,"*")</f>
        <v>13059943.8333191</v>
      </c>
      <c r="I17" s="9">
        <f t="shared" si="0"/>
        <v>0.17302426246621305</v>
      </c>
      <c r="J17" s="9">
        <f t="shared" si="1"/>
        <v>0.1318469121202618</v>
      </c>
      <c r="K17" s="9">
        <f t="shared" si="2"/>
        <v>0.193926969798425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369019687.12</v>
      </c>
      <c r="D18" s="53">
        <f>IF('County Data'!E13&gt;9,'County Data'!D13,"*")</f>
        <v>111330297.53</v>
      </c>
      <c r="E18" s="54">
        <f>IF('County Data'!G13&gt;9,'County Data'!F13,"*")</f>
        <v>5669038.6666596</v>
      </c>
      <c r="F18" s="53">
        <f>IF('County Data'!I13&gt;9,'County Data'!H13,"*")</f>
        <v>360498751.9</v>
      </c>
      <c r="G18" s="53">
        <f>IF('County Data'!K13&gt;9,'County Data'!J13,"*")</f>
        <v>108097898.62</v>
      </c>
      <c r="H18" s="54">
        <f>IF('County Data'!M13&gt;9,'County Data'!L13,"*")</f>
        <v>4993057.8333259</v>
      </c>
      <c r="I18" s="22">
        <f t="shared" si="0"/>
        <v>0.023636517949342805</v>
      </c>
      <c r="J18" s="22">
        <f t="shared" si="1"/>
        <v>0.02990251384407528</v>
      </c>
      <c r="K18" s="22">
        <f t="shared" si="2"/>
        <v>0.13538413851766382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641747493.62</v>
      </c>
      <c r="D19" s="49">
        <f>IF('County Data'!E14&gt;9,'County Data'!D14,"*")</f>
        <v>104530871.58</v>
      </c>
      <c r="E19" s="50">
        <f>IF('County Data'!G14&gt;9,'County Data'!F14,"*")</f>
        <v>5550099.9999917</v>
      </c>
      <c r="F19" s="51">
        <f>IF('County Data'!I14&gt;9,'County Data'!H14,"*")</f>
        <v>428190812.7</v>
      </c>
      <c r="G19" s="49">
        <f>IF('County Data'!K14&gt;9,'County Data'!J14,"*")</f>
        <v>103125407.75</v>
      </c>
      <c r="H19" s="50">
        <f>IF('County Data'!M14&gt;9,'County Data'!L14,"*")</f>
        <v>3703538.6666592</v>
      </c>
      <c r="I19" s="9">
        <f t="shared" si="0"/>
        <v>0.498741856634889</v>
      </c>
      <c r="J19" s="9">
        <f t="shared" si="1"/>
        <v>0.013628686282697372</v>
      </c>
      <c r="K19" s="9">
        <f t="shared" si="2"/>
        <v>0.4985937773394984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234908844.77</v>
      </c>
      <c r="D20" s="53">
        <f>IF('County Data'!E15&gt;9,'County Data'!D15,"*")</f>
        <v>55713700.54</v>
      </c>
      <c r="E20" s="54">
        <f>IF('County Data'!G15&gt;9,'County Data'!F15,"*")</f>
        <v>3678755.1666609</v>
      </c>
      <c r="F20" s="53">
        <f>IF('County Data'!I15&gt;9,'County Data'!H15,"*")</f>
        <v>243494004.38</v>
      </c>
      <c r="G20" s="53">
        <f>IF('County Data'!K15&gt;9,'County Data'!J15,"*")</f>
        <v>55242108.99</v>
      </c>
      <c r="H20" s="54">
        <f>IF('County Data'!M15&gt;9,'County Data'!L15,"*")</f>
        <v>3171335.4999945</v>
      </c>
      <c r="I20" s="22">
        <f t="shared" si="0"/>
        <v>-0.035258197144771866</v>
      </c>
      <c r="J20" s="22">
        <f t="shared" si="1"/>
        <v>0.00853681292445524</v>
      </c>
      <c r="K20" s="22">
        <f t="shared" si="2"/>
        <v>0.16000188774328045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229761339.83</v>
      </c>
      <c r="D21" s="49">
        <f>IF('County Data'!E16&gt;9,'County Data'!D16,"*")</f>
        <v>67914653.33</v>
      </c>
      <c r="E21" s="50">
        <f>IF('County Data'!G16&gt;9,'County Data'!F16,"*")</f>
        <v>3533084.1666584</v>
      </c>
      <c r="F21" s="51">
        <f>IF('County Data'!I16&gt;9,'County Data'!H16,"*")</f>
        <v>251560693.76</v>
      </c>
      <c r="G21" s="49">
        <f>IF('County Data'!K16&gt;9,'County Data'!J16,"*")</f>
        <v>67045214.04</v>
      </c>
      <c r="H21" s="50">
        <f>IF('County Data'!M16&gt;9,'County Data'!L16,"*")</f>
        <v>3758600.3333264</v>
      </c>
      <c r="I21" s="9">
        <f t="shared" si="0"/>
        <v>-0.08665643906514872</v>
      </c>
      <c r="J21" s="9">
        <f t="shared" si="1"/>
        <v>0.01296795457288392</v>
      </c>
      <c r="K21" s="9">
        <f t="shared" si="2"/>
        <v>-0.06000003902208341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P14" sqref="P14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27</v>
      </c>
      <c r="F2" s="72"/>
      <c r="G2" s="72" t="str">
        <f>Cover!E24</f>
        <v>Quarterly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15</v>
      </c>
      <c r="C3" s="78" t="s">
        <v>11</v>
      </c>
      <c r="D3" s="78"/>
      <c r="E3" s="79"/>
      <c r="F3" s="78" t="s">
        <v>12</v>
      </c>
      <c r="G3" s="78"/>
      <c r="H3" s="71"/>
      <c r="I3" s="69" t="s">
        <v>13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04/01/2017 - 06/30/2017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04/01/2016 - 06/30/2016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32</v>
      </c>
      <c r="D5" s="12" t="s">
        <v>33</v>
      </c>
      <c r="E5" s="13" t="s">
        <v>34</v>
      </c>
      <c r="F5" s="12" t="s">
        <v>32</v>
      </c>
      <c r="G5" s="12" t="s">
        <v>33</v>
      </c>
      <c r="H5" s="13" t="s">
        <v>34</v>
      </c>
      <c r="I5" s="17" t="s">
        <v>32</v>
      </c>
      <c r="J5" s="14" t="s">
        <v>33</v>
      </c>
      <c r="K5" s="14" t="s">
        <v>34</v>
      </c>
    </row>
    <row r="6" spans="2:11" ht="15.75" thickTop="1">
      <c r="B6" s="25" t="str">
        <f>'Town Data'!A2</f>
        <v>ADDISON</v>
      </c>
      <c r="C6" s="45">
        <f>IF('Town Data'!C2&gt;9,'Town Data'!B2,"*")</f>
        <v>1824305.19</v>
      </c>
      <c r="D6" s="46">
        <f>IF('Town Data'!E2&gt;9,'Town Data'!D2,"*")</f>
        <v>420319.57</v>
      </c>
      <c r="E6" s="47" t="str">
        <f>IF('Town Data'!G2&gt;9,'Town Data'!F2,"*")</f>
        <v>*</v>
      </c>
      <c r="F6" s="46">
        <f>IF('Town Data'!I2&gt;9,'Town Data'!H2,"*")</f>
        <v>1968126.42</v>
      </c>
      <c r="G6" s="46">
        <f>IF('Town Data'!K2&gt;9,'Town Data'!J2,"*")</f>
        <v>483379.74</v>
      </c>
      <c r="H6" s="47" t="str">
        <f>IF('Town Data'!M2&gt;9,'Town Data'!L2,"*")</f>
        <v>*</v>
      </c>
      <c r="I6" s="20">
        <f>_xlfn.IFERROR((C6-F6)/F6,"")</f>
        <v>-0.07307519910230156</v>
      </c>
      <c r="J6" s="20">
        <f>_xlfn.IFERROR((D6-G6)/G6,"")</f>
        <v>-0.1304567915899826</v>
      </c>
      <c r="K6" s="20">
        <f>_xlfn.IFERROR((E6-H6)/H6,"")</f>
      </c>
    </row>
    <row r="7" spans="1:12" ht="15">
      <c r="A7" s="15"/>
      <c r="B7" t="str">
        <f>'Town Data'!A3</f>
        <v>ALBURGH</v>
      </c>
      <c r="C7" s="48">
        <f>IF('Town Data'!C3&gt;9,'Town Data'!B3,"*")</f>
        <v>4188079.08</v>
      </c>
      <c r="D7" s="49">
        <f>IF('Town Data'!E3&gt;9,'Town Data'!D3,"*")</f>
        <v>1311532.02</v>
      </c>
      <c r="E7" s="50" t="str">
        <f>IF('Town Data'!G3&gt;9,'Town Data'!F3,"*")</f>
        <v>*</v>
      </c>
      <c r="F7" s="51">
        <f>IF('Town Data'!I3&gt;9,'Town Data'!H3,"*")</f>
        <v>3705544.52</v>
      </c>
      <c r="G7" s="49">
        <f>IF('Town Data'!K3&gt;9,'Town Data'!J3,"*")</f>
        <v>1219045.94</v>
      </c>
      <c r="H7" s="50" t="str">
        <f>IF('Town Data'!M3&gt;9,'Town Data'!L3,"*")</f>
        <v>*</v>
      </c>
      <c r="I7" s="9">
        <f aca="true" t="shared" si="0" ref="I7:I70">_xlfn.IFERROR((C7-F7)/F7,"")</f>
        <v>0.13021960939764934</v>
      </c>
      <c r="J7" s="9">
        <f aca="true" t="shared" si="1" ref="J7:J70">_xlfn.IFERROR((D7-G7)/G7,"")</f>
        <v>0.07586759199575373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33778128.05</v>
      </c>
      <c r="D8" s="53">
        <f>IF('Town Data'!E4&gt;9,'Town Data'!D4,"*")</f>
        <v>1403071.8</v>
      </c>
      <c r="E8" s="54">
        <f>IF('Town Data'!G4&gt;9,'Town Data'!F4,"*")</f>
        <v>113854.4999997</v>
      </c>
      <c r="F8" s="53">
        <f>IF('Town Data'!I4&gt;9,'Town Data'!H4,"*")</f>
        <v>29415477.01</v>
      </c>
      <c r="G8" s="53">
        <f>IF('Town Data'!K4&gt;9,'Town Data'!J4,"*")</f>
        <v>1439329.83</v>
      </c>
      <c r="H8" s="54" t="str">
        <f>IF('Town Data'!M4&gt;9,'Town Data'!L4,"*")</f>
        <v>*</v>
      </c>
      <c r="I8" s="22">
        <f t="shared" si="0"/>
        <v>0.14831141573930218</v>
      </c>
      <c r="J8" s="22">
        <f t="shared" si="1"/>
        <v>-0.025190911245131373</v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48">
        <f>IF('Town Data'!C5&gt;9,'Town Data'!B5,"*")</f>
        <v>279236.57</v>
      </c>
      <c r="D9" s="49">
        <f>IF('Town Data'!E5&gt;9,'Town Data'!D5,"*")</f>
        <v>102963.31</v>
      </c>
      <c r="E9" s="50" t="str">
        <f>IF('Town Data'!G5&gt;9,'Town Data'!F5,"*")</f>
        <v>*</v>
      </c>
      <c r="F9" s="51" t="str">
        <f>IF('Town Data'!I5&gt;9,'Town Data'!H5,"*")</f>
        <v>*</v>
      </c>
      <c r="G9" s="49" t="str">
        <f>IF('Town Data'!K5&gt;9,'Town Data'!J5,"*")</f>
        <v>*</v>
      </c>
      <c r="H9" s="50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BARNET</v>
      </c>
      <c r="C10" s="52">
        <f>IF('Town Data'!C6&gt;9,'Town Data'!B6,"*")</f>
        <v>1543021.66</v>
      </c>
      <c r="D10" s="53">
        <f>IF('Town Data'!E6&gt;9,'Town Data'!D6,"*")</f>
        <v>423337.02</v>
      </c>
      <c r="E10" s="54" t="str">
        <f>IF('Town Data'!G6&gt;9,'Town Data'!F6,"*")</f>
        <v>*</v>
      </c>
      <c r="F10" s="53">
        <f>IF('Town Data'!I6&gt;9,'Town Data'!H6,"*")</f>
        <v>1511343.17</v>
      </c>
      <c r="G10" s="53">
        <f>IF('Town Data'!K6&gt;9,'Town Data'!J6,"*")</f>
        <v>460732.53</v>
      </c>
      <c r="H10" s="54" t="str">
        <f>IF('Town Data'!M6&gt;9,'Town Data'!L6,"*")</f>
        <v>*</v>
      </c>
      <c r="I10" s="22">
        <f t="shared" si="0"/>
        <v>0.020960487749450044</v>
      </c>
      <c r="J10" s="22">
        <f t="shared" si="1"/>
        <v>-0.0811653346899556</v>
      </c>
      <c r="K10" s="22">
        <f t="shared" si="2"/>
      </c>
      <c r="L10" s="15"/>
    </row>
    <row r="11" spans="1:12" ht="15">
      <c r="A11" s="15"/>
      <c r="B11" s="15" t="str">
        <f>'Town Data'!A7</f>
        <v>BARRE</v>
      </c>
      <c r="C11" s="48">
        <f>IF('Town Data'!C7&gt;9,'Town Data'!B7,"*")</f>
        <v>151577989.01</v>
      </c>
      <c r="D11" s="49">
        <f>IF('Town Data'!E7&gt;9,'Town Data'!D7,"*")</f>
        <v>30705835.09</v>
      </c>
      <c r="E11" s="50">
        <f>IF('Town Data'!G7&gt;9,'Town Data'!F7,"*")</f>
        <v>2155481.4999978</v>
      </c>
      <c r="F11" s="51">
        <f>IF('Town Data'!I7&gt;9,'Town Data'!H7,"*")</f>
        <v>137851481.91</v>
      </c>
      <c r="G11" s="49">
        <f>IF('Town Data'!K7&gt;9,'Town Data'!J7,"*")</f>
        <v>29050752.36</v>
      </c>
      <c r="H11" s="50">
        <f>IF('Town Data'!M7&gt;9,'Town Data'!L7,"*")</f>
        <v>933112.999998</v>
      </c>
      <c r="I11" s="9">
        <f t="shared" si="0"/>
        <v>0.09957460674207122</v>
      </c>
      <c r="J11" s="9">
        <f t="shared" si="1"/>
        <v>0.056972112442736075</v>
      </c>
      <c r="K11" s="9">
        <f t="shared" si="2"/>
        <v>1.309989786877281</v>
      </c>
      <c r="L11" s="15"/>
    </row>
    <row r="12" spans="1:12" ht="15">
      <c r="A12" s="15"/>
      <c r="B12" s="27" t="str">
        <f>'Town Data'!A8</f>
        <v>BARRE TOWN</v>
      </c>
      <c r="C12" s="52">
        <f>IF('Town Data'!C8&gt;9,'Town Data'!B8,"*")</f>
        <v>34727957.56</v>
      </c>
      <c r="D12" s="53">
        <f>IF('Town Data'!E8&gt;9,'Town Data'!D8,"*")</f>
        <v>3416122.86</v>
      </c>
      <c r="E12" s="54">
        <f>IF('Town Data'!G8&gt;9,'Town Data'!F8,"*")</f>
        <v>390095.3333329</v>
      </c>
      <c r="F12" s="53">
        <f>IF('Town Data'!I8&gt;9,'Town Data'!H8,"*")</f>
        <v>26511076.84</v>
      </c>
      <c r="G12" s="53">
        <f>IF('Town Data'!K8&gt;9,'Town Data'!J8,"*")</f>
        <v>3353554.81</v>
      </c>
      <c r="H12" s="54">
        <f>IF('Town Data'!M8&gt;9,'Town Data'!L8,"*")</f>
        <v>317211.1666662</v>
      </c>
      <c r="I12" s="22">
        <f t="shared" si="0"/>
        <v>0.3099414169251075</v>
      </c>
      <c r="J12" s="22">
        <f t="shared" si="1"/>
        <v>0.018657231965741993</v>
      </c>
      <c r="K12" s="22">
        <f t="shared" si="2"/>
        <v>0.2297654506702652</v>
      </c>
      <c r="L12" s="15"/>
    </row>
    <row r="13" spans="1:12" ht="15">
      <c r="A13" s="15"/>
      <c r="B13" s="15" t="str">
        <f>'Town Data'!A9</f>
        <v>BARTON</v>
      </c>
      <c r="C13" s="48">
        <f>IF('Town Data'!C9&gt;9,'Town Data'!B9,"*")</f>
        <v>44869348.19</v>
      </c>
      <c r="D13" s="49">
        <f>IF('Town Data'!E9&gt;9,'Town Data'!D9,"*")</f>
        <v>3822095.61</v>
      </c>
      <c r="E13" s="50">
        <f>IF('Town Data'!G9&gt;9,'Town Data'!F9,"*")</f>
        <v>145625.3333328</v>
      </c>
      <c r="F13" s="51">
        <f>IF('Town Data'!I9&gt;9,'Town Data'!H9,"*")</f>
        <v>45375250.02</v>
      </c>
      <c r="G13" s="49">
        <f>IF('Town Data'!K9&gt;9,'Town Data'!J9,"*")</f>
        <v>3801818.14</v>
      </c>
      <c r="H13" s="50">
        <f>IF('Town Data'!M9&gt;9,'Town Data'!L9,"*")</f>
        <v>181130.9999994</v>
      </c>
      <c r="I13" s="9">
        <f t="shared" si="0"/>
        <v>-0.011149290191834091</v>
      </c>
      <c r="J13" s="9">
        <f t="shared" si="1"/>
        <v>0.005333624401087144</v>
      </c>
      <c r="K13" s="9">
        <f t="shared" si="2"/>
        <v>-0.1960220319366515</v>
      </c>
      <c r="L13" s="15"/>
    </row>
    <row r="14" spans="1:12" ht="15">
      <c r="A14" s="15"/>
      <c r="B14" s="27" t="str">
        <f>'Town Data'!A10</f>
        <v>BENNINGTON</v>
      </c>
      <c r="C14" s="52">
        <f>IF('Town Data'!C10&gt;9,'Town Data'!B10,"*")</f>
        <v>121550376.86</v>
      </c>
      <c r="D14" s="53">
        <f>IF('Town Data'!E10&gt;9,'Town Data'!D10,"*")</f>
        <v>35061614.62</v>
      </c>
      <c r="E14" s="54">
        <f>IF('Town Data'!G10&gt;9,'Town Data'!F10,"*")</f>
        <v>576031.4999975</v>
      </c>
      <c r="F14" s="53">
        <f>IF('Town Data'!I10&gt;9,'Town Data'!H10,"*")</f>
        <v>111373632.6</v>
      </c>
      <c r="G14" s="53">
        <f>IF('Town Data'!K10&gt;9,'Town Data'!J10,"*")</f>
        <v>32572745.51</v>
      </c>
      <c r="H14" s="54">
        <f>IF('Town Data'!M10&gt;9,'Town Data'!L10,"*")</f>
        <v>727277.6666649</v>
      </c>
      <c r="I14" s="22">
        <f t="shared" si="0"/>
        <v>0.09137480768495654</v>
      </c>
      <c r="J14" s="22">
        <f t="shared" si="1"/>
        <v>0.07640955869795808</v>
      </c>
      <c r="K14" s="22">
        <f t="shared" si="2"/>
        <v>-0.2079620667591435</v>
      </c>
      <c r="L14" s="15"/>
    </row>
    <row r="15" spans="1:12" ht="15">
      <c r="A15" s="15"/>
      <c r="B15" s="15" t="str">
        <f>'Town Data'!A11</f>
        <v>BENSON</v>
      </c>
      <c r="C15" s="48" t="str">
        <f>IF('Town Data'!C11&gt;9,'Town Data'!B11,"*")</f>
        <v>*</v>
      </c>
      <c r="D15" s="49" t="str">
        <f>IF('Town Data'!E11&gt;9,'Town Data'!D11,"*")</f>
        <v>*</v>
      </c>
      <c r="E15" s="50" t="str">
        <f>IF('Town Data'!G11&gt;9,'Town Data'!F11,"*")</f>
        <v>*</v>
      </c>
      <c r="F15" s="51" t="str">
        <f>IF('Town Data'!I11&gt;9,'Town Data'!H11,"*")</f>
        <v>*</v>
      </c>
      <c r="G15" s="49">
        <f>IF('Town Data'!K11&gt;9,'Town Data'!J11,"*")</f>
        <v>218645.08</v>
      </c>
      <c r="H15" s="50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BERLIN</v>
      </c>
      <c r="C16" s="55">
        <f>IF('Town Data'!C12&gt;9,'Town Data'!B12,"*")</f>
        <v>52730248.23</v>
      </c>
      <c r="D16" s="56">
        <f>IF('Town Data'!E12&gt;9,'Town Data'!D12,"*")</f>
        <v>17785704.54</v>
      </c>
      <c r="E16" s="57">
        <f>IF('Town Data'!G12&gt;9,'Town Data'!F12,"*")</f>
        <v>353226.6666656</v>
      </c>
      <c r="F16" s="56">
        <f>IF('Town Data'!I12&gt;9,'Town Data'!H12,"*")</f>
        <v>49657222</v>
      </c>
      <c r="G16" s="56">
        <f>IF('Town Data'!K12&gt;9,'Town Data'!J12,"*")</f>
        <v>16856028.81</v>
      </c>
      <c r="H16" s="57">
        <f>IF('Town Data'!M12&gt;9,'Town Data'!L12,"*")</f>
        <v>481025.4999991</v>
      </c>
      <c r="I16" s="26">
        <f t="shared" si="0"/>
        <v>0.06188477941838947</v>
      </c>
      <c r="J16" s="26">
        <f t="shared" si="1"/>
        <v>0.05515390015520509</v>
      </c>
      <c r="K16" s="26">
        <f t="shared" si="2"/>
        <v>-0.2656799552908092</v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13910655.51</v>
      </c>
      <c r="D17" s="53">
        <f>IF('Town Data'!E13&gt;9,'Town Data'!D13,"*")</f>
        <v>4282009.54</v>
      </c>
      <c r="E17" s="54">
        <f>IF('Town Data'!G13&gt;9,'Town Data'!F13,"*")</f>
        <v>296954.3333327</v>
      </c>
      <c r="F17" s="53">
        <f>IF('Town Data'!I13&gt;9,'Town Data'!H13,"*")</f>
        <v>14574590.76</v>
      </c>
      <c r="G17" s="53">
        <f>IF('Town Data'!K13&gt;9,'Town Data'!J13,"*")</f>
        <v>4524972.85</v>
      </c>
      <c r="H17" s="54">
        <f>IF('Town Data'!M13&gt;9,'Town Data'!L13,"*")</f>
        <v>264717.4999997</v>
      </c>
      <c r="I17" s="22">
        <f t="shared" si="0"/>
        <v>-0.04555429795134776</v>
      </c>
      <c r="J17" s="22">
        <f t="shared" si="1"/>
        <v>-0.05369387133449864</v>
      </c>
      <c r="K17" s="22">
        <f t="shared" si="2"/>
        <v>0.12177824787948115</v>
      </c>
      <c r="L17" s="15"/>
    </row>
    <row r="18" spans="1:12" ht="15">
      <c r="A18" s="15"/>
      <c r="B18" s="15" t="str">
        <f>'Town Data'!A14</f>
        <v>BRADFORD</v>
      </c>
      <c r="C18" s="48">
        <f>IF('Town Data'!C14&gt;9,'Town Data'!B14,"*")</f>
        <v>22913978.01</v>
      </c>
      <c r="D18" s="49">
        <f>IF('Town Data'!E14&gt;9,'Town Data'!D14,"*")</f>
        <v>5568493.36</v>
      </c>
      <c r="E18" s="50">
        <f>IF('Town Data'!G14&gt;9,'Town Data'!F14,"*")</f>
        <v>238919.3333328</v>
      </c>
      <c r="F18" s="51">
        <f>IF('Town Data'!I14&gt;9,'Town Data'!H14,"*")</f>
        <v>21805257.77</v>
      </c>
      <c r="G18" s="49">
        <f>IF('Town Data'!K14&gt;9,'Town Data'!J14,"*")</f>
        <v>5373158.71</v>
      </c>
      <c r="H18" s="50">
        <f>IF('Town Data'!M14&gt;9,'Town Data'!L14,"*")</f>
        <v>201682.8333326</v>
      </c>
      <c r="I18" s="9">
        <f t="shared" si="0"/>
        <v>0.050846463348183664</v>
      </c>
      <c r="J18" s="9">
        <f t="shared" si="1"/>
        <v>0.036353783787637345</v>
      </c>
      <c r="K18" s="9">
        <f t="shared" si="2"/>
        <v>0.18462900081729994</v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30326721.41</v>
      </c>
      <c r="D19" s="53">
        <f>IF('Town Data'!E15&gt;9,'Town Data'!D15,"*")</f>
        <v>4297365.2</v>
      </c>
      <c r="E19" s="54">
        <f>IF('Town Data'!G15&gt;9,'Town Data'!F15,"*")</f>
        <v>352552.333333</v>
      </c>
      <c r="F19" s="53">
        <f>IF('Town Data'!I15&gt;9,'Town Data'!H15,"*")</f>
        <v>33955105.07</v>
      </c>
      <c r="G19" s="53">
        <f>IF('Town Data'!K15&gt;9,'Town Data'!J15,"*")</f>
        <v>4274757.29</v>
      </c>
      <c r="H19" s="54">
        <f>IF('Town Data'!M15&gt;9,'Town Data'!L15,"*")</f>
        <v>216260.4999994</v>
      </c>
      <c r="I19" s="22">
        <f t="shared" si="0"/>
        <v>-0.10685826630546191</v>
      </c>
      <c r="J19" s="22">
        <f t="shared" si="1"/>
        <v>0.005288700262091406</v>
      </c>
      <c r="K19" s="22">
        <f t="shared" si="2"/>
        <v>0.6302206521023402</v>
      </c>
      <c r="L19" s="15"/>
    </row>
    <row r="20" spans="1:12" ht="15">
      <c r="A20" s="15"/>
      <c r="B20" s="15" t="str">
        <f>'Town Data'!A16</f>
        <v>BRATTLEBORO</v>
      </c>
      <c r="C20" s="48">
        <f>IF('Town Data'!C16&gt;9,'Town Data'!B16,"*")</f>
        <v>138142766.18</v>
      </c>
      <c r="D20" s="49">
        <f>IF('Town Data'!E16&gt;9,'Town Data'!D16,"*")</f>
        <v>24104333.93</v>
      </c>
      <c r="E20" s="50">
        <f>IF('Town Data'!G16&gt;9,'Town Data'!F16,"*")</f>
        <v>1914484.9999977</v>
      </c>
      <c r="F20" s="51">
        <f>IF('Town Data'!I16&gt;9,'Town Data'!H16,"*")</f>
        <v>146491514.75</v>
      </c>
      <c r="G20" s="49">
        <f>IF('Town Data'!K16&gt;9,'Town Data'!J16,"*")</f>
        <v>25399397.61</v>
      </c>
      <c r="H20" s="50">
        <f>IF('Town Data'!M16&gt;9,'Town Data'!L16,"*")</f>
        <v>2037219.9999975</v>
      </c>
      <c r="I20" s="9">
        <f t="shared" si="0"/>
        <v>-0.05699134577349295</v>
      </c>
      <c r="J20" s="9">
        <f t="shared" si="1"/>
        <v>-0.05098796829300078</v>
      </c>
      <c r="K20" s="9">
        <f t="shared" si="2"/>
        <v>-0.060246316058133444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3376712.11</v>
      </c>
      <c r="D21" s="53">
        <f>IF('Town Data'!E17&gt;9,'Town Data'!D17,"*")</f>
        <v>621732.52</v>
      </c>
      <c r="E21" s="54" t="str">
        <f>IF('Town Data'!G17&gt;9,'Town Data'!F17,"*")</f>
        <v>*</v>
      </c>
      <c r="F21" s="53">
        <f>IF('Town Data'!I17&gt;9,'Town Data'!H17,"*")</f>
        <v>3645445.48</v>
      </c>
      <c r="G21" s="53">
        <f>IF('Town Data'!K17&gt;9,'Town Data'!J17,"*")</f>
        <v>525965.16</v>
      </c>
      <c r="H21" s="54" t="str">
        <f>IF('Town Data'!M17&gt;9,'Town Data'!L17,"*")</f>
        <v>*</v>
      </c>
      <c r="I21" s="22">
        <f t="shared" si="0"/>
        <v>-0.07371756661136518</v>
      </c>
      <c r="J21" s="22">
        <f t="shared" si="1"/>
        <v>0.18207928449101074</v>
      </c>
      <c r="K21" s="22">
        <f t="shared" si="2"/>
      </c>
      <c r="L21" s="15"/>
    </row>
    <row r="22" spans="1:12" ht="15">
      <c r="A22" s="15"/>
      <c r="B22" s="15" t="str">
        <f>'Town Data'!A18</f>
        <v>BRIDPORT</v>
      </c>
      <c r="C22" s="48">
        <f>IF('Town Data'!C18&gt;9,'Town Data'!B18,"*")</f>
        <v>3863935.54</v>
      </c>
      <c r="D22" s="49">
        <f>IF('Town Data'!E18&gt;9,'Town Data'!D18,"*")</f>
        <v>1239398.46</v>
      </c>
      <c r="E22" s="50" t="str">
        <f>IF('Town Data'!G18&gt;9,'Town Data'!F18,"*")</f>
        <v>*</v>
      </c>
      <c r="F22" s="51">
        <f>IF('Town Data'!I18&gt;9,'Town Data'!H18,"*")</f>
        <v>3492614.46</v>
      </c>
      <c r="G22" s="49">
        <f>IF('Town Data'!K18&gt;9,'Town Data'!J18,"*")</f>
        <v>872415.98</v>
      </c>
      <c r="H22" s="50" t="str">
        <f>IF('Town Data'!M18&gt;9,'Town Data'!L18,"*")</f>
        <v>*</v>
      </c>
      <c r="I22" s="9">
        <f t="shared" si="0"/>
        <v>0.10631608047571334</v>
      </c>
      <c r="J22" s="9">
        <f t="shared" si="1"/>
        <v>0.42065080009194694</v>
      </c>
      <c r="K22" s="9">
        <f t="shared" si="2"/>
      </c>
      <c r="L22" s="15"/>
    </row>
    <row r="23" spans="1:12" ht="15">
      <c r="A23" s="15"/>
      <c r="B23" s="27" t="str">
        <f>'Town Data'!A19</f>
        <v>BRIGHTON</v>
      </c>
      <c r="C23" s="52">
        <f>IF('Town Data'!C19&gt;9,'Town Data'!B19,"*")</f>
        <v>1793413.82</v>
      </c>
      <c r="D23" s="53">
        <f>IF('Town Data'!E19&gt;9,'Town Data'!D19,"*")</f>
        <v>783322.07</v>
      </c>
      <c r="E23" s="54" t="str">
        <f>IF('Town Data'!G19&gt;9,'Town Data'!F19,"*")</f>
        <v>*</v>
      </c>
      <c r="F23" s="53">
        <f>IF('Town Data'!I19&gt;9,'Town Data'!H19,"*")</f>
        <v>1909218.05</v>
      </c>
      <c r="G23" s="53">
        <f>IF('Town Data'!K19&gt;9,'Town Data'!J19,"*")</f>
        <v>848145.34</v>
      </c>
      <c r="H23" s="54" t="str">
        <f>IF('Town Data'!M19&gt;9,'Town Data'!L19,"*")</f>
        <v>*</v>
      </c>
      <c r="I23" s="22">
        <f t="shared" si="0"/>
        <v>-0.06065531907159582</v>
      </c>
      <c r="J23" s="22">
        <f t="shared" si="1"/>
        <v>-0.0764294360209537</v>
      </c>
      <c r="K23" s="22">
        <f t="shared" si="2"/>
      </c>
      <c r="L23" s="15"/>
    </row>
    <row r="24" spans="1:12" ht="15">
      <c r="A24" s="15"/>
      <c r="B24" s="15" t="str">
        <f>'Town Data'!A20</f>
        <v>BRISTOL</v>
      </c>
      <c r="C24" s="48">
        <f>IF('Town Data'!C20&gt;9,'Town Data'!B20,"*")</f>
        <v>15785424.11</v>
      </c>
      <c r="D24" s="49">
        <f>IF('Town Data'!E20&gt;9,'Town Data'!D20,"*")</f>
        <v>4523761.08</v>
      </c>
      <c r="E24" s="50">
        <f>IF('Town Data'!G20&gt;9,'Town Data'!F20,"*")</f>
        <v>226483.8333329</v>
      </c>
      <c r="F24" s="51">
        <f>IF('Town Data'!I20&gt;9,'Town Data'!H20,"*")</f>
        <v>15059740.41</v>
      </c>
      <c r="G24" s="49">
        <f>IF('Town Data'!K20&gt;9,'Town Data'!J20,"*")</f>
        <v>4326569.91</v>
      </c>
      <c r="H24" s="50">
        <f>IF('Town Data'!M20&gt;9,'Town Data'!L20,"*")</f>
        <v>246853.333333</v>
      </c>
      <c r="I24" s="9">
        <f t="shared" si="0"/>
        <v>0.048186999260500483</v>
      </c>
      <c r="J24" s="9">
        <f t="shared" si="1"/>
        <v>0.045576790414095014</v>
      </c>
      <c r="K24" s="9">
        <f t="shared" si="2"/>
        <v>-0.08251660905312537</v>
      </c>
      <c r="L24" s="15"/>
    </row>
    <row r="25" spans="1:12" ht="15">
      <c r="A25" s="15"/>
      <c r="B25" s="27" t="str">
        <f>'Town Data'!A21</f>
        <v>BURKE</v>
      </c>
      <c r="C25" s="52">
        <f>IF('Town Data'!C21&gt;9,'Town Data'!B21,"*")</f>
        <v>2386081.6</v>
      </c>
      <c r="D25" s="53">
        <f>IF('Town Data'!E21&gt;9,'Town Data'!D21,"*")</f>
        <v>1363905.99</v>
      </c>
      <c r="E25" s="54" t="str">
        <f>IF('Town Data'!G21&gt;9,'Town Data'!F21,"*")</f>
        <v>*</v>
      </c>
      <c r="F25" s="53">
        <f>IF('Town Data'!I21&gt;9,'Town Data'!H21,"*")</f>
        <v>1864173.59</v>
      </c>
      <c r="G25" s="53">
        <f>IF('Town Data'!K21&gt;9,'Town Data'!J21,"*")</f>
        <v>863544.79</v>
      </c>
      <c r="H25" s="54" t="str">
        <f>IF('Town Data'!M21&gt;9,'Town Data'!L21,"*")</f>
        <v>*</v>
      </c>
      <c r="I25" s="22">
        <f t="shared" si="0"/>
        <v>0.27996749487262074</v>
      </c>
      <c r="J25" s="22">
        <f t="shared" si="1"/>
        <v>0.5794270381736655</v>
      </c>
      <c r="K25" s="22">
        <f t="shared" si="2"/>
      </c>
      <c r="L25" s="15"/>
    </row>
    <row r="26" spans="1:12" ht="15">
      <c r="A26" s="15"/>
      <c r="B26" s="15" t="str">
        <f>'Town Data'!A22</f>
        <v>BURLINGTON</v>
      </c>
      <c r="C26" s="48">
        <f>IF('Town Data'!C22&gt;9,'Town Data'!B22,"*")</f>
        <v>317007701.18</v>
      </c>
      <c r="D26" s="49">
        <f>IF('Town Data'!E22&gt;9,'Town Data'!D22,"*")</f>
        <v>60233776.41</v>
      </c>
      <c r="E26" s="50">
        <f>IF('Town Data'!G22&gt;9,'Town Data'!F22,"*")</f>
        <v>2056830.9999957</v>
      </c>
      <c r="F26" s="51">
        <f>IF('Town Data'!I22&gt;9,'Town Data'!H22,"*")</f>
        <v>272941493.46</v>
      </c>
      <c r="G26" s="49">
        <f>IF('Town Data'!K22&gt;9,'Town Data'!J22,"*")</f>
        <v>59642351.36</v>
      </c>
      <c r="H26" s="50">
        <f>IF('Town Data'!M22&gt;9,'Town Data'!L22,"*")</f>
        <v>2185259.4999957</v>
      </c>
      <c r="I26" s="9">
        <f t="shared" si="0"/>
        <v>0.16144928043510542</v>
      </c>
      <c r="J26" s="9">
        <f t="shared" si="1"/>
        <v>0.009916192713968765</v>
      </c>
      <c r="K26" s="9">
        <f t="shared" si="2"/>
        <v>-0.058770365716407</v>
      </c>
      <c r="L26" s="15"/>
    </row>
    <row r="27" spans="1:12" ht="15">
      <c r="A27" s="15"/>
      <c r="B27" s="27" t="str">
        <f>'Town Data'!A23</f>
        <v>CABOT</v>
      </c>
      <c r="C27" s="52">
        <f>IF('Town Data'!C23&gt;9,'Town Data'!B23,"*")</f>
        <v>250865011.03</v>
      </c>
      <c r="D27" s="53">
        <f>IF('Town Data'!E23&gt;9,'Town Data'!D23,"*")</f>
        <v>773150.9</v>
      </c>
      <c r="E27" s="54" t="str">
        <f>IF('Town Data'!G23&gt;9,'Town Data'!F23,"*")</f>
        <v>*</v>
      </c>
      <c r="F27" s="53">
        <f>IF('Town Data'!I23&gt;9,'Town Data'!H23,"*")</f>
        <v>62818394.07</v>
      </c>
      <c r="G27" s="53">
        <f>IF('Town Data'!K23&gt;9,'Town Data'!J23,"*")</f>
        <v>698380.16</v>
      </c>
      <c r="H27" s="54" t="str">
        <f>IF('Town Data'!M23&gt;9,'Town Data'!L23,"*")</f>
        <v>*</v>
      </c>
      <c r="I27" s="22">
        <f t="shared" si="0"/>
        <v>2.993496088907578</v>
      </c>
      <c r="J27" s="22">
        <f t="shared" si="1"/>
        <v>0.10706309297217147</v>
      </c>
      <c r="K27" s="22">
        <f t="shared" si="2"/>
      </c>
      <c r="L27" s="15"/>
    </row>
    <row r="28" spans="1:12" ht="15">
      <c r="A28" s="15"/>
      <c r="B28" s="15" t="str">
        <f>'Town Data'!A24</f>
        <v>CALAIS</v>
      </c>
      <c r="C28" s="48">
        <f>IF('Town Data'!C24&gt;9,'Town Data'!B24,"*")</f>
        <v>526300.22</v>
      </c>
      <c r="D28" s="49">
        <f>IF('Town Data'!E24&gt;9,'Town Data'!D24,"*")</f>
        <v>147795.49</v>
      </c>
      <c r="E28" s="50" t="str">
        <f>IF('Town Data'!G24&gt;9,'Town Data'!F24,"*")</f>
        <v>*</v>
      </c>
      <c r="F28" s="51">
        <f>IF('Town Data'!I24&gt;9,'Town Data'!H24,"*")</f>
        <v>702714.71</v>
      </c>
      <c r="G28" s="49" t="str">
        <f>IF('Town Data'!K24&gt;9,'Town Data'!J24,"*")</f>
        <v>*</v>
      </c>
      <c r="H28" s="50" t="str">
        <f>IF('Town Data'!M24&gt;9,'Town Data'!L24,"*")</f>
        <v>*</v>
      </c>
      <c r="I28" s="9">
        <f t="shared" si="0"/>
        <v>-0.25104709989634344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CAMBRIDGE</v>
      </c>
      <c r="C29" s="52">
        <f>IF('Town Data'!C25&gt;9,'Town Data'!B25,"*")</f>
        <v>12771133.77</v>
      </c>
      <c r="D29" s="53">
        <f>IF('Town Data'!E25&gt;9,'Town Data'!D25,"*")</f>
        <v>3841447.64</v>
      </c>
      <c r="E29" s="54" t="str">
        <f>IF('Town Data'!G25&gt;9,'Town Data'!F25,"*")</f>
        <v>*</v>
      </c>
      <c r="F29" s="53">
        <f>IF('Town Data'!I25&gt;9,'Town Data'!H25,"*")</f>
        <v>10961398.11</v>
      </c>
      <c r="G29" s="53">
        <f>IF('Town Data'!K25&gt;9,'Town Data'!J25,"*")</f>
        <v>4010137.28</v>
      </c>
      <c r="H29" s="54" t="str">
        <f>IF('Town Data'!M25&gt;9,'Town Data'!L25,"*")</f>
        <v>*</v>
      </c>
      <c r="I29" s="22">
        <f t="shared" si="0"/>
        <v>0.1651008057401904</v>
      </c>
      <c r="J29" s="22">
        <f t="shared" si="1"/>
        <v>-0.042065801797189266</v>
      </c>
      <c r="K29" s="22">
        <f t="shared" si="2"/>
      </c>
      <c r="L29" s="15"/>
    </row>
    <row r="30" spans="1:12" ht="15">
      <c r="A30" s="15"/>
      <c r="B30" s="15" t="str">
        <f>'Town Data'!A26</f>
        <v>CASTLETON</v>
      </c>
      <c r="C30" s="48">
        <f>IF('Town Data'!C26&gt;9,'Town Data'!B26,"*")</f>
        <v>25386257.43</v>
      </c>
      <c r="D30" s="49">
        <f>IF('Town Data'!E26&gt;9,'Town Data'!D26,"*")</f>
        <v>6088654.81</v>
      </c>
      <c r="E30" s="50" t="str">
        <f>IF('Town Data'!G26&gt;9,'Town Data'!F26,"*")</f>
        <v>*</v>
      </c>
      <c r="F30" s="51">
        <f>IF('Town Data'!I26&gt;9,'Town Data'!H26,"*")</f>
        <v>25430368.26</v>
      </c>
      <c r="G30" s="49">
        <f>IF('Town Data'!K26&gt;9,'Town Data'!J26,"*")</f>
        <v>6003909.1</v>
      </c>
      <c r="H30" s="50" t="str">
        <f>IF('Town Data'!M26&gt;9,'Town Data'!L26,"*")</f>
        <v>*</v>
      </c>
      <c r="I30" s="9">
        <f t="shared" si="0"/>
        <v>-0.0017345729935568748</v>
      </c>
      <c r="J30" s="9">
        <f t="shared" si="1"/>
        <v>0.014115088784405474</v>
      </c>
      <c r="K30" s="9">
        <f t="shared" si="2"/>
      </c>
      <c r="L30" s="15"/>
    </row>
    <row r="31" spans="1:12" ht="15">
      <c r="A31" s="15"/>
      <c r="B31" s="27" t="str">
        <f>'Town Data'!A27</f>
        <v>CAVENDISH</v>
      </c>
      <c r="C31" s="52">
        <f>IF('Town Data'!C27&gt;9,'Town Data'!B27,"*")</f>
        <v>867075.57</v>
      </c>
      <c r="D31" s="53">
        <f>IF('Town Data'!E27&gt;9,'Town Data'!D27,"*")</f>
        <v>230270.04</v>
      </c>
      <c r="E31" s="54" t="str">
        <f>IF('Town Data'!G27&gt;9,'Town Data'!F27,"*")</f>
        <v>*</v>
      </c>
      <c r="F31" s="53">
        <f>IF('Town Data'!I27&gt;9,'Town Data'!H27,"*")</f>
        <v>703322.9</v>
      </c>
      <c r="G31" s="53">
        <f>IF('Town Data'!K27&gt;9,'Town Data'!J27,"*")</f>
        <v>175458.56</v>
      </c>
      <c r="H31" s="54" t="str">
        <f>IF('Town Data'!M27&gt;9,'Town Data'!L27,"*")</f>
        <v>*</v>
      </c>
      <c r="I31" s="22">
        <f t="shared" si="0"/>
        <v>0.2328271552085108</v>
      </c>
      <c r="J31" s="22">
        <f t="shared" si="1"/>
        <v>0.3123898885298045</v>
      </c>
      <c r="K31" s="22">
        <f t="shared" si="2"/>
      </c>
      <c r="L31" s="15"/>
    </row>
    <row r="32" spans="1:12" ht="15">
      <c r="A32" s="15"/>
      <c r="B32" s="15" t="str">
        <f>'Town Data'!A28</f>
        <v>CHARLESTON</v>
      </c>
      <c r="C32" s="48">
        <f>IF('Town Data'!C28&gt;9,'Town Data'!B28,"*")</f>
        <v>880628.31</v>
      </c>
      <c r="D32" s="49" t="str">
        <f>IF('Town Data'!E28&gt;9,'Town Data'!D28,"*")</f>
        <v>*</v>
      </c>
      <c r="E32" s="50" t="str">
        <f>IF('Town Data'!G28&gt;9,'Town Data'!F28,"*")</f>
        <v>*</v>
      </c>
      <c r="F32" s="51" t="str">
        <f>IF('Town Data'!I28&gt;9,'Town Data'!H28,"*")</f>
        <v>*</v>
      </c>
      <c r="G32" s="49" t="str">
        <f>IF('Town Data'!K28&gt;9,'Town Data'!J28,"*")</f>
        <v>*</v>
      </c>
      <c r="H32" s="50" t="str">
        <f>IF('Town Data'!M28&gt;9,'Town Data'!L28,"*")</f>
        <v>*</v>
      </c>
      <c r="I32" s="9">
        <f t="shared" si="0"/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CHARLOTTE</v>
      </c>
      <c r="C33" s="52">
        <f>IF('Town Data'!C29&gt;9,'Town Data'!B29,"*")</f>
        <v>4829027.05</v>
      </c>
      <c r="D33" s="53">
        <f>IF('Town Data'!E29&gt;9,'Town Data'!D29,"*")</f>
        <v>2119454.8</v>
      </c>
      <c r="E33" s="54" t="str">
        <f>IF('Town Data'!G29&gt;9,'Town Data'!F29,"*")</f>
        <v>*</v>
      </c>
      <c r="F33" s="53">
        <f>IF('Town Data'!I29&gt;9,'Town Data'!H29,"*")</f>
        <v>4211240.51</v>
      </c>
      <c r="G33" s="53">
        <f>IF('Town Data'!K29&gt;9,'Town Data'!J29,"*")</f>
        <v>2062093.91</v>
      </c>
      <c r="H33" s="54" t="str">
        <f>IF('Town Data'!M29&gt;9,'Town Data'!L29,"*")</f>
        <v>*</v>
      </c>
      <c r="I33" s="22">
        <f t="shared" si="0"/>
        <v>0.14669941992935476</v>
      </c>
      <c r="J33" s="22">
        <f t="shared" si="1"/>
        <v>0.0278168175182671</v>
      </c>
      <c r="K33" s="22">
        <f t="shared" si="2"/>
      </c>
      <c r="L33" s="15"/>
    </row>
    <row r="34" spans="1:12" ht="15">
      <c r="A34" s="15"/>
      <c r="B34" s="15" t="str">
        <f>'Town Data'!A30</f>
        <v>CHELSEA</v>
      </c>
      <c r="C34" s="48">
        <f>IF('Town Data'!C30&gt;9,'Town Data'!B30,"*")</f>
        <v>2970764.1</v>
      </c>
      <c r="D34" s="49">
        <f>IF('Town Data'!E30&gt;9,'Town Data'!D30,"*")</f>
        <v>276647.7</v>
      </c>
      <c r="E34" s="50" t="str">
        <f>IF('Town Data'!G30&gt;9,'Town Data'!F30,"*")</f>
        <v>*</v>
      </c>
      <c r="F34" s="51">
        <f>IF('Town Data'!I30&gt;9,'Town Data'!H30,"*")</f>
        <v>3549488.83</v>
      </c>
      <c r="G34" s="49">
        <f>IF('Town Data'!K30&gt;9,'Town Data'!J30,"*")</f>
        <v>308205.56</v>
      </c>
      <c r="H34" s="50" t="str">
        <f>IF('Town Data'!M30&gt;9,'Town Data'!L30,"*")</f>
        <v>*</v>
      </c>
      <c r="I34" s="9">
        <f t="shared" si="0"/>
        <v>-0.1630445277383786</v>
      </c>
      <c r="J34" s="9">
        <f t="shared" si="1"/>
        <v>-0.10239224756360653</v>
      </c>
      <c r="K34" s="9">
        <f t="shared" si="2"/>
      </c>
      <c r="L34" s="15"/>
    </row>
    <row r="35" spans="1:12" ht="15">
      <c r="A35" s="15"/>
      <c r="B35" s="27" t="str">
        <f>'Town Data'!A31</f>
        <v>CHESTER</v>
      </c>
      <c r="C35" s="52">
        <f>IF('Town Data'!C31&gt;9,'Town Data'!B31,"*")</f>
        <v>8353414.31</v>
      </c>
      <c r="D35" s="53">
        <f>IF('Town Data'!E31&gt;9,'Town Data'!D31,"*")</f>
        <v>2336274.11</v>
      </c>
      <c r="E35" s="54">
        <f>IF('Town Data'!G31&gt;9,'Town Data'!F31,"*")</f>
        <v>192674.4999995</v>
      </c>
      <c r="F35" s="53">
        <f>IF('Town Data'!I31&gt;9,'Town Data'!H31,"*")</f>
        <v>7661973.95</v>
      </c>
      <c r="G35" s="53">
        <f>IF('Town Data'!K31&gt;9,'Town Data'!J31,"*")</f>
        <v>2116465.31</v>
      </c>
      <c r="H35" s="54">
        <f>IF('Town Data'!M31&gt;9,'Town Data'!L31,"*")</f>
        <v>282404.8333329</v>
      </c>
      <c r="I35" s="22">
        <f t="shared" si="0"/>
        <v>0.09024311026272798</v>
      </c>
      <c r="J35" s="22">
        <f t="shared" si="1"/>
        <v>0.10385655694966237</v>
      </c>
      <c r="K35" s="22">
        <f t="shared" si="2"/>
        <v>-0.3177365354353745</v>
      </c>
      <c r="L35" s="15"/>
    </row>
    <row r="36" spans="1:12" ht="15">
      <c r="A36" s="15"/>
      <c r="B36" s="15" t="str">
        <f>'Town Data'!A32</f>
        <v>CHITTENDEN</v>
      </c>
      <c r="C36" s="48">
        <f>IF('Town Data'!C32&gt;9,'Town Data'!B32,"*")</f>
        <v>527244.01</v>
      </c>
      <c r="D36" s="49" t="str">
        <f>IF('Town Data'!E32&gt;9,'Town Data'!D32,"*")</f>
        <v>*</v>
      </c>
      <c r="E36" s="50" t="str">
        <f>IF('Town Data'!G32&gt;9,'Town Data'!F32,"*")</f>
        <v>*</v>
      </c>
      <c r="F36" s="51" t="str">
        <f>IF('Town Data'!I32&gt;9,'Town Data'!H32,"*")</f>
        <v>*</v>
      </c>
      <c r="G36" s="49" t="str">
        <f>IF('Town Data'!K32&gt;9,'Town Data'!J32,"*")</f>
        <v>*</v>
      </c>
      <c r="H36" s="50" t="str">
        <f>IF('Town Data'!M32&gt;9,'Town Data'!L32,"*")</f>
        <v>*</v>
      </c>
      <c r="I36" s="9">
        <f t="shared" si="0"/>
      </c>
      <c r="J36" s="9">
        <f t="shared" si="1"/>
      </c>
      <c r="K36" s="9">
        <f t="shared" si="2"/>
      </c>
      <c r="L36" s="15"/>
    </row>
    <row r="37" spans="1:12" ht="15">
      <c r="A37" s="15"/>
      <c r="B37" s="27" t="str">
        <f>'Town Data'!A33</f>
        <v>CLARENDON</v>
      </c>
      <c r="C37" s="52">
        <f>IF('Town Data'!C33&gt;9,'Town Data'!B33,"*")</f>
        <v>29233879.44</v>
      </c>
      <c r="D37" s="53">
        <f>IF('Town Data'!E33&gt;9,'Town Data'!D33,"*")</f>
        <v>4582586.21</v>
      </c>
      <c r="E37" s="54">
        <f>IF('Town Data'!G33&gt;9,'Town Data'!F33,"*")</f>
        <v>219698.4999995</v>
      </c>
      <c r="F37" s="53">
        <f>IF('Town Data'!I33&gt;9,'Town Data'!H33,"*")</f>
        <v>25187176</v>
      </c>
      <c r="G37" s="53">
        <f>IF('Town Data'!K33&gt;9,'Town Data'!J33,"*")</f>
        <v>4714036.41</v>
      </c>
      <c r="H37" s="54">
        <f>IF('Town Data'!M33&gt;9,'Town Data'!L33,"*")</f>
        <v>201842.3333328</v>
      </c>
      <c r="I37" s="22">
        <f t="shared" si="0"/>
        <v>0.1606652305919489</v>
      </c>
      <c r="J37" s="22">
        <f t="shared" si="1"/>
        <v>-0.027884850384513722</v>
      </c>
      <c r="K37" s="22">
        <f>_xlfn.IFERROR((E37-H37)/H37,"")</f>
        <v>0.08846591481509755</v>
      </c>
      <c r="L37" s="15"/>
    </row>
    <row r="38" spans="1:12" ht="15">
      <c r="A38" s="15"/>
      <c r="B38" s="15" t="str">
        <f>'Town Data'!A34</f>
        <v>COLCHESTER</v>
      </c>
      <c r="C38" s="48">
        <f>IF('Town Data'!C34&gt;9,'Town Data'!B34,"*")</f>
        <v>372415806.56</v>
      </c>
      <c r="D38" s="49">
        <f>IF('Town Data'!E34&gt;9,'Town Data'!D34,"*")</f>
        <v>81814831.86</v>
      </c>
      <c r="E38" s="50">
        <f>IF('Town Data'!G34&gt;9,'Town Data'!F34,"*")</f>
        <v>5516370.8333311</v>
      </c>
      <c r="F38" s="51">
        <f>IF('Town Data'!I34&gt;9,'Town Data'!H34,"*")</f>
        <v>370599008.4</v>
      </c>
      <c r="G38" s="49">
        <f>IF('Town Data'!K34&gt;9,'Town Data'!J34,"*")</f>
        <v>81482620.14</v>
      </c>
      <c r="H38" s="50">
        <f>IF('Town Data'!M34&gt;9,'Town Data'!L34,"*")</f>
        <v>4741204.1666642</v>
      </c>
      <c r="I38" s="9">
        <f t="shared" si="0"/>
        <v>0.004902328713300536</v>
      </c>
      <c r="J38" s="9">
        <f t="shared" si="1"/>
        <v>0.004077086861335665</v>
      </c>
      <c r="K38" s="9">
        <f t="shared" si="2"/>
        <v>0.1634957364032456</v>
      </c>
      <c r="L38" s="15"/>
    </row>
    <row r="39" spans="1:12" ht="15">
      <c r="A39" s="15"/>
      <c r="B39" s="27" t="str">
        <f>'Town Data'!A35</f>
        <v>CONCORD</v>
      </c>
      <c r="C39" s="52">
        <f>IF('Town Data'!C35&gt;9,'Town Data'!B35,"*")</f>
        <v>702539.03</v>
      </c>
      <c r="D39" s="53">
        <f>IF('Town Data'!E35&gt;9,'Town Data'!D35,"*")</f>
        <v>393210.6</v>
      </c>
      <c r="E39" s="54" t="str">
        <f>IF('Town Data'!G35&gt;9,'Town Data'!F35,"*")</f>
        <v>*</v>
      </c>
      <c r="F39" s="53">
        <f>IF('Town Data'!I35&gt;9,'Town Data'!H35,"*")</f>
        <v>632107.89</v>
      </c>
      <c r="G39" s="53">
        <f>IF('Town Data'!K35&gt;9,'Town Data'!J35,"*")</f>
        <v>300855.66</v>
      </c>
      <c r="H39" s="54" t="str">
        <f>IF('Town Data'!M35&gt;9,'Town Data'!L35,"*")</f>
        <v>*</v>
      </c>
      <c r="I39" s="22">
        <f t="shared" si="0"/>
        <v>0.11142265602791324</v>
      </c>
      <c r="J39" s="22">
        <f t="shared" si="1"/>
        <v>0.30697424804971263</v>
      </c>
      <c r="K39" s="22">
        <f t="shared" si="2"/>
      </c>
      <c r="L39" s="15"/>
    </row>
    <row r="40" spans="1:12" ht="15">
      <c r="A40" s="15"/>
      <c r="B40" s="15" t="str">
        <f>'Town Data'!A36</f>
        <v>CORINTH</v>
      </c>
      <c r="C40" s="48">
        <f>IF('Town Data'!C36&gt;9,'Town Data'!B36,"*")</f>
        <v>1044139.49</v>
      </c>
      <c r="D40" s="49">
        <f>IF('Town Data'!E36&gt;9,'Town Data'!D36,"*")</f>
        <v>433592.36</v>
      </c>
      <c r="E40" s="50" t="str">
        <f>IF('Town Data'!G36&gt;9,'Town Data'!F36,"*")</f>
        <v>*</v>
      </c>
      <c r="F40" s="51">
        <f>IF('Town Data'!I36&gt;9,'Town Data'!H36,"*")</f>
        <v>1043450.95</v>
      </c>
      <c r="G40" s="49">
        <f>IF('Town Data'!K36&gt;9,'Town Data'!J36,"*")</f>
        <v>448429.23</v>
      </c>
      <c r="H40" s="50" t="str">
        <f>IF('Town Data'!M36&gt;9,'Town Data'!L36,"*")</f>
        <v>*</v>
      </c>
      <c r="I40" s="9">
        <f t="shared" si="0"/>
        <v>0.0006598681040062663</v>
      </c>
      <c r="J40" s="9">
        <f t="shared" si="1"/>
        <v>-0.03308631330745321</v>
      </c>
      <c r="K40" s="9">
        <f t="shared" si="2"/>
      </c>
      <c r="L40" s="15"/>
    </row>
    <row r="41" spans="1:12" ht="15">
      <c r="A41" s="15"/>
      <c r="B41" s="27" t="str">
        <f>'Town Data'!A37</f>
        <v>COVENTRY</v>
      </c>
      <c r="C41" s="52">
        <f>IF('Town Data'!C37&gt;9,'Town Data'!B37,"*")</f>
        <v>2736023.02</v>
      </c>
      <c r="D41" s="53">
        <f>IF('Town Data'!E37&gt;9,'Town Data'!D37,"*")</f>
        <v>1100048.05</v>
      </c>
      <c r="E41" s="54" t="str">
        <f>IF('Town Data'!G37&gt;9,'Town Data'!F37,"*")</f>
        <v>*</v>
      </c>
      <c r="F41" s="53">
        <f>IF('Town Data'!I37&gt;9,'Town Data'!H37,"*")</f>
        <v>2962686.43</v>
      </c>
      <c r="G41" s="53">
        <f>IF('Town Data'!K37&gt;9,'Town Data'!J37,"*")</f>
        <v>1278907.04</v>
      </c>
      <c r="H41" s="54" t="str">
        <f>IF('Town Data'!M37&gt;9,'Town Data'!L37,"*")</f>
        <v>*</v>
      </c>
      <c r="I41" s="22">
        <f t="shared" si="0"/>
        <v>-0.07650604117425959</v>
      </c>
      <c r="J41" s="22">
        <f t="shared" si="1"/>
        <v>-0.13985300292036862</v>
      </c>
      <c r="K41" s="22">
        <f t="shared" si="2"/>
      </c>
      <c r="L41" s="15"/>
    </row>
    <row r="42" spans="1:12" ht="15">
      <c r="A42" s="15"/>
      <c r="B42" s="15" t="str">
        <f>'Town Data'!A38</f>
        <v>CRAFTSBURY</v>
      </c>
      <c r="C42" s="48">
        <f>IF('Town Data'!C38&gt;9,'Town Data'!B38,"*")</f>
        <v>1305261.38</v>
      </c>
      <c r="D42" s="49">
        <f>IF('Town Data'!E38&gt;9,'Town Data'!D38,"*")</f>
        <v>507537.15</v>
      </c>
      <c r="E42" s="50" t="str">
        <f>IF('Town Data'!G38&gt;9,'Town Data'!F38,"*")</f>
        <v>*</v>
      </c>
      <c r="F42" s="51">
        <f>IF('Town Data'!I38&gt;9,'Town Data'!H38,"*")</f>
        <v>1430454.8</v>
      </c>
      <c r="G42" s="49">
        <f>IF('Town Data'!K38&gt;9,'Town Data'!J38,"*")</f>
        <v>624175.6</v>
      </c>
      <c r="H42" s="50" t="str">
        <f>IF('Town Data'!M38&gt;9,'Town Data'!L38,"*")</f>
        <v>*</v>
      </c>
      <c r="I42" s="9">
        <f t="shared" si="0"/>
        <v>-0.0875200111181424</v>
      </c>
      <c r="J42" s="9">
        <f t="shared" si="1"/>
        <v>-0.186868006375129</v>
      </c>
      <c r="K42" s="9">
        <f t="shared" si="2"/>
      </c>
      <c r="L42" s="15"/>
    </row>
    <row r="43" spans="1:12" ht="15">
      <c r="A43" s="15"/>
      <c r="B43" s="27" t="str">
        <f>'Town Data'!A39</f>
        <v>DANBY</v>
      </c>
      <c r="C43" s="52">
        <f>IF('Town Data'!C39&gt;9,'Town Data'!B39,"*")</f>
        <v>3022585.23</v>
      </c>
      <c r="D43" s="53">
        <f>IF('Town Data'!E39&gt;9,'Town Data'!D39,"*")</f>
        <v>837258.77</v>
      </c>
      <c r="E43" s="54" t="str">
        <f>IF('Town Data'!G39&gt;9,'Town Data'!F39,"*")</f>
        <v>*</v>
      </c>
      <c r="F43" s="53">
        <f>IF('Town Data'!I39&gt;9,'Town Data'!H39,"*")</f>
        <v>2223654.66</v>
      </c>
      <c r="G43" s="53">
        <f>IF('Town Data'!K39&gt;9,'Town Data'!J39,"*")</f>
        <v>482368.29</v>
      </c>
      <c r="H43" s="54" t="str">
        <f>IF('Town Data'!M39&gt;9,'Town Data'!L39,"*")</f>
        <v>*</v>
      </c>
      <c r="I43" s="22">
        <f t="shared" si="0"/>
        <v>0.3592871610738332</v>
      </c>
      <c r="J43" s="22">
        <f t="shared" si="1"/>
        <v>0.7357251447851185</v>
      </c>
      <c r="K43" s="22">
        <f t="shared" si="2"/>
      </c>
      <c r="L43" s="15"/>
    </row>
    <row r="44" spans="1:12" ht="15">
      <c r="A44" s="15"/>
      <c r="B44" s="15" t="str">
        <f>'Town Data'!A40</f>
        <v>DANVILLE</v>
      </c>
      <c r="C44" s="48">
        <f>IF('Town Data'!C40&gt;9,'Town Data'!B40,"*")</f>
        <v>2798685.99</v>
      </c>
      <c r="D44" s="49">
        <f>IF('Town Data'!E40&gt;9,'Town Data'!D40,"*")</f>
        <v>1958448.77</v>
      </c>
      <c r="E44" s="50" t="str">
        <f>IF('Town Data'!G40&gt;9,'Town Data'!F40,"*")</f>
        <v>*</v>
      </c>
      <c r="F44" s="51">
        <f>IF('Town Data'!I40&gt;9,'Town Data'!H40,"*")</f>
        <v>2640523.62</v>
      </c>
      <c r="G44" s="49">
        <f>IF('Town Data'!K40&gt;9,'Town Data'!J40,"*")</f>
        <v>1748755.07</v>
      </c>
      <c r="H44" s="50" t="str">
        <f>IF('Town Data'!M40&gt;9,'Town Data'!L40,"*")</f>
        <v>*</v>
      </c>
      <c r="I44" s="9">
        <f t="shared" si="0"/>
        <v>0.05989810839109256</v>
      </c>
      <c r="J44" s="9">
        <f t="shared" si="1"/>
        <v>0.11991027422725353</v>
      </c>
      <c r="K44" s="9">
        <f t="shared" si="2"/>
      </c>
      <c r="L44" s="15"/>
    </row>
    <row r="45" spans="1:12" ht="15">
      <c r="A45" s="15"/>
      <c r="B45" s="27" t="str">
        <f>'Town Data'!A41</f>
        <v>DERBY</v>
      </c>
      <c r="C45" s="52">
        <f>IF('Town Data'!C41&gt;9,'Town Data'!B41,"*")</f>
        <v>62019805.01</v>
      </c>
      <c r="D45" s="53">
        <f>IF('Town Data'!E41&gt;9,'Town Data'!D41,"*")</f>
        <v>21328064</v>
      </c>
      <c r="E45" s="54">
        <f>IF('Town Data'!G41&gt;9,'Town Data'!F41,"*")</f>
        <v>399723.3333321</v>
      </c>
      <c r="F45" s="53">
        <f>IF('Town Data'!I41&gt;9,'Town Data'!H41,"*")</f>
        <v>53660782.88</v>
      </c>
      <c r="G45" s="53">
        <f>IF('Town Data'!K41&gt;9,'Town Data'!J41,"*")</f>
        <v>16413340.4</v>
      </c>
      <c r="H45" s="54">
        <f>IF('Town Data'!M41&gt;9,'Town Data'!L41,"*")</f>
        <v>425845.8333323</v>
      </c>
      <c r="I45" s="22">
        <f t="shared" si="0"/>
        <v>0.15577525487641553</v>
      </c>
      <c r="J45" s="22">
        <f t="shared" si="1"/>
        <v>0.2994346964253541</v>
      </c>
      <c r="K45" s="22">
        <f t="shared" si="2"/>
        <v>-0.061342622037153634</v>
      </c>
      <c r="L45" s="15"/>
    </row>
    <row r="46" spans="1:12" ht="15">
      <c r="A46" s="15"/>
      <c r="B46" s="15" t="str">
        <f>'Town Data'!A42</f>
        <v>DORSET</v>
      </c>
      <c r="C46" s="48">
        <f>IF('Town Data'!C42&gt;9,'Town Data'!B42,"*")</f>
        <v>6517255.01</v>
      </c>
      <c r="D46" s="49">
        <f>IF('Town Data'!E42&gt;9,'Town Data'!D42,"*")</f>
        <v>2605152.42</v>
      </c>
      <c r="E46" s="50">
        <f>IF('Town Data'!G42&gt;9,'Town Data'!F42,"*")</f>
        <v>42257.3333329</v>
      </c>
      <c r="F46" s="51">
        <f>IF('Town Data'!I42&gt;9,'Town Data'!H42,"*")</f>
        <v>5420277.35</v>
      </c>
      <c r="G46" s="49">
        <f>IF('Town Data'!K42&gt;9,'Town Data'!J42,"*")</f>
        <v>2536893.12</v>
      </c>
      <c r="H46" s="50" t="str">
        <f>IF('Town Data'!M42&gt;9,'Town Data'!L42,"*")</f>
        <v>*</v>
      </c>
      <c r="I46" s="9">
        <f t="shared" si="0"/>
        <v>0.20238404590126743</v>
      </c>
      <c r="J46" s="9">
        <f t="shared" si="1"/>
        <v>0.026906651865570043</v>
      </c>
      <c r="K46" s="9">
        <f t="shared" si="2"/>
      </c>
      <c r="L46" s="15"/>
    </row>
    <row r="47" spans="1:12" ht="15">
      <c r="A47" s="15"/>
      <c r="B47" s="27" t="str">
        <f>'Town Data'!A43</f>
        <v>DOVER</v>
      </c>
      <c r="C47" s="52">
        <f>IF('Town Data'!C43&gt;9,'Town Data'!B43,"*")</f>
        <v>4596372.04</v>
      </c>
      <c r="D47" s="53">
        <f>IF('Town Data'!E43&gt;9,'Town Data'!D43,"*")</f>
        <v>3740885.49</v>
      </c>
      <c r="E47" s="54" t="str">
        <f>IF('Town Data'!G43&gt;9,'Town Data'!F43,"*")</f>
        <v>*</v>
      </c>
      <c r="F47" s="53">
        <f>IF('Town Data'!I43&gt;9,'Town Data'!H43,"*")</f>
        <v>3434250.68</v>
      </c>
      <c r="G47" s="53">
        <f>IF('Town Data'!K43&gt;9,'Town Data'!J43,"*")</f>
        <v>2712555.93</v>
      </c>
      <c r="H47" s="54" t="str">
        <f>IF('Town Data'!M43&gt;9,'Town Data'!L43,"*")</f>
        <v>*</v>
      </c>
      <c r="I47" s="22">
        <f t="shared" si="0"/>
        <v>0.3383915352387729</v>
      </c>
      <c r="J47" s="22">
        <f t="shared" si="1"/>
        <v>0.3790998550949694</v>
      </c>
      <c r="K47" s="22">
        <f t="shared" si="2"/>
      </c>
      <c r="L47" s="15"/>
    </row>
    <row r="48" spans="1:12" ht="15">
      <c r="A48" s="15"/>
      <c r="B48" s="15" t="str">
        <f>'Town Data'!A44</f>
        <v>DUMMERSTON</v>
      </c>
      <c r="C48" s="48">
        <f>IF('Town Data'!C44&gt;9,'Town Data'!B44,"*")</f>
        <v>4752033.21</v>
      </c>
      <c r="D48" s="49">
        <f>IF('Town Data'!E44&gt;9,'Town Data'!D44,"*")</f>
        <v>1197227.44</v>
      </c>
      <c r="E48" s="50" t="str">
        <f>IF('Town Data'!G44&gt;9,'Town Data'!F44,"*")</f>
        <v>*</v>
      </c>
      <c r="F48" s="51">
        <f>IF('Town Data'!I44&gt;9,'Town Data'!H44,"*")</f>
        <v>4149016.51</v>
      </c>
      <c r="G48" s="49">
        <f>IF('Town Data'!K44&gt;9,'Town Data'!J44,"*")</f>
        <v>1142447.18</v>
      </c>
      <c r="H48" s="50" t="str">
        <f>IF('Town Data'!M44&gt;9,'Town Data'!L44,"*")</f>
        <v>*</v>
      </c>
      <c r="I48" s="9">
        <f t="shared" si="0"/>
        <v>0.1453396723167053</v>
      </c>
      <c r="J48" s="9">
        <f t="shared" si="1"/>
        <v>0.047949927978289564</v>
      </c>
      <c r="K48" s="9">
        <f t="shared" si="2"/>
      </c>
      <c r="L48" s="15"/>
    </row>
    <row r="49" spans="1:12" ht="15">
      <c r="A49" s="15"/>
      <c r="B49" s="27" t="str">
        <f>'Town Data'!A45</f>
        <v>DUXBURY</v>
      </c>
      <c r="C49" s="52">
        <f>IF('Town Data'!C45&gt;9,'Town Data'!B45,"*")</f>
        <v>520480.69</v>
      </c>
      <c r="D49" s="53">
        <f>IF('Town Data'!E45&gt;9,'Town Data'!D45,"*")</f>
        <v>209366.24</v>
      </c>
      <c r="E49" s="54" t="str">
        <f>IF('Town Data'!G45&gt;9,'Town Data'!F45,"*")</f>
        <v>*</v>
      </c>
      <c r="F49" s="53">
        <f>IF('Town Data'!I45&gt;9,'Town Data'!H45,"*")</f>
        <v>521417.14</v>
      </c>
      <c r="G49" s="53" t="str">
        <f>IF('Town Data'!K45&gt;9,'Town Data'!J45,"*")</f>
        <v>*</v>
      </c>
      <c r="H49" s="54" t="str">
        <f>IF('Town Data'!M45&gt;9,'Town Data'!L45,"*")</f>
        <v>*</v>
      </c>
      <c r="I49" s="22">
        <f t="shared" si="0"/>
        <v>-0.0017959708804355984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EAST MONTPELIER</v>
      </c>
      <c r="C50" s="48">
        <f>IF('Town Data'!C46&gt;9,'Town Data'!B46,"*")</f>
        <v>13328128.75</v>
      </c>
      <c r="D50" s="49">
        <f>IF('Town Data'!E46&gt;9,'Town Data'!D46,"*")</f>
        <v>4194903.74</v>
      </c>
      <c r="E50" s="50" t="str">
        <f>IF('Town Data'!G46&gt;9,'Town Data'!F46,"*")</f>
        <v>*</v>
      </c>
      <c r="F50" s="51">
        <f>IF('Town Data'!I46&gt;9,'Town Data'!H46,"*")</f>
        <v>12977477.72</v>
      </c>
      <c r="G50" s="49">
        <f>IF('Town Data'!K46&gt;9,'Town Data'!J46,"*")</f>
        <v>4626391.67</v>
      </c>
      <c r="H50" s="50" t="str">
        <f>IF('Town Data'!M46&gt;9,'Town Data'!L46,"*")</f>
        <v>*</v>
      </c>
      <c r="I50" s="9">
        <f t="shared" si="0"/>
        <v>0.02701996779078264</v>
      </c>
      <c r="J50" s="9">
        <f t="shared" si="1"/>
        <v>-0.0932666234893164</v>
      </c>
      <c r="K50" s="9">
        <f t="shared" si="2"/>
      </c>
      <c r="L50" s="15"/>
    </row>
    <row r="51" spans="1:12" ht="15">
      <c r="A51" s="15"/>
      <c r="B51" s="27" t="str">
        <f>'Town Data'!A47</f>
        <v>EDEN</v>
      </c>
      <c r="C51" s="52">
        <f>IF('Town Data'!C47&gt;9,'Town Data'!B47,"*")</f>
        <v>943160.07</v>
      </c>
      <c r="D51" s="53" t="str">
        <f>IF('Town Data'!E47&gt;9,'Town Data'!D47,"*")</f>
        <v>*</v>
      </c>
      <c r="E51" s="54" t="str">
        <f>IF('Town Data'!G47&gt;9,'Town Data'!F47,"*")</f>
        <v>*</v>
      </c>
      <c r="F51" s="53">
        <f>IF('Town Data'!I47&gt;9,'Town Data'!H47,"*")</f>
        <v>826606.32</v>
      </c>
      <c r="G51" s="53" t="str">
        <f>IF('Town Data'!K47&gt;9,'Town Data'!J47,"*")</f>
        <v>*</v>
      </c>
      <c r="H51" s="54" t="str">
        <f>IF('Town Data'!M47&gt;9,'Town Data'!L47,"*")</f>
        <v>*</v>
      </c>
      <c r="I51" s="22">
        <f t="shared" si="0"/>
        <v>0.14100273271561728</v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ENOSBURG</v>
      </c>
      <c r="C52" s="48">
        <f>IF('Town Data'!C48&gt;9,'Town Data'!B48,"*")</f>
        <v>18827021.48</v>
      </c>
      <c r="D52" s="49">
        <f>IF('Town Data'!E48&gt;9,'Town Data'!D48,"*")</f>
        <v>5579691.29</v>
      </c>
      <c r="E52" s="50">
        <f>IF('Town Data'!G48&gt;9,'Town Data'!F48,"*")</f>
        <v>40966.833333</v>
      </c>
      <c r="F52" s="51">
        <f>IF('Town Data'!I48&gt;9,'Town Data'!H48,"*")</f>
        <v>19803744.45</v>
      </c>
      <c r="G52" s="49">
        <f>IF('Town Data'!K48&gt;9,'Town Data'!J48,"*")</f>
        <v>5654526.5</v>
      </c>
      <c r="H52" s="50">
        <f>IF('Town Data'!M48&gt;9,'Town Data'!L48,"*")</f>
        <v>98740.3333328</v>
      </c>
      <c r="I52" s="9">
        <f t="shared" si="0"/>
        <v>-0.049320115822843735</v>
      </c>
      <c r="J52" s="9">
        <f t="shared" si="1"/>
        <v>-0.013234567032270512</v>
      </c>
      <c r="K52" s="9">
        <f t="shared" si="2"/>
        <v>-0.5851053774051677</v>
      </c>
      <c r="L52" s="15"/>
    </row>
    <row r="53" spans="1:12" ht="15">
      <c r="A53" s="15"/>
      <c r="B53" s="27" t="str">
        <f>'Town Data'!A49</f>
        <v>ESSEX</v>
      </c>
      <c r="C53" s="52">
        <f>IF('Town Data'!C49&gt;9,'Town Data'!B49,"*")</f>
        <v>133915432.86</v>
      </c>
      <c r="D53" s="53">
        <f>IF('Town Data'!E49&gt;9,'Town Data'!D49,"*")</f>
        <v>40768379.92</v>
      </c>
      <c r="E53" s="54">
        <f>IF('Town Data'!G49&gt;9,'Town Data'!F49,"*")</f>
        <v>1160858.6666644</v>
      </c>
      <c r="F53" s="53">
        <f>IF('Town Data'!I49&gt;9,'Town Data'!H49,"*")</f>
        <v>116663715.01</v>
      </c>
      <c r="G53" s="53">
        <f>IF('Town Data'!K49&gt;9,'Town Data'!J49,"*")</f>
        <v>38278958.55</v>
      </c>
      <c r="H53" s="54">
        <f>IF('Town Data'!M49&gt;9,'Town Data'!L49,"*")</f>
        <v>2006937.9999972</v>
      </c>
      <c r="I53" s="22">
        <f t="shared" si="0"/>
        <v>0.14787560852593487</v>
      </c>
      <c r="J53" s="22">
        <f t="shared" si="1"/>
        <v>0.06503367553086171</v>
      </c>
      <c r="K53" s="22">
        <f t="shared" si="2"/>
        <v>-0.42157721530708997</v>
      </c>
      <c r="L53" s="15"/>
    </row>
    <row r="54" spans="1:12" ht="15">
      <c r="A54" s="15"/>
      <c r="B54" s="15" t="str">
        <f>'Town Data'!A50</f>
        <v>FAIR HAVEN</v>
      </c>
      <c r="C54" s="48">
        <f>IF('Town Data'!C50&gt;9,'Town Data'!B50,"*")</f>
        <v>16421370.92</v>
      </c>
      <c r="D54" s="49">
        <f>IF('Town Data'!E50&gt;9,'Town Data'!D50,"*")</f>
        <v>4025211.28</v>
      </c>
      <c r="E54" s="50" t="str">
        <f>IF('Town Data'!G50&gt;9,'Town Data'!F50,"*")</f>
        <v>*</v>
      </c>
      <c r="F54" s="51">
        <f>IF('Town Data'!I50&gt;9,'Town Data'!H50,"*")</f>
        <v>15154865.77</v>
      </c>
      <c r="G54" s="49">
        <f>IF('Town Data'!K50&gt;9,'Town Data'!J50,"*")</f>
        <v>4107153.67</v>
      </c>
      <c r="H54" s="50" t="str">
        <f>IF('Town Data'!M50&gt;9,'Town Data'!L50,"*")</f>
        <v>*</v>
      </c>
      <c r="I54" s="9">
        <f t="shared" si="0"/>
        <v>0.08357085897171891</v>
      </c>
      <c r="J54" s="9">
        <f t="shared" si="1"/>
        <v>-0.019951138083421197</v>
      </c>
      <c r="K54" s="9">
        <f t="shared" si="2"/>
      </c>
      <c r="L54" s="15"/>
    </row>
    <row r="55" spans="1:12" ht="15">
      <c r="A55" s="15"/>
      <c r="B55" s="27" t="str">
        <f>'Town Data'!A51</f>
        <v>FAIRFAX</v>
      </c>
      <c r="C55" s="52">
        <f>IF('Town Data'!C51&gt;9,'Town Data'!B51,"*")</f>
        <v>8300153.14</v>
      </c>
      <c r="D55" s="53">
        <f>IF('Town Data'!E51&gt;9,'Town Data'!D51,"*")</f>
        <v>3297739.56</v>
      </c>
      <c r="E55" s="54" t="str">
        <f>IF('Town Data'!G51&gt;9,'Town Data'!F51,"*")</f>
        <v>*</v>
      </c>
      <c r="F55" s="53">
        <f>IF('Town Data'!I51&gt;9,'Town Data'!H51,"*")</f>
        <v>9130276.23</v>
      </c>
      <c r="G55" s="53">
        <f>IF('Town Data'!K51&gt;9,'Town Data'!J51,"*")</f>
        <v>3831876.64</v>
      </c>
      <c r="H55" s="54" t="str">
        <f>IF('Town Data'!M51&gt;9,'Town Data'!L51,"*")</f>
        <v>*</v>
      </c>
      <c r="I55" s="22">
        <f t="shared" si="0"/>
        <v>-0.09091982203916307</v>
      </c>
      <c r="J55" s="22">
        <f t="shared" si="1"/>
        <v>-0.13939307816548083</v>
      </c>
      <c r="K55" s="22">
        <f t="shared" si="2"/>
      </c>
      <c r="L55" s="15"/>
    </row>
    <row r="56" spans="1:12" ht="15">
      <c r="A56" s="15"/>
      <c r="B56" s="15" t="str">
        <f>'Town Data'!A52</f>
        <v>FAIRFIELD</v>
      </c>
      <c r="C56" s="48">
        <f>IF('Town Data'!C52&gt;9,'Town Data'!B52,"*")</f>
        <v>1687472.49</v>
      </c>
      <c r="D56" s="49">
        <f>IF('Town Data'!E52&gt;9,'Town Data'!D52,"*")</f>
        <v>286129.21</v>
      </c>
      <c r="E56" s="50" t="str">
        <f>IF('Town Data'!G52&gt;9,'Town Data'!F52,"*")</f>
        <v>*</v>
      </c>
      <c r="F56" s="51">
        <f>IF('Town Data'!I52&gt;9,'Town Data'!H52,"*")</f>
        <v>1955362.62</v>
      </c>
      <c r="G56" s="49">
        <f>IF('Town Data'!K52&gt;9,'Town Data'!J52,"*")</f>
        <v>272682.5</v>
      </c>
      <c r="H56" s="50" t="str">
        <f>IF('Town Data'!M52&gt;9,'Town Data'!L52,"*")</f>
        <v>*</v>
      </c>
      <c r="I56" s="9">
        <f t="shared" si="0"/>
        <v>-0.13700278774890362</v>
      </c>
      <c r="J56" s="9">
        <f t="shared" si="1"/>
        <v>0.049312698834725444</v>
      </c>
      <c r="K56" s="9">
        <f t="shared" si="2"/>
      </c>
      <c r="L56" s="15"/>
    </row>
    <row r="57" spans="1:12" ht="15">
      <c r="A57" s="15"/>
      <c r="B57" s="27" t="str">
        <f>'Town Data'!A53</f>
        <v>FAIRLEE</v>
      </c>
      <c r="C57" s="52">
        <f>IF('Town Data'!C53&gt;9,'Town Data'!B53,"*")</f>
        <v>13477738.94</v>
      </c>
      <c r="D57" s="53">
        <f>IF('Town Data'!E53&gt;9,'Town Data'!D53,"*")</f>
        <v>1574646.37</v>
      </c>
      <c r="E57" s="54" t="str">
        <f>IF('Town Data'!G53&gt;9,'Town Data'!F53,"*")</f>
        <v>*</v>
      </c>
      <c r="F57" s="53">
        <f>IF('Town Data'!I53&gt;9,'Town Data'!H53,"*")</f>
        <v>12532220.17</v>
      </c>
      <c r="G57" s="53">
        <f>IF('Town Data'!K53&gt;9,'Town Data'!J53,"*")</f>
        <v>1670620.75</v>
      </c>
      <c r="H57" s="54" t="str">
        <f>IF('Town Data'!M53&gt;9,'Town Data'!L53,"*")</f>
        <v>*</v>
      </c>
      <c r="I57" s="22">
        <f t="shared" si="0"/>
        <v>0.07544702831373888</v>
      </c>
      <c r="J57" s="22">
        <f t="shared" si="1"/>
        <v>-0.057448334698344844</v>
      </c>
      <c r="K57" s="22">
        <f t="shared" si="2"/>
      </c>
      <c r="L57" s="15"/>
    </row>
    <row r="58" spans="1:12" ht="15">
      <c r="A58" s="15"/>
      <c r="B58" s="15" t="str">
        <f>'Town Data'!A54</f>
        <v>FAYSTON</v>
      </c>
      <c r="C58" s="48">
        <f>IF('Town Data'!C54&gt;9,'Town Data'!B54,"*")</f>
        <v>667329.29</v>
      </c>
      <c r="D58" s="49" t="str">
        <f>IF('Town Data'!E54&gt;9,'Town Data'!D54,"*")</f>
        <v>*</v>
      </c>
      <c r="E58" s="50" t="str">
        <f>IF('Town Data'!G54&gt;9,'Town Data'!F54,"*")</f>
        <v>*</v>
      </c>
      <c r="F58" s="51">
        <f>IF('Town Data'!I54&gt;9,'Town Data'!H54,"*")</f>
        <v>422128.43</v>
      </c>
      <c r="G58" s="49" t="str">
        <f>IF('Town Data'!K54&gt;9,'Town Data'!J54,"*")</f>
        <v>*</v>
      </c>
      <c r="H58" s="50" t="str">
        <f>IF('Town Data'!M54&gt;9,'Town Data'!L54,"*")</f>
        <v>*</v>
      </c>
      <c r="I58" s="9">
        <f t="shared" si="0"/>
        <v>0.5808679126397623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FERRISBURGH</v>
      </c>
      <c r="C59" s="52">
        <f>IF('Town Data'!C55&gt;9,'Town Data'!B55,"*")</f>
        <v>6082278.44</v>
      </c>
      <c r="D59" s="53">
        <f>IF('Town Data'!E55&gt;9,'Town Data'!D55,"*")</f>
        <v>2758899.85</v>
      </c>
      <c r="E59" s="54" t="str">
        <f>IF('Town Data'!G55&gt;9,'Town Data'!F55,"*")</f>
        <v>*</v>
      </c>
      <c r="F59" s="53">
        <f>IF('Town Data'!I55&gt;9,'Town Data'!H55,"*")</f>
        <v>5975044.16</v>
      </c>
      <c r="G59" s="53">
        <f>IF('Town Data'!K55&gt;9,'Town Data'!J55,"*")</f>
        <v>2772527.4</v>
      </c>
      <c r="H59" s="54" t="str">
        <f>IF('Town Data'!M55&gt;9,'Town Data'!L55,"*")</f>
        <v>*</v>
      </c>
      <c r="I59" s="22">
        <f t="shared" si="0"/>
        <v>0.017947027189837584</v>
      </c>
      <c r="J59" s="22">
        <f t="shared" si="1"/>
        <v>-0.004915208412367652</v>
      </c>
      <c r="K59" s="22">
        <f t="shared" si="2"/>
      </c>
      <c r="L59" s="15"/>
    </row>
    <row r="60" spans="1:12" ht="15">
      <c r="A60" s="15"/>
      <c r="B60" s="15" t="str">
        <f>'Town Data'!A56</f>
        <v>FRANKLIN</v>
      </c>
      <c r="C60" s="48" t="str">
        <f>IF('Town Data'!C56&gt;9,'Town Data'!B56,"*")</f>
        <v>*</v>
      </c>
      <c r="D60" s="49" t="str">
        <f>IF('Town Data'!E56&gt;9,'Town Data'!D56,"*")</f>
        <v>*</v>
      </c>
      <c r="E60" s="50" t="str">
        <f>IF('Town Data'!G56&gt;9,'Town Data'!F56,"*")</f>
        <v>*</v>
      </c>
      <c r="F60" s="51">
        <f>IF('Town Data'!I56&gt;9,'Town Data'!H56,"*")</f>
        <v>1070668.12</v>
      </c>
      <c r="G60" s="49">
        <f>IF('Town Data'!K56&gt;9,'Town Data'!J56,"*")</f>
        <v>504492.03</v>
      </c>
      <c r="H60" s="50" t="str">
        <f>IF('Town Data'!M56&gt;9,'Town Data'!L56,"*")</f>
        <v>*</v>
      </c>
      <c r="I60" s="9">
        <f t="shared" si="0"/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GEORGIA</v>
      </c>
      <c r="C61" s="52">
        <f>IF('Town Data'!C57&gt;9,'Town Data'!B57,"*")</f>
        <v>6014065.99</v>
      </c>
      <c r="D61" s="53">
        <f>IF('Town Data'!E57&gt;9,'Town Data'!D57,"*")</f>
        <v>2124859.48</v>
      </c>
      <c r="E61" s="54" t="str">
        <f>IF('Town Data'!G57&gt;9,'Town Data'!F57,"*")</f>
        <v>*</v>
      </c>
      <c r="F61" s="53">
        <f>IF('Town Data'!I57&gt;9,'Town Data'!H57,"*")</f>
        <v>4571418.85</v>
      </c>
      <c r="G61" s="53">
        <f>IF('Town Data'!K57&gt;9,'Town Data'!J57,"*")</f>
        <v>2215431.7</v>
      </c>
      <c r="H61" s="54" t="str">
        <f>IF('Town Data'!M57&gt;9,'Town Data'!L57,"*")</f>
        <v>*</v>
      </c>
      <c r="I61" s="22">
        <f t="shared" si="0"/>
        <v>0.31557973297502606</v>
      </c>
      <c r="J61" s="22">
        <f t="shared" si="1"/>
        <v>-0.04088242485651902</v>
      </c>
      <c r="K61" s="22">
        <f t="shared" si="2"/>
      </c>
      <c r="L61" s="15"/>
    </row>
    <row r="62" spans="1:12" ht="15">
      <c r="A62" s="15"/>
      <c r="B62" s="15" t="str">
        <f>'Town Data'!A58</f>
        <v>GLOVER</v>
      </c>
      <c r="C62" s="48">
        <f>IF('Town Data'!C58&gt;9,'Town Data'!B58,"*")</f>
        <v>243073.22</v>
      </c>
      <c r="D62" s="49">
        <f>IF('Town Data'!E58&gt;9,'Town Data'!D58,"*")</f>
        <v>191154.04</v>
      </c>
      <c r="E62" s="50" t="str">
        <f>IF('Town Data'!G58&gt;9,'Town Data'!F58,"*")</f>
        <v>*</v>
      </c>
      <c r="F62" s="51">
        <f>IF('Town Data'!I58&gt;9,'Town Data'!H58,"*")</f>
        <v>269651.48</v>
      </c>
      <c r="G62" s="49">
        <f>IF('Town Data'!K58&gt;9,'Town Data'!J58,"*")</f>
        <v>225478.21</v>
      </c>
      <c r="H62" s="50" t="str">
        <f>IF('Town Data'!M58&gt;9,'Town Data'!L58,"*")</f>
        <v>*</v>
      </c>
      <c r="I62" s="9">
        <f t="shared" si="0"/>
        <v>-0.09856522945841047</v>
      </c>
      <c r="J62" s="9">
        <f t="shared" si="1"/>
        <v>-0.15222832396975294</v>
      </c>
      <c r="K62" s="9">
        <f t="shared" si="2"/>
      </c>
      <c r="L62" s="15"/>
    </row>
    <row r="63" spans="1:12" ht="15">
      <c r="A63" s="15"/>
      <c r="B63" s="27" t="str">
        <f>'Town Data'!A59</f>
        <v>GRAFTON</v>
      </c>
      <c r="C63" s="52">
        <f>IF('Town Data'!C59&gt;9,'Town Data'!B59,"*")</f>
        <v>207095.5</v>
      </c>
      <c r="D63" s="53">
        <f>IF('Town Data'!E59&gt;9,'Town Data'!D59,"*")</f>
        <v>92149.12</v>
      </c>
      <c r="E63" s="54" t="str">
        <f>IF('Town Data'!G59&gt;9,'Town Data'!F59,"*")</f>
        <v>*</v>
      </c>
      <c r="F63" s="53">
        <f>IF('Town Data'!I59&gt;9,'Town Data'!H59,"*")</f>
        <v>397341.84</v>
      </c>
      <c r="G63" s="53">
        <f>IF('Town Data'!K59&gt;9,'Town Data'!J59,"*")</f>
        <v>207252.61</v>
      </c>
      <c r="H63" s="54" t="str">
        <f>IF('Town Data'!M59&gt;9,'Town Data'!L59,"*")</f>
        <v>*</v>
      </c>
      <c r="I63" s="22">
        <f t="shared" si="0"/>
        <v>-0.4787976519160429</v>
      </c>
      <c r="J63" s="22">
        <f t="shared" si="1"/>
        <v>-0.5553777585720151</v>
      </c>
      <c r="K63" s="22">
        <f t="shared" si="2"/>
      </c>
      <c r="L63" s="15"/>
    </row>
    <row r="64" spans="1:12" ht="15">
      <c r="A64" s="15"/>
      <c r="B64" s="15" t="str">
        <f>'Town Data'!A60</f>
        <v>GRAND ISLE</v>
      </c>
      <c r="C64" s="48">
        <f>IF('Town Data'!C60&gt;9,'Town Data'!B60,"*")</f>
        <v>1473927.63</v>
      </c>
      <c r="D64" s="49">
        <f>IF('Town Data'!E60&gt;9,'Town Data'!D60,"*")</f>
        <v>449394.29</v>
      </c>
      <c r="E64" s="50" t="str">
        <f>IF('Town Data'!G60&gt;9,'Town Data'!F60,"*")</f>
        <v>*</v>
      </c>
      <c r="F64" s="51">
        <f>IF('Town Data'!I60&gt;9,'Town Data'!H60,"*")</f>
        <v>1334871.69</v>
      </c>
      <c r="G64" s="49">
        <f>IF('Town Data'!K60&gt;9,'Town Data'!J60,"*")</f>
        <v>487811.72</v>
      </c>
      <c r="H64" s="50" t="str">
        <f>IF('Town Data'!M60&gt;9,'Town Data'!L60,"*")</f>
        <v>*</v>
      </c>
      <c r="I64" s="9">
        <f t="shared" si="0"/>
        <v>0.10417176500312172</v>
      </c>
      <c r="J64" s="9">
        <f t="shared" si="1"/>
        <v>-0.07875462688760326</v>
      </c>
      <c r="K64" s="9">
        <f t="shared" si="2"/>
      </c>
      <c r="L64" s="15"/>
    </row>
    <row r="65" spans="1:12" ht="15">
      <c r="A65" s="15"/>
      <c r="B65" s="27" t="str">
        <f>'Town Data'!A61</f>
        <v>GRANVILLE</v>
      </c>
      <c r="C65" s="52" t="str">
        <f>IF('Town Data'!C61&gt;9,'Town Data'!B61,"*")</f>
        <v>*</v>
      </c>
      <c r="D65" s="53" t="str">
        <f>IF('Town Data'!E61&gt;9,'Town Data'!D61,"*")</f>
        <v>*</v>
      </c>
      <c r="E65" s="54" t="str">
        <f>IF('Town Data'!G61&gt;9,'Town Data'!F61,"*")</f>
        <v>*</v>
      </c>
      <c r="F65" s="53">
        <f>IF('Town Data'!I61&gt;9,'Town Data'!H61,"*")</f>
        <v>305524.5</v>
      </c>
      <c r="G65" s="53" t="str">
        <f>IF('Town Data'!K61&gt;9,'Town Data'!J61,"*")</f>
        <v>*</v>
      </c>
      <c r="H65" s="54" t="str">
        <f>IF('Town Data'!M61&gt;9,'Town Data'!L61,"*")</f>
        <v>*</v>
      </c>
      <c r="I65" s="22">
        <f t="shared" si="0"/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GREENSBORO</v>
      </c>
      <c r="C66" s="48">
        <f>IF('Town Data'!C62&gt;9,'Town Data'!B62,"*")</f>
        <v>2804300.41</v>
      </c>
      <c r="D66" s="49">
        <f>IF('Town Data'!E62&gt;9,'Town Data'!D62,"*")</f>
        <v>1824244.25</v>
      </c>
      <c r="E66" s="50" t="str">
        <f>IF('Town Data'!G62&gt;9,'Town Data'!F62,"*")</f>
        <v>*</v>
      </c>
      <c r="F66" s="51">
        <f>IF('Town Data'!I62&gt;9,'Town Data'!H62,"*")</f>
        <v>2787771.91</v>
      </c>
      <c r="G66" s="49">
        <f>IF('Town Data'!K62&gt;9,'Town Data'!J62,"*")</f>
        <v>1619325.81</v>
      </c>
      <c r="H66" s="50" t="str">
        <f>IF('Town Data'!M62&gt;9,'Town Data'!L62,"*")</f>
        <v>*</v>
      </c>
      <c r="I66" s="9">
        <f t="shared" si="0"/>
        <v>0.00592892838209278</v>
      </c>
      <c r="J66" s="9">
        <f t="shared" si="1"/>
        <v>0.12654552822819512</v>
      </c>
      <c r="K66" s="9">
        <f t="shared" si="2"/>
      </c>
      <c r="L66" s="15"/>
    </row>
    <row r="67" spans="1:12" ht="15">
      <c r="A67" s="15"/>
      <c r="B67" s="27" t="str">
        <f>'Town Data'!A63</f>
        <v>GROTON</v>
      </c>
      <c r="C67" s="52">
        <f>IF('Town Data'!C63&gt;9,'Town Data'!B63,"*")</f>
        <v>678738.71</v>
      </c>
      <c r="D67" s="53" t="str">
        <f>IF('Town Data'!E63&gt;9,'Town Data'!D63,"*")</f>
        <v>*</v>
      </c>
      <c r="E67" s="54" t="str">
        <f>IF('Town Data'!G63&gt;9,'Town Data'!F63,"*")</f>
        <v>*</v>
      </c>
      <c r="F67" s="53">
        <f>IF('Town Data'!I63&gt;9,'Town Data'!H63,"*")</f>
        <v>760224.85</v>
      </c>
      <c r="G67" s="53">
        <f>IF('Town Data'!K63&gt;9,'Town Data'!J63,"*")</f>
        <v>372904.74</v>
      </c>
      <c r="H67" s="54" t="str">
        <f>IF('Town Data'!M63&gt;9,'Town Data'!L63,"*")</f>
        <v>*</v>
      </c>
      <c r="I67" s="22">
        <f t="shared" si="0"/>
        <v>-0.10718689345658725</v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GUILFORD</v>
      </c>
      <c r="C68" s="48">
        <f>IF('Town Data'!C64&gt;9,'Town Data'!B64,"*")</f>
        <v>859067.18</v>
      </c>
      <c r="D68" s="49">
        <f>IF('Town Data'!E64&gt;9,'Town Data'!D64,"*")</f>
        <v>415983</v>
      </c>
      <c r="E68" s="50" t="str">
        <f>IF('Town Data'!G64&gt;9,'Town Data'!F64,"*")</f>
        <v>*</v>
      </c>
      <c r="F68" s="51">
        <f>IF('Town Data'!I64&gt;9,'Town Data'!H64,"*")</f>
        <v>981165.9</v>
      </c>
      <c r="G68" s="49">
        <f>IF('Town Data'!K64&gt;9,'Town Data'!J64,"*")</f>
        <v>330487.75</v>
      </c>
      <c r="H68" s="50" t="str">
        <f>IF('Town Data'!M64&gt;9,'Town Data'!L64,"*")</f>
        <v>*</v>
      </c>
      <c r="I68" s="9">
        <f t="shared" si="0"/>
        <v>-0.12444248215312005</v>
      </c>
      <c r="J68" s="9">
        <f t="shared" si="1"/>
        <v>0.2586941573477383</v>
      </c>
      <c r="K68" s="9">
        <f t="shared" si="2"/>
      </c>
      <c r="L68" s="15"/>
    </row>
    <row r="69" spans="1:12" ht="15">
      <c r="A69" s="15"/>
      <c r="B69" s="27" t="str">
        <f>'Town Data'!A65</f>
        <v>HARDWICK</v>
      </c>
      <c r="C69" s="52">
        <f>IF('Town Data'!C65&gt;9,'Town Data'!B65,"*")</f>
        <v>23650318.89</v>
      </c>
      <c r="D69" s="53">
        <f>IF('Town Data'!E65&gt;9,'Town Data'!D65,"*")</f>
        <v>4550275.32</v>
      </c>
      <c r="E69" s="54">
        <f>IF('Town Data'!G65&gt;9,'Town Data'!F65,"*")</f>
        <v>32856.4999995</v>
      </c>
      <c r="F69" s="53">
        <f>IF('Town Data'!I65&gt;9,'Town Data'!H65,"*")</f>
        <v>22748485.31</v>
      </c>
      <c r="G69" s="53">
        <f>IF('Town Data'!K65&gt;9,'Town Data'!J65,"*")</f>
        <v>4352515.64</v>
      </c>
      <c r="H69" s="54" t="str">
        <f>IF('Town Data'!M65&gt;9,'Town Data'!L65,"*")</f>
        <v>*</v>
      </c>
      <c r="I69" s="22">
        <f t="shared" si="0"/>
        <v>0.039643675950748476</v>
      </c>
      <c r="J69" s="22">
        <f t="shared" si="1"/>
        <v>0.04543571956010264</v>
      </c>
      <c r="K69" s="22">
        <f t="shared" si="2"/>
      </c>
      <c r="L69" s="15"/>
    </row>
    <row r="70" spans="1:12" ht="15">
      <c r="A70" s="15"/>
      <c r="B70" s="15" t="str">
        <f>'Town Data'!A66</f>
        <v>HARTFORD</v>
      </c>
      <c r="C70" s="48">
        <f>IF('Town Data'!C66&gt;9,'Town Data'!B66,"*")</f>
        <v>62112751.34</v>
      </c>
      <c r="D70" s="49">
        <f>IF('Town Data'!E66&gt;9,'Town Data'!D66,"*")</f>
        <v>18319980.15</v>
      </c>
      <c r="E70" s="50">
        <f>IF('Town Data'!G66&gt;9,'Town Data'!F66,"*")</f>
        <v>497173.1666643</v>
      </c>
      <c r="F70" s="51">
        <f>IF('Town Data'!I66&gt;9,'Town Data'!H66,"*")</f>
        <v>63542351.81</v>
      </c>
      <c r="G70" s="49">
        <f>IF('Town Data'!K66&gt;9,'Town Data'!J66,"*")</f>
        <v>17976553.4</v>
      </c>
      <c r="H70" s="50">
        <f>IF('Town Data'!M66&gt;9,'Town Data'!L66,"*")</f>
        <v>926311.3333311</v>
      </c>
      <c r="I70" s="9">
        <f t="shared" si="0"/>
        <v>-0.022498387756793962</v>
      </c>
      <c r="J70" s="9">
        <f t="shared" si="1"/>
        <v>0.019104148740770297</v>
      </c>
      <c r="K70" s="9">
        <f t="shared" si="2"/>
        <v>-0.46327638583841996</v>
      </c>
      <c r="L70" s="15"/>
    </row>
    <row r="71" spans="1:12" ht="15">
      <c r="A71" s="15"/>
      <c r="B71" s="27" t="str">
        <f>'Town Data'!A67</f>
        <v>HARTLAND</v>
      </c>
      <c r="C71" s="52">
        <f>IF('Town Data'!C67&gt;9,'Town Data'!B67,"*")</f>
        <v>3588151.74</v>
      </c>
      <c r="D71" s="53">
        <f>IF('Town Data'!E67&gt;9,'Town Data'!D67,"*")</f>
        <v>1406064.18</v>
      </c>
      <c r="E71" s="54" t="str">
        <f>IF('Town Data'!G67&gt;9,'Town Data'!F67,"*")</f>
        <v>*</v>
      </c>
      <c r="F71" s="53">
        <f>IF('Town Data'!I67&gt;9,'Town Data'!H67,"*")</f>
        <v>3555662.58</v>
      </c>
      <c r="G71" s="53">
        <f>IF('Town Data'!K67&gt;9,'Town Data'!J67,"*")</f>
        <v>1205699.89</v>
      </c>
      <c r="H71" s="54" t="str">
        <f>IF('Town Data'!M67&gt;9,'Town Data'!L67,"*")</f>
        <v>*</v>
      </c>
      <c r="I71" s="22">
        <f aca="true" t="shared" si="3" ref="I71:I100">_xlfn.IFERROR((C71-F71)/F71,"")</f>
        <v>0.009137301211522762</v>
      </c>
      <c r="J71" s="22">
        <f aca="true" t="shared" si="4" ref="J71:J100">_xlfn.IFERROR((D71-G71)/G71,"")</f>
        <v>0.16618089763614396</v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HIGHGATE</v>
      </c>
      <c r="C72" s="48">
        <f>IF('Town Data'!C68&gt;9,'Town Data'!B68,"*")</f>
        <v>4905226.22</v>
      </c>
      <c r="D72" s="49">
        <f>IF('Town Data'!E68&gt;9,'Town Data'!D68,"*")</f>
        <v>1847625.7</v>
      </c>
      <c r="E72" s="50" t="str">
        <f>IF('Town Data'!G68&gt;9,'Town Data'!F68,"*")</f>
        <v>*</v>
      </c>
      <c r="F72" s="51">
        <f>IF('Town Data'!I68&gt;9,'Town Data'!H68,"*")</f>
        <v>4268069</v>
      </c>
      <c r="G72" s="49">
        <f>IF('Town Data'!K68&gt;9,'Town Data'!J68,"*")</f>
        <v>1807484.86</v>
      </c>
      <c r="H72" s="50" t="str">
        <f>IF('Town Data'!M68&gt;9,'Town Data'!L68,"*")</f>
        <v>*</v>
      </c>
      <c r="I72" s="9">
        <f t="shared" si="3"/>
        <v>0.14928465776912223</v>
      </c>
      <c r="J72" s="9">
        <f t="shared" si="4"/>
        <v>0.022208119629837368</v>
      </c>
      <c r="K72" s="9">
        <f t="shared" si="5"/>
      </c>
      <c r="L72" s="15"/>
    </row>
    <row r="73" spans="1:12" ht="15">
      <c r="A73" s="15"/>
      <c r="B73" s="27" t="str">
        <f>'Town Data'!A69</f>
        <v>HINESBURG</v>
      </c>
      <c r="C73" s="52">
        <f>IF('Town Data'!C69&gt;9,'Town Data'!B69,"*")</f>
        <v>26751086.31</v>
      </c>
      <c r="D73" s="53">
        <f>IF('Town Data'!E69&gt;9,'Town Data'!D69,"*")</f>
        <v>4062321.83</v>
      </c>
      <c r="E73" s="54">
        <f>IF('Town Data'!G69&gt;9,'Town Data'!F69,"*")</f>
        <v>31366.833333</v>
      </c>
      <c r="F73" s="53">
        <f>IF('Town Data'!I69&gt;9,'Town Data'!H69,"*")</f>
        <v>24446598.31</v>
      </c>
      <c r="G73" s="53">
        <f>IF('Town Data'!K69&gt;9,'Town Data'!J69,"*")</f>
        <v>4004045.9</v>
      </c>
      <c r="H73" s="54" t="str">
        <f>IF('Town Data'!M69&gt;9,'Town Data'!L69,"*")</f>
        <v>*</v>
      </c>
      <c r="I73" s="22">
        <f t="shared" si="3"/>
        <v>0.09426620304295416</v>
      </c>
      <c r="J73" s="22">
        <f t="shared" si="4"/>
        <v>0.01455426122862382</v>
      </c>
      <c r="K73" s="22">
        <f t="shared" si="5"/>
      </c>
      <c r="L73" s="15"/>
    </row>
    <row r="74" spans="1:12" ht="15">
      <c r="A74" s="15"/>
      <c r="B74" s="15" t="str">
        <f>'Town Data'!A70</f>
        <v>HUNTINGTON</v>
      </c>
      <c r="C74" s="48">
        <f>IF('Town Data'!C70&gt;9,'Town Data'!B70,"*")</f>
        <v>443764.35</v>
      </c>
      <c r="D74" s="49">
        <f>IF('Town Data'!E70&gt;9,'Town Data'!D70,"*")</f>
        <v>186864.03</v>
      </c>
      <c r="E74" s="50" t="str">
        <f>IF('Town Data'!G70&gt;9,'Town Data'!F70,"*")</f>
        <v>*</v>
      </c>
      <c r="F74" s="51">
        <f>IF('Town Data'!I70&gt;9,'Town Data'!H70,"*")</f>
        <v>498535.15</v>
      </c>
      <c r="G74" s="49">
        <f>IF('Town Data'!K70&gt;9,'Town Data'!J70,"*")</f>
        <v>192842.38</v>
      </c>
      <c r="H74" s="50" t="str">
        <f>IF('Town Data'!M70&gt;9,'Town Data'!L70,"*")</f>
        <v>*</v>
      </c>
      <c r="I74" s="9">
        <f t="shared" si="3"/>
        <v>-0.10986346699926784</v>
      </c>
      <c r="J74" s="9">
        <f t="shared" si="4"/>
        <v>-0.031001224938211225</v>
      </c>
      <c r="K74" s="9">
        <f t="shared" si="5"/>
      </c>
      <c r="L74" s="15"/>
    </row>
    <row r="75" spans="1:12" ht="15">
      <c r="A75" s="15"/>
      <c r="B75" s="27" t="str">
        <f>'Town Data'!A71</f>
        <v>HYDE PARK</v>
      </c>
      <c r="C75" s="52">
        <f>IF('Town Data'!C71&gt;9,'Town Data'!B71,"*")</f>
        <v>9154657.49</v>
      </c>
      <c r="D75" s="53">
        <f>IF('Town Data'!E71&gt;9,'Town Data'!D71,"*")</f>
        <v>1035197.07</v>
      </c>
      <c r="E75" s="54" t="str">
        <f>IF('Town Data'!G71&gt;9,'Town Data'!F71,"*")</f>
        <v>*</v>
      </c>
      <c r="F75" s="53">
        <f>IF('Town Data'!I71&gt;9,'Town Data'!H71,"*")</f>
        <v>10282985.79</v>
      </c>
      <c r="G75" s="53">
        <f>IF('Town Data'!K71&gt;9,'Town Data'!J71,"*")</f>
        <v>1071045.17</v>
      </c>
      <c r="H75" s="54" t="str">
        <f>IF('Town Data'!M71&gt;9,'Town Data'!L71,"*")</f>
        <v>*</v>
      </c>
      <c r="I75" s="22">
        <f t="shared" si="3"/>
        <v>-0.10972769223286061</v>
      </c>
      <c r="J75" s="22">
        <f t="shared" si="4"/>
        <v>-0.03347020368898165</v>
      </c>
      <c r="K75" s="22">
        <f t="shared" si="5"/>
      </c>
      <c r="L75" s="15"/>
    </row>
    <row r="76" spans="1:12" ht="15">
      <c r="A76" s="15"/>
      <c r="B76" s="15" t="str">
        <f>'Town Data'!A72</f>
        <v>IRASBURG</v>
      </c>
      <c r="C76" s="48">
        <f>IF('Town Data'!C72&gt;9,'Town Data'!B72,"*")</f>
        <v>3664620.78</v>
      </c>
      <c r="D76" s="49">
        <f>IF('Town Data'!E72&gt;9,'Town Data'!D72,"*")</f>
        <v>734384.58</v>
      </c>
      <c r="E76" s="50" t="str">
        <f>IF('Town Data'!G72&gt;9,'Town Data'!F72,"*")</f>
        <v>*</v>
      </c>
      <c r="F76" s="51">
        <f>IF('Town Data'!I72&gt;9,'Town Data'!H72,"*")</f>
        <v>3616733.68</v>
      </c>
      <c r="G76" s="49">
        <f>IF('Town Data'!K72&gt;9,'Town Data'!J72,"*")</f>
        <v>864057.65</v>
      </c>
      <c r="H76" s="50" t="str">
        <f>IF('Town Data'!M72&gt;9,'Town Data'!L72,"*")</f>
        <v>*</v>
      </c>
      <c r="I76" s="9">
        <f t="shared" si="3"/>
        <v>0.01324042747875194</v>
      </c>
      <c r="J76" s="9">
        <f t="shared" si="4"/>
        <v>-0.15007455810384882</v>
      </c>
      <c r="K76" s="9">
        <f t="shared" si="5"/>
      </c>
      <c r="L76" s="15"/>
    </row>
    <row r="77" spans="1:12" ht="15">
      <c r="A77" s="15"/>
      <c r="B77" s="27" t="str">
        <f>'Town Data'!A73</f>
        <v>JAMAICA</v>
      </c>
      <c r="C77" s="52">
        <f>IF('Town Data'!C73&gt;9,'Town Data'!B73,"*")</f>
        <v>2036457.14</v>
      </c>
      <c r="D77" s="53">
        <f>IF('Town Data'!E73&gt;9,'Town Data'!D73,"*")</f>
        <v>720536.48</v>
      </c>
      <c r="E77" s="54" t="str">
        <f>IF('Town Data'!G73&gt;9,'Town Data'!F73,"*")</f>
        <v>*</v>
      </c>
      <c r="F77" s="53">
        <f>IF('Town Data'!I73&gt;9,'Town Data'!H73,"*")</f>
        <v>3110786.55</v>
      </c>
      <c r="G77" s="53">
        <f>IF('Town Data'!K73&gt;9,'Town Data'!J73,"*")</f>
        <v>804239.64</v>
      </c>
      <c r="H77" s="54" t="str">
        <f>IF('Town Data'!M73&gt;9,'Town Data'!L73,"*")</f>
        <v>*</v>
      </c>
      <c r="I77" s="22">
        <f t="shared" si="3"/>
        <v>-0.34535619616845775</v>
      </c>
      <c r="J77" s="22">
        <f t="shared" si="4"/>
        <v>-0.10407738668539147</v>
      </c>
      <c r="K77" s="22">
        <f t="shared" si="5"/>
      </c>
      <c r="L77" s="15"/>
    </row>
    <row r="78" spans="1:12" ht="15">
      <c r="A78" s="15"/>
      <c r="B78" s="15" t="str">
        <f>'Town Data'!A74</f>
        <v>JERICHO</v>
      </c>
      <c r="C78" s="48">
        <f>IF('Town Data'!C74&gt;9,'Town Data'!B74,"*")</f>
        <v>6576116.27</v>
      </c>
      <c r="D78" s="49">
        <f>IF('Town Data'!E74&gt;9,'Town Data'!D74,"*")</f>
        <v>2306145.49</v>
      </c>
      <c r="E78" s="50">
        <f>IF('Town Data'!G74&gt;9,'Town Data'!F74,"*")</f>
        <v>9020.4999998</v>
      </c>
      <c r="F78" s="51">
        <f>IF('Town Data'!I74&gt;9,'Town Data'!H74,"*")</f>
        <v>4254957.96</v>
      </c>
      <c r="G78" s="49">
        <f>IF('Town Data'!K74&gt;9,'Town Data'!J74,"*")</f>
        <v>1932344.97</v>
      </c>
      <c r="H78" s="50" t="str">
        <f>IF('Town Data'!M74&gt;9,'Town Data'!L74,"*")</f>
        <v>*</v>
      </c>
      <c r="I78" s="9">
        <f t="shared" si="3"/>
        <v>0.5455185061334894</v>
      </c>
      <c r="J78" s="9">
        <f t="shared" si="4"/>
        <v>0.1934439894549472</v>
      </c>
      <c r="K78" s="9">
        <f t="shared" si="5"/>
      </c>
      <c r="L78" s="15"/>
    </row>
    <row r="79" spans="1:12" ht="15">
      <c r="A79" s="15"/>
      <c r="B79" s="27" t="str">
        <f>'Town Data'!A75</f>
        <v>JOHNSON</v>
      </c>
      <c r="C79" s="52">
        <f>IF('Town Data'!C75&gt;9,'Town Data'!B75,"*")</f>
        <v>27683524.34</v>
      </c>
      <c r="D79" s="53">
        <f>IF('Town Data'!E75&gt;9,'Town Data'!D75,"*")</f>
        <v>8457271.23</v>
      </c>
      <c r="E79" s="54" t="str">
        <f>IF('Town Data'!G75&gt;9,'Town Data'!F75,"*")</f>
        <v>*</v>
      </c>
      <c r="F79" s="53">
        <f>IF('Town Data'!I75&gt;9,'Town Data'!H75,"*")</f>
        <v>27265069.19</v>
      </c>
      <c r="G79" s="53">
        <f>IF('Town Data'!K75&gt;9,'Town Data'!J75,"*")</f>
        <v>8101678.61</v>
      </c>
      <c r="H79" s="54">
        <f>IF('Town Data'!M75&gt;9,'Town Data'!L75,"*")</f>
        <v>461405.6666664</v>
      </c>
      <c r="I79" s="22">
        <f t="shared" si="3"/>
        <v>0.01534766506858802</v>
      </c>
      <c r="J79" s="22">
        <f t="shared" si="4"/>
        <v>0.04389122762301233</v>
      </c>
      <c r="K79" s="22">
        <f t="shared" si="5"/>
      </c>
      <c r="L79" s="15"/>
    </row>
    <row r="80" spans="1:12" ht="15">
      <c r="A80" s="15"/>
      <c r="B80" s="15" t="str">
        <f>'Town Data'!A76</f>
        <v>KILLINGTON</v>
      </c>
      <c r="C80" s="48">
        <f>IF('Town Data'!C76&gt;9,'Town Data'!B76,"*")</f>
        <v>9486398.22</v>
      </c>
      <c r="D80" s="49">
        <f>IF('Town Data'!E76&gt;9,'Town Data'!D76,"*")</f>
        <v>7526317.77</v>
      </c>
      <c r="E80" s="50" t="str">
        <f>IF('Town Data'!G76&gt;9,'Town Data'!F76,"*")</f>
        <v>*</v>
      </c>
      <c r="F80" s="51">
        <f>IF('Town Data'!I76&gt;9,'Town Data'!H76,"*")</f>
        <v>6680309.02</v>
      </c>
      <c r="G80" s="49">
        <f>IF('Town Data'!K76&gt;9,'Town Data'!J76,"*")</f>
        <v>5298187.84</v>
      </c>
      <c r="H80" s="50" t="str">
        <f>IF('Town Data'!M76&gt;9,'Town Data'!L76,"*")</f>
        <v>*</v>
      </c>
      <c r="I80" s="9">
        <f t="shared" si="3"/>
        <v>0.42005380164284695</v>
      </c>
      <c r="J80" s="9">
        <f t="shared" si="4"/>
        <v>0.4205456652892095</v>
      </c>
      <c r="K80" s="9">
        <f t="shared" si="5"/>
      </c>
      <c r="L80" s="15"/>
    </row>
    <row r="81" spans="1:12" ht="15">
      <c r="A81" s="15"/>
      <c r="B81" s="27" t="str">
        <f>'Town Data'!A77</f>
        <v>LEICESTER</v>
      </c>
      <c r="C81" s="52" t="str">
        <f>IF('Town Data'!C77&gt;9,'Town Data'!B77,"*")</f>
        <v>*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1317536.55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LINCOLN</v>
      </c>
      <c r="C82" s="48">
        <f>IF('Town Data'!C78&gt;9,'Town Data'!B78,"*")</f>
        <v>693478.84</v>
      </c>
      <c r="D82" s="49">
        <f>IF('Town Data'!E78&gt;9,'Town Data'!D78,"*")</f>
        <v>210908.55</v>
      </c>
      <c r="E82" s="50" t="str">
        <f>IF('Town Data'!G78&gt;9,'Town Data'!F78,"*")</f>
        <v>*</v>
      </c>
      <c r="F82" s="51">
        <f>IF('Town Data'!I78&gt;9,'Town Data'!H78,"*")</f>
        <v>551820.21</v>
      </c>
      <c r="G82" s="49">
        <f>IF('Town Data'!K78&gt;9,'Town Data'!J78,"*")</f>
        <v>175306.72</v>
      </c>
      <c r="H82" s="50" t="str">
        <f>IF('Town Data'!M78&gt;9,'Town Data'!L78,"*")</f>
        <v>*</v>
      </c>
      <c r="I82" s="9">
        <f t="shared" si="3"/>
        <v>0.25671156552964963</v>
      </c>
      <c r="J82" s="9">
        <f t="shared" si="4"/>
        <v>0.20308308774472528</v>
      </c>
      <c r="K82" s="9">
        <f t="shared" si="5"/>
      </c>
      <c r="L82" s="15"/>
    </row>
    <row r="83" spans="1:12" ht="15">
      <c r="A83" s="15"/>
      <c r="B83" s="27" t="str">
        <f>'Town Data'!A79</f>
        <v>LONDONDERRY</v>
      </c>
      <c r="C83" s="52">
        <f>IF('Town Data'!C79&gt;9,'Town Data'!B79,"*")</f>
        <v>7899236.07</v>
      </c>
      <c r="D83" s="53">
        <f>IF('Town Data'!E79&gt;9,'Town Data'!D79,"*")</f>
        <v>3093085.4</v>
      </c>
      <c r="E83" s="54" t="str">
        <f>IF('Town Data'!G79&gt;9,'Town Data'!F79,"*")</f>
        <v>*</v>
      </c>
      <c r="F83" s="53">
        <f>IF('Town Data'!I79&gt;9,'Town Data'!H79,"*")</f>
        <v>7266026.61</v>
      </c>
      <c r="G83" s="53">
        <f>IF('Town Data'!K79&gt;9,'Town Data'!J79,"*")</f>
        <v>2694292.63</v>
      </c>
      <c r="H83" s="54" t="str">
        <f>IF('Town Data'!M79&gt;9,'Town Data'!L79,"*")</f>
        <v>*</v>
      </c>
      <c r="I83" s="22">
        <f t="shared" si="3"/>
        <v>0.08714659248956425</v>
      </c>
      <c r="J83" s="22">
        <f t="shared" si="4"/>
        <v>0.14801390374586001</v>
      </c>
      <c r="K83" s="22">
        <f t="shared" si="5"/>
      </c>
      <c r="L83" s="15"/>
    </row>
    <row r="84" spans="1:12" ht="15">
      <c r="A84" s="15"/>
      <c r="B84" s="15" t="str">
        <f>'Town Data'!A80</f>
        <v>LUDLOW</v>
      </c>
      <c r="C84" s="48">
        <f>IF('Town Data'!C80&gt;9,'Town Data'!B80,"*")</f>
        <v>17468960.04</v>
      </c>
      <c r="D84" s="51">
        <f>IF('Town Data'!E80&gt;9,'Town Data'!D80,"*")</f>
        <v>10237341.4</v>
      </c>
      <c r="E84" s="58">
        <f>IF('Town Data'!G80&gt;9,'Town Data'!F80,"*")</f>
        <v>531515.8333331</v>
      </c>
      <c r="F84" s="51">
        <f>IF('Town Data'!I80&gt;9,'Town Data'!H80,"*")</f>
        <v>16848501.33</v>
      </c>
      <c r="G84" s="49">
        <f>IF('Town Data'!K80&gt;9,'Town Data'!J80,"*")</f>
        <v>8932145.57</v>
      </c>
      <c r="H84" s="50">
        <f>IF('Town Data'!M80&gt;9,'Town Data'!L80,"*")</f>
        <v>145242.6666665</v>
      </c>
      <c r="I84" s="9">
        <f t="shared" si="3"/>
        <v>0.0368257507209397</v>
      </c>
      <c r="J84" s="9">
        <f t="shared" si="4"/>
        <v>0.14612343918617976</v>
      </c>
      <c r="K84" s="9">
        <f t="shared" si="5"/>
        <v>2.659502028791194</v>
      </c>
      <c r="L84" s="15"/>
    </row>
    <row r="85" spans="1:12" ht="15">
      <c r="A85" s="15"/>
      <c r="B85" s="27" t="str">
        <f>'Town Data'!A81</f>
        <v>LUNENBURG</v>
      </c>
      <c r="C85" s="52">
        <f>IF('Town Data'!C81&gt;9,'Town Data'!B81,"*")</f>
        <v>529911.65</v>
      </c>
      <c r="D85" s="53" t="str">
        <f>IF('Town Data'!E81&gt;9,'Town Data'!D81,"*")</f>
        <v>*</v>
      </c>
      <c r="E85" s="54" t="str">
        <f>IF('Town Data'!G81&gt;9,'Town Data'!F81,"*")</f>
        <v>*</v>
      </c>
      <c r="F85" s="53">
        <f>IF('Town Data'!I81&gt;9,'Town Data'!H81,"*")</f>
        <v>450903.2</v>
      </c>
      <c r="G85" s="53" t="str">
        <f>IF('Town Data'!K81&gt;9,'Town Data'!J81,"*")</f>
        <v>*</v>
      </c>
      <c r="H85" s="54" t="str">
        <f>IF('Town Data'!M81&gt;9,'Town Data'!L81,"*")</f>
        <v>*</v>
      </c>
      <c r="I85" s="22">
        <f t="shared" si="3"/>
        <v>0.17522264202161353</v>
      </c>
      <c r="J85" s="22">
        <f t="shared" si="4"/>
      </c>
      <c r="K85" s="22">
        <f t="shared" si="5"/>
      </c>
      <c r="L85" s="15"/>
    </row>
    <row r="86" spans="1:12" ht="15">
      <c r="A86" s="15"/>
      <c r="B86" s="15" t="str">
        <f>'Town Data'!A82</f>
        <v>LYNDON</v>
      </c>
      <c r="C86" s="48">
        <f>IF('Town Data'!C82&gt;9,'Town Data'!B82,"*")</f>
        <v>35731753.55</v>
      </c>
      <c r="D86" s="49">
        <f>IF('Town Data'!E82&gt;9,'Town Data'!D82,"*")</f>
        <v>8290951.1</v>
      </c>
      <c r="E86" s="50">
        <f>IF('Town Data'!G82&gt;9,'Town Data'!F82,"*")</f>
        <v>255501.9999991</v>
      </c>
      <c r="F86" s="51">
        <f>IF('Town Data'!I82&gt;9,'Town Data'!H82,"*")</f>
        <v>40500773.78</v>
      </c>
      <c r="G86" s="49">
        <f>IF('Town Data'!K82&gt;9,'Town Data'!J82,"*")</f>
        <v>8950466.65</v>
      </c>
      <c r="H86" s="50">
        <f>IF('Town Data'!M82&gt;9,'Town Data'!L82,"*")</f>
        <v>149922.666666</v>
      </c>
      <c r="I86" s="9">
        <f t="shared" si="3"/>
        <v>-0.11775133620669319</v>
      </c>
      <c r="J86" s="9">
        <f t="shared" si="4"/>
        <v>-0.07368504635453847</v>
      </c>
      <c r="K86" s="9">
        <f t="shared" si="5"/>
        <v>0.7042252894841527</v>
      </c>
      <c r="L86" s="15"/>
    </row>
    <row r="87" spans="1:12" ht="15">
      <c r="A87" s="15"/>
      <c r="B87" s="27" t="str">
        <f>'Town Data'!A83</f>
        <v>MANCHESTER</v>
      </c>
      <c r="C87" s="52">
        <f>IF('Town Data'!C83&gt;9,'Town Data'!B83,"*")</f>
        <v>88101464.01</v>
      </c>
      <c r="D87" s="53">
        <f>IF('Town Data'!E83&gt;9,'Town Data'!D83,"*")</f>
        <v>23843797.08</v>
      </c>
      <c r="E87" s="54">
        <f>IF('Town Data'!G83&gt;9,'Town Data'!F83,"*")</f>
        <v>886185.8333316</v>
      </c>
      <c r="F87" s="53">
        <f>IF('Town Data'!I83&gt;9,'Town Data'!H83,"*")</f>
        <v>88627932.64</v>
      </c>
      <c r="G87" s="53">
        <f>IF('Town Data'!K83&gt;9,'Town Data'!J83,"*")</f>
        <v>23398990.46</v>
      </c>
      <c r="H87" s="54">
        <f>IF('Town Data'!M83&gt;9,'Town Data'!L83,"*")</f>
        <v>728632.6666651</v>
      </c>
      <c r="I87" s="22">
        <f t="shared" si="3"/>
        <v>-0.005940211108595652</v>
      </c>
      <c r="J87" s="22">
        <f t="shared" si="4"/>
        <v>0.01900965004282485</v>
      </c>
      <c r="K87" s="22">
        <f t="shared" si="5"/>
        <v>0.21623126971181456</v>
      </c>
      <c r="L87" s="15"/>
    </row>
    <row r="88" spans="1:12" ht="15">
      <c r="A88" s="15"/>
      <c r="B88" s="15" t="str">
        <f>'Town Data'!A84</f>
        <v>MARLBORO</v>
      </c>
      <c r="C88" s="48">
        <f>IF('Town Data'!C84&gt;9,'Town Data'!B84,"*")</f>
        <v>369181.97</v>
      </c>
      <c r="D88" s="49">
        <f>IF('Town Data'!E84&gt;9,'Town Data'!D84,"*")</f>
        <v>197808.33</v>
      </c>
      <c r="E88" s="50" t="str">
        <f>IF('Town Data'!G84&gt;9,'Town Data'!F84,"*")</f>
        <v>*</v>
      </c>
      <c r="F88" s="51">
        <f>IF('Town Data'!I84&gt;9,'Town Data'!H84,"*")</f>
        <v>348119.2</v>
      </c>
      <c r="G88" s="49">
        <f>IF('Town Data'!K84&gt;9,'Town Data'!J84,"*")</f>
        <v>202492.67</v>
      </c>
      <c r="H88" s="50" t="str">
        <f>IF('Town Data'!M84&gt;9,'Town Data'!L84,"*")</f>
        <v>*</v>
      </c>
      <c r="I88" s="9">
        <f t="shared" si="3"/>
        <v>0.06050447662754585</v>
      </c>
      <c r="J88" s="9">
        <f t="shared" si="4"/>
        <v>-0.023133380581134247</v>
      </c>
      <c r="K88" s="9">
        <f t="shared" si="5"/>
      </c>
      <c r="L88" s="15"/>
    </row>
    <row r="89" spans="1:12" ht="15">
      <c r="A89" s="15"/>
      <c r="B89" s="27" t="str">
        <f>'Town Data'!A85</f>
        <v>MARSHFIELD</v>
      </c>
      <c r="C89" s="52">
        <f>IF('Town Data'!C85&gt;9,'Town Data'!B85,"*")</f>
        <v>2518613.68</v>
      </c>
      <c r="D89" s="53">
        <f>IF('Town Data'!E85&gt;9,'Town Data'!D85,"*")</f>
        <v>657992.97</v>
      </c>
      <c r="E89" s="54" t="str">
        <f>IF('Town Data'!G85&gt;9,'Town Data'!F85,"*")</f>
        <v>*</v>
      </c>
      <c r="F89" s="53">
        <f>IF('Town Data'!I85&gt;9,'Town Data'!H85,"*")</f>
        <v>1445006.43</v>
      </c>
      <c r="G89" s="53">
        <f>IF('Town Data'!K85&gt;9,'Town Data'!J85,"*")</f>
        <v>640804.81</v>
      </c>
      <c r="H89" s="54" t="str">
        <f>IF('Town Data'!M85&gt;9,'Town Data'!L85,"*")</f>
        <v>*</v>
      </c>
      <c r="I89" s="22">
        <f t="shared" si="3"/>
        <v>0.7429774897264646</v>
      </c>
      <c r="J89" s="22">
        <f t="shared" si="4"/>
        <v>0.02682276994768487</v>
      </c>
      <c r="K89" s="22">
        <f t="shared" si="5"/>
      </c>
      <c r="L89" s="15"/>
    </row>
    <row r="90" spans="1:12" ht="15">
      <c r="A90" s="15"/>
      <c r="B90" s="15" t="str">
        <f>'Town Data'!A86</f>
        <v>MENDON</v>
      </c>
      <c r="C90" s="48">
        <f>IF('Town Data'!C86&gt;9,'Town Data'!B86,"*")</f>
        <v>5451355.27</v>
      </c>
      <c r="D90" s="49">
        <f>IF('Town Data'!E86&gt;9,'Town Data'!D86,"*")</f>
        <v>784004.08</v>
      </c>
      <c r="E90" s="50" t="str">
        <f>IF('Town Data'!G86&gt;9,'Town Data'!F86,"*")</f>
        <v>*</v>
      </c>
      <c r="F90" s="51">
        <f>IF('Town Data'!I86&gt;9,'Town Data'!H86,"*")</f>
        <v>6921481.28</v>
      </c>
      <c r="G90" s="49">
        <f>IF('Town Data'!K86&gt;9,'Town Data'!J86,"*")</f>
        <v>786198.21</v>
      </c>
      <c r="H90" s="50" t="str">
        <f>IF('Town Data'!M86&gt;9,'Town Data'!L86,"*")</f>
        <v>*</v>
      </c>
      <c r="I90" s="9">
        <f t="shared" si="3"/>
        <v>-0.2124004892201342</v>
      </c>
      <c r="J90" s="9">
        <f t="shared" si="4"/>
        <v>-0.002790810220745739</v>
      </c>
      <c r="K90" s="9">
        <f t="shared" si="5"/>
      </c>
      <c r="L90" s="15"/>
    </row>
    <row r="91" spans="1:12" ht="15">
      <c r="A91" s="15"/>
      <c r="B91" s="27" t="str">
        <f>'Town Data'!A87</f>
        <v>MIDDLEBURY</v>
      </c>
      <c r="C91" s="52">
        <f>IF('Town Data'!C87&gt;9,'Town Data'!B87,"*")</f>
        <v>94800458.53</v>
      </c>
      <c r="D91" s="53">
        <f>IF('Town Data'!E87&gt;9,'Town Data'!D87,"*")</f>
        <v>27273651.22</v>
      </c>
      <c r="E91" s="54">
        <f>IF('Town Data'!G87&gt;9,'Town Data'!F87,"*")</f>
        <v>491677.1666653</v>
      </c>
      <c r="F91" s="53">
        <f>IF('Town Data'!I87&gt;9,'Town Data'!H87,"*")</f>
        <v>106725727.9</v>
      </c>
      <c r="G91" s="53">
        <f>IF('Town Data'!K87&gt;9,'Town Data'!J87,"*")</f>
        <v>29456593.47</v>
      </c>
      <c r="H91" s="54">
        <f>IF('Town Data'!M87&gt;9,'Town Data'!L87,"*")</f>
        <v>370513.4999982</v>
      </c>
      <c r="I91" s="22">
        <f t="shared" si="3"/>
        <v>-0.11173753137738032</v>
      </c>
      <c r="J91" s="22">
        <f t="shared" si="4"/>
        <v>-0.07410708411423109</v>
      </c>
      <c r="K91" s="22">
        <f t="shared" si="5"/>
        <v>0.3270155248531799</v>
      </c>
      <c r="L91" s="15"/>
    </row>
    <row r="92" spans="1:12" ht="15">
      <c r="A92" s="15"/>
      <c r="B92" s="15" t="str">
        <f>'Town Data'!A88</f>
        <v>MIDDLESEX</v>
      </c>
      <c r="C92" s="48">
        <f>IF('Town Data'!C88&gt;9,'Town Data'!B88,"*")</f>
        <v>1671370.73</v>
      </c>
      <c r="D92" s="49">
        <f>IF('Town Data'!E88&gt;9,'Town Data'!D88,"*")</f>
        <v>388751.86</v>
      </c>
      <c r="E92" s="50" t="str">
        <f>IF('Town Data'!G88&gt;9,'Town Data'!F88,"*")</f>
        <v>*</v>
      </c>
      <c r="F92" s="51">
        <f>IF('Town Data'!I88&gt;9,'Town Data'!H88,"*")</f>
        <v>2158792.09</v>
      </c>
      <c r="G92" s="49">
        <f>IF('Town Data'!K88&gt;9,'Town Data'!J88,"*")</f>
        <v>405189.06</v>
      </c>
      <c r="H92" s="50" t="str">
        <f>IF('Town Data'!M88&gt;9,'Town Data'!L88,"*")</f>
        <v>*</v>
      </c>
      <c r="I92" s="9">
        <f t="shared" si="3"/>
        <v>-0.22578429958949864</v>
      </c>
      <c r="J92" s="9">
        <f t="shared" si="4"/>
        <v>-0.040566741856258436</v>
      </c>
      <c r="K92" s="9">
        <f t="shared" si="5"/>
      </c>
      <c r="L92" s="15"/>
    </row>
    <row r="93" spans="1:12" ht="15">
      <c r="A93" s="15"/>
      <c r="B93" s="27" t="str">
        <f>'Town Data'!A89</f>
        <v>MIDDLETOWN SPRINGS</v>
      </c>
      <c r="C93" s="52">
        <f>IF('Town Data'!C89&gt;9,'Town Data'!B89,"*")</f>
        <v>525003.21</v>
      </c>
      <c r="D93" s="53">
        <f>IF('Town Data'!E89&gt;9,'Town Data'!D89,"*")</f>
        <v>94179.87</v>
      </c>
      <c r="E93" s="54" t="str">
        <f>IF('Town Data'!G89&gt;9,'Town Data'!F89,"*")</f>
        <v>*</v>
      </c>
      <c r="F93" s="53" t="str">
        <f>IF('Town Data'!I89&gt;9,'Town Data'!H89,"*")</f>
        <v>*</v>
      </c>
      <c r="G93" s="53" t="str">
        <f>IF('Town Data'!K89&gt;9,'Town Data'!J89,"*")</f>
        <v>*</v>
      </c>
      <c r="H93" s="54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 t="str">
        <f>'Town Data'!A90</f>
        <v>MILTON</v>
      </c>
      <c r="C94" s="48">
        <f>IF('Town Data'!C90&gt;9,'Town Data'!B90,"*")</f>
        <v>58928224.1</v>
      </c>
      <c r="D94" s="49">
        <f>IF('Town Data'!E90&gt;9,'Town Data'!D90,"*")</f>
        <v>11719104.88</v>
      </c>
      <c r="E94" s="50">
        <f>IF('Town Data'!G90&gt;9,'Town Data'!F90,"*")</f>
        <v>212000.9999991</v>
      </c>
      <c r="F94" s="51">
        <f>IF('Town Data'!I90&gt;9,'Town Data'!H90,"*")</f>
        <v>69571610.76</v>
      </c>
      <c r="G94" s="49">
        <f>IF('Town Data'!K90&gt;9,'Town Data'!J90,"*")</f>
        <v>12002737.19</v>
      </c>
      <c r="H94" s="50">
        <f>IF('Town Data'!M90&gt;9,'Town Data'!L90,"*")</f>
        <v>325275.4999989</v>
      </c>
      <c r="I94" s="9">
        <f t="shared" si="3"/>
        <v>-0.15298462323542159</v>
      </c>
      <c r="J94" s="9">
        <f t="shared" si="4"/>
        <v>-0.023630635705021105</v>
      </c>
      <c r="K94" s="9">
        <f t="shared" si="5"/>
        <v>-0.3482417212491659</v>
      </c>
      <c r="L94" s="15"/>
    </row>
    <row r="95" spans="1:12" ht="15">
      <c r="A95" s="15"/>
      <c r="B95" s="27" t="str">
        <f>'Town Data'!A91</f>
        <v>MONKTON</v>
      </c>
      <c r="C95" s="52">
        <f>IF('Town Data'!C91&gt;9,'Town Data'!B91,"*")</f>
        <v>1423875.41</v>
      </c>
      <c r="D95" s="53" t="str">
        <f>IF('Town Data'!E91&gt;9,'Town Data'!D91,"*")</f>
        <v>*</v>
      </c>
      <c r="E95" s="54" t="str">
        <f>IF('Town Data'!G91&gt;9,'Town Data'!F91,"*")</f>
        <v>*</v>
      </c>
      <c r="F95" s="53" t="str">
        <f>IF('Town Data'!I91&gt;9,'Town Data'!H91,"*")</f>
        <v>*</v>
      </c>
      <c r="G95" s="53" t="str">
        <f>IF('Town Data'!K91&gt;9,'Town Data'!J91,"*")</f>
        <v>*</v>
      </c>
      <c r="H95" s="54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 t="str">
        <f>'Town Data'!A92</f>
        <v>MONTGOMERY</v>
      </c>
      <c r="C96" s="48">
        <f>IF('Town Data'!C92&gt;9,'Town Data'!B92,"*")</f>
        <v>1480836.22</v>
      </c>
      <c r="D96" s="49">
        <f>IF('Town Data'!E92&gt;9,'Town Data'!D92,"*")</f>
        <v>478040.94</v>
      </c>
      <c r="E96" s="50" t="str">
        <f>IF('Town Data'!G92&gt;9,'Town Data'!F92,"*")</f>
        <v>*</v>
      </c>
      <c r="F96" s="51">
        <f>IF('Town Data'!I92&gt;9,'Town Data'!H92,"*")</f>
        <v>3687157.16</v>
      </c>
      <c r="G96" s="49">
        <f>IF('Town Data'!K92&gt;9,'Town Data'!J92,"*")</f>
        <v>476893.98</v>
      </c>
      <c r="H96" s="50" t="str">
        <f>IF('Town Data'!M92&gt;9,'Town Data'!L92,"*")</f>
        <v>*</v>
      </c>
      <c r="I96" s="9">
        <f t="shared" si="3"/>
        <v>-0.5983799562262218</v>
      </c>
      <c r="J96" s="9">
        <f t="shared" si="4"/>
        <v>0.0024050628611416336</v>
      </c>
      <c r="K96" s="9">
        <f t="shared" si="5"/>
      </c>
      <c r="L96" s="15"/>
    </row>
    <row r="97" spans="1:12" ht="15">
      <c r="A97" s="15"/>
      <c r="B97" s="27" t="str">
        <f>'Town Data'!A93</f>
        <v>MONTPELIER</v>
      </c>
      <c r="C97" s="52">
        <f>IF('Town Data'!C93&gt;9,'Town Data'!B93,"*")</f>
        <v>51053511.89</v>
      </c>
      <c r="D97" s="53">
        <f>IF('Town Data'!E93&gt;9,'Town Data'!D93,"*")</f>
        <v>17686116.55</v>
      </c>
      <c r="E97" s="54">
        <f>IF('Town Data'!G93&gt;9,'Town Data'!F93,"*")</f>
        <v>757548.4999986</v>
      </c>
      <c r="F97" s="53">
        <f>IF('Town Data'!I93&gt;9,'Town Data'!H93,"*")</f>
        <v>53071324.33</v>
      </c>
      <c r="G97" s="53">
        <f>IF('Town Data'!K93&gt;9,'Town Data'!J93,"*")</f>
        <v>17598538.58</v>
      </c>
      <c r="H97" s="54">
        <f>IF('Town Data'!M93&gt;9,'Town Data'!L93,"*")</f>
        <v>902980.9999985</v>
      </c>
      <c r="I97" s="22">
        <f t="shared" si="3"/>
        <v>-0.038020766684719313</v>
      </c>
      <c r="J97" s="22">
        <f t="shared" si="4"/>
        <v>0.0049764342420757154</v>
      </c>
      <c r="K97" s="22">
        <f t="shared" si="5"/>
        <v>-0.16105820609751656</v>
      </c>
      <c r="L97" s="15"/>
    </row>
    <row r="98" spans="1:12" ht="15">
      <c r="A98" s="15"/>
      <c r="B98" s="15" t="str">
        <f>'Town Data'!A94</f>
        <v>MORETOWN</v>
      </c>
      <c r="C98" s="48">
        <f>IF('Town Data'!C94&gt;9,'Town Data'!B94,"*")</f>
        <v>1642604.38</v>
      </c>
      <c r="D98" s="49">
        <f>IF('Town Data'!E94&gt;9,'Town Data'!D94,"*")</f>
        <v>555011.24</v>
      </c>
      <c r="E98" s="50" t="str">
        <f>IF('Town Data'!G94&gt;9,'Town Data'!F94,"*")</f>
        <v>*</v>
      </c>
      <c r="F98" s="51">
        <f>IF('Town Data'!I94&gt;9,'Town Data'!H94,"*")</f>
        <v>1559490.03</v>
      </c>
      <c r="G98" s="49">
        <f>IF('Town Data'!K94&gt;9,'Town Data'!J94,"*")</f>
        <v>488099.4</v>
      </c>
      <c r="H98" s="50" t="str">
        <f>IF('Town Data'!M94&gt;9,'Town Data'!L94,"*")</f>
        <v>*</v>
      </c>
      <c r="I98" s="9">
        <f t="shared" si="3"/>
        <v>0.053295852106216964</v>
      </c>
      <c r="J98" s="9">
        <f t="shared" si="4"/>
        <v>0.1370865032819134</v>
      </c>
      <c r="K98" s="9">
        <f t="shared" si="5"/>
      </c>
      <c r="L98" s="15"/>
    </row>
    <row r="99" spans="1:12" ht="15">
      <c r="A99" s="15"/>
      <c r="B99" s="27" t="str">
        <f>'Town Data'!A95</f>
        <v>MORRISTOWN</v>
      </c>
      <c r="C99" s="52">
        <f>IF('Town Data'!C95&gt;9,'Town Data'!B95,"*")</f>
        <v>58719402.4</v>
      </c>
      <c r="D99" s="53">
        <f>IF('Town Data'!E95&gt;9,'Town Data'!D95,"*")</f>
        <v>20815742.03</v>
      </c>
      <c r="E99" s="54">
        <f>IF('Town Data'!G95&gt;9,'Town Data'!F95,"*")</f>
        <v>489550.4999986</v>
      </c>
      <c r="F99" s="53">
        <f>IF('Town Data'!I95&gt;9,'Town Data'!H95,"*")</f>
        <v>59513625.58</v>
      </c>
      <c r="G99" s="53">
        <f>IF('Town Data'!K95&gt;9,'Town Data'!J95,"*")</f>
        <v>20636796.55</v>
      </c>
      <c r="H99" s="54">
        <f>IF('Town Data'!M95&gt;9,'Town Data'!L95,"*")</f>
        <v>883229.9999984</v>
      </c>
      <c r="I99" s="22">
        <f t="shared" si="3"/>
        <v>-0.013345232663272734</v>
      </c>
      <c r="J99" s="22">
        <f t="shared" si="4"/>
        <v>0.008671184966447733</v>
      </c>
      <c r="K99" s="22">
        <f t="shared" si="5"/>
        <v>-0.4457270473155499</v>
      </c>
      <c r="L99" s="15"/>
    </row>
    <row r="100" spans="1:12" ht="15">
      <c r="A100" s="15"/>
      <c r="B100" s="27" t="str">
        <f>'Town Data'!A96</f>
        <v>MOUNT HOLLY</v>
      </c>
      <c r="C100" s="52">
        <f>IF('Town Data'!C96&gt;9,'Town Data'!B96,"*")</f>
        <v>1148971.64</v>
      </c>
      <c r="D100" s="53">
        <f>IF('Town Data'!E96&gt;9,'Town Data'!D96,"*")</f>
        <v>304889.92</v>
      </c>
      <c r="E100" s="54" t="str">
        <f>IF('Town Data'!G96&gt;9,'Town Data'!F96,"*")</f>
        <v>*</v>
      </c>
      <c r="F100" s="53">
        <f>IF('Town Data'!I96&gt;9,'Town Data'!H96,"*")</f>
        <v>867922.75</v>
      </c>
      <c r="G100" s="53">
        <f>IF('Town Data'!K96&gt;9,'Town Data'!J96,"*")</f>
        <v>360107.33</v>
      </c>
      <c r="H100" s="54" t="str">
        <f>IF('Town Data'!M96&gt;9,'Town Data'!L96,"*")</f>
        <v>*</v>
      </c>
      <c r="I100" s="22">
        <f t="shared" si="3"/>
        <v>0.3238178628224688</v>
      </c>
      <c r="J100" s="22">
        <f t="shared" si="4"/>
        <v>-0.15333597902603102</v>
      </c>
      <c r="K100" s="22">
        <f t="shared" si="5"/>
      </c>
      <c r="L100" s="15"/>
    </row>
    <row r="101" spans="1:12" ht="15">
      <c r="A101" s="15"/>
      <c r="B101" s="27" t="str">
        <f>'Town Data'!A97</f>
        <v>NEW HAVEN</v>
      </c>
      <c r="C101" s="52">
        <f>IF('Town Data'!C97&gt;9,'Town Data'!B97,"*")</f>
        <v>31279524.25</v>
      </c>
      <c r="D101" s="53">
        <f>IF('Town Data'!E97&gt;9,'Town Data'!D97,"*")</f>
        <v>2524324.27</v>
      </c>
      <c r="E101" s="54" t="str">
        <f>IF('Town Data'!G97&gt;9,'Town Data'!F97,"*")</f>
        <v>*</v>
      </c>
      <c r="F101" s="53">
        <f>IF('Town Data'!I97&gt;9,'Town Data'!H97,"*")</f>
        <v>30917546.52</v>
      </c>
      <c r="G101" s="53">
        <f>IF('Town Data'!K97&gt;9,'Town Data'!J97,"*")</f>
        <v>2292086.86</v>
      </c>
      <c r="H101" s="54" t="str">
        <f>IF('Town Data'!M97&gt;9,'Town Data'!L97,"*")</f>
        <v>*</v>
      </c>
      <c r="I101" s="22">
        <f aca="true" t="shared" si="6" ref="I101:I164">_xlfn.IFERROR((C101-F101)/F101,"")</f>
        <v>0.011707841363345038</v>
      </c>
      <c r="J101" s="22">
        <f aca="true" t="shared" si="7" ref="J101:J164">_xlfn.IFERROR((D101-G101)/G101,"")</f>
        <v>0.10132138273328793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NEWBURY</v>
      </c>
      <c r="C102" s="52">
        <f>IF('Town Data'!C98&gt;9,'Town Data'!B98,"*")</f>
        <v>9292158.43</v>
      </c>
      <c r="D102" s="53">
        <f>IF('Town Data'!E98&gt;9,'Town Data'!D98,"*")</f>
        <v>696077.45</v>
      </c>
      <c r="E102" s="54">
        <f>IF('Town Data'!G98&gt;9,'Town Data'!F98,"*")</f>
        <v>28013.1666663</v>
      </c>
      <c r="F102" s="53">
        <f>IF('Town Data'!I98&gt;9,'Town Data'!H98,"*")</f>
        <v>8775764.27</v>
      </c>
      <c r="G102" s="53">
        <f>IF('Town Data'!K98&gt;9,'Town Data'!J98,"*")</f>
        <v>701052.42</v>
      </c>
      <c r="H102" s="54" t="str">
        <f>IF('Town Data'!M98&gt;9,'Town Data'!L98,"*")</f>
        <v>*</v>
      </c>
      <c r="I102" s="22">
        <f t="shared" si="6"/>
        <v>0.05884321229608418</v>
      </c>
      <c r="J102" s="22">
        <f t="shared" si="7"/>
        <v>-0.007096430820394412</v>
      </c>
      <c r="K102" s="22">
        <f t="shared" si="8"/>
      </c>
      <c r="L102" s="15"/>
    </row>
    <row r="103" spans="2:12" ht="15">
      <c r="B103" s="27" t="str">
        <f>'Town Data'!A99</f>
        <v>NEWFANE</v>
      </c>
      <c r="C103" s="52">
        <f>IF('Town Data'!C99&gt;9,'Town Data'!B99,"*")</f>
        <v>2043081.39</v>
      </c>
      <c r="D103" s="53">
        <f>IF('Town Data'!E99&gt;9,'Town Data'!D99,"*")</f>
        <v>1478284.53</v>
      </c>
      <c r="E103" s="54" t="str">
        <f>IF('Town Data'!G99&gt;9,'Town Data'!F99,"*")</f>
        <v>*</v>
      </c>
      <c r="F103" s="53">
        <f>IF('Town Data'!I99&gt;9,'Town Data'!H99,"*")</f>
        <v>2554619.6</v>
      </c>
      <c r="G103" s="53">
        <f>IF('Town Data'!K99&gt;9,'Town Data'!J99,"*")</f>
        <v>1815710.59</v>
      </c>
      <c r="H103" s="54" t="str">
        <f>IF('Town Data'!M99&gt;9,'Town Data'!L99,"*")</f>
        <v>*</v>
      </c>
      <c r="I103" s="22">
        <f t="shared" si="6"/>
        <v>-0.20024046241561763</v>
      </c>
      <c r="J103" s="22">
        <f t="shared" si="7"/>
        <v>-0.185836917985922</v>
      </c>
      <c r="K103" s="22">
        <f t="shared" si="8"/>
      </c>
      <c r="L103" s="15"/>
    </row>
    <row r="104" spans="2:12" ht="15">
      <c r="B104" s="27" t="str">
        <f>'Town Data'!A100</f>
        <v>NEWPORT</v>
      </c>
      <c r="C104" s="52">
        <f>IF('Town Data'!C100&gt;9,'Town Data'!B100,"*")</f>
        <v>64938881.75</v>
      </c>
      <c r="D104" s="53">
        <f>IF('Town Data'!E100&gt;9,'Town Data'!D100,"*")</f>
        <v>10977876.63</v>
      </c>
      <c r="E104" s="54">
        <f>IF('Town Data'!G100&gt;9,'Town Data'!F100,"*")</f>
        <v>362017.8333315</v>
      </c>
      <c r="F104" s="53">
        <f>IF('Town Data'!I100&gt;9,'Town Data'!H100,"*")</f>
        <v>65756167.37</v>
      </c>
      <c r="G104" s="53">
        <f>IF('Town Data'!K100&gt;9,'Town Data'!J100,"*")</f>
        <v>11994852.68</v>
      </c>
      <c r="H104" s="54">
        <f>IF('Town Data'!M100&gt;9,'Town Data'!L100,"*")</f>
        <v>299868.666665</v>
      </c>
      <c r="I104" s="22">
        <f t="shared" si="6"/>
        <v>-0.012429033696584761</v>
      </c>
      <c r="J104" s="22">
        <f t="shared" si="7"/>
        <v>-0.08478437185774582</v>
      </c>
      <c r="K104" s="22">
        <f t="shared" si="8"/>
        <v>0.20725462035661857</v>
      </c>
      <c r="L104" s="15"/>
    </row>
    <row r="105" spans="2:12" ht="15">
      <c r="B105" s="27" t="str">
        <f>'Town Data'!A101</f>
        <v>NEWPORT TOWN</v>
      </c>
      <c r="C105" s="52">
        <f>IF('Town Data'!C101&gt;9,'Town Data'!B101,"*")</f>
        <v>1332690.72</v>
      </c>
      <c r="D105" s="53">
        <f>IF('Town Data'!E101&gt;9,'Town Data'!D101,"*")</f>
        <v>249123.35</v>
      </c>
      <c r="E105" s="54" t="str">
        <f>IF('Town Data'!G101&gt;9,'Town Data'!F101,"*")</f>
        <v>*</v>
      </c>
      <c r="F105" s="53">
        <f>IF('Town Data'!I101&gt;9,'Town Data'!H101,"*")</f>
        <v>1447918.98</v>
      </c>
      <c r="G105" s="53">
        <f>IF('Town Data'!K101&gt;9,'Town Data'!J101,"*")</f>
        <v>351293.95</v>
      </c>
      <c r="H105" s="54" t="str">
        <f>IF('Town Data'!M101&gt;9,'Town Data'!L101,"*")</f>
        <v>*</v>
      </c>
      <c r="I105" s="22">
        <f t="shared" si="6"/>
        <v>-0.07958198047794084</v>
      </c>
      <c r="J105" s="22">
        <f t="shared" si="7"/>
        <v>-0.2908407617039804</v>
      </c>
      <c r="K105" s="22">
        <f t="shared" si="8"/>
      </c>
      <c r="L105" s="15"/>
    </row>
    <row r="106" spans="2:12" ht="15">
      <c r="B106" s="27" t="str">
        <f>'Town Data'!A102</f>
        <v>NORTH HERO</v>
      </c>
      <c r="C106" s="52">
        <f>IF('Town Data'!C102&gt;9,'Town Data'!B102,"*")</f>
        <v>2152955.15</v>
      </c>
      <c r="D106" s="53">
        <f>IF('Town Data'!E102&gt;9,'Town Data'!D102,"*")</f>
        <v>814134.7</v>
      </c>
      <c r="E106" s="54" t="str">
        <f>IF('Town Data'!G102&gt;9,'Town Data'!F102,"*")</f>
        <v>*</v>
      </c>
      <c r="F106" s="53">
        <f>IF('Town Data'!I102&gt;9,'Town Data'!H102,"*")</f>
        <v>1711167.41</v>
      </c>
      <c r="G106" s="53">
        <f>IF('Town Data'!K102&gt;9,'Town Data'!J102,"*")</f>
        <v>626288.96</v>
      </c>
      <c r="H106" s="54" t="str">
        <f>IF('Town Data'!M102&gt;9,'Town Data'!L102,"*")</f>
        <v>*</v>
      </c>
      <c r="I106" s="22">
        <f t="shared" si="6"/>
        <v>0.25817914566290157</v>
      </c>
      <c r="J106" s="22">
        <f t="shared" si="7"/>
        <v>0.2999346180395707</v>
      </c>
      <c r="K106" s="22">
        <f t="shared" si="8"/>
      </c>
      <c r="L106" s="15"/>
    </row>
    <row r="107" spans="2:12" ht="15">
      <c r="B107" s="27" t="str">
        <f>'Town Data'!A103</f>
        <v>NORTHFIELD</v>
      </c>
      <c r="C107" s="52">
        <f>IF('Town Data'!C103&gt;9,'Town Data'!B103,"*")</f>
        <v>13938701.35</v>
      </c>
      <c r="D107" s="53">
        <f>IF('Town Data'!E103&gt;9,'Town Data'!D103,"*")</f>
        <v>3413636.45</v>
      </c>
      <c r="E107" s="54">
        <f>IF('Town Data'!G103&gt;9,'Town Data'!F103,"*")</f>
        <v>224937.1666662</v>
      </c>
      <c r="F107" s="53">
        <f>IF('Town Data'!I103&gt;9,'Town Data'!H103,"*")</f>
        <v>13353129.89</v>
      </c>
      <c r="G107" s="53">
        <f>IF('Town Data'!K103&gt;9,'Town Data'!J103,"*")</f>
        <v>3419475.04</v>
      </c>
      <c r="H107" s="54" t="str">
        <f>IF('Town Data'!M103&gt;9,'Town Data'!L103,"*")</f>
        <v>*</v>
      </c>
      <c r="I107" s="22">
        <f t="shared" si="6"/>
        <v>0.04385274949197689</v>
      </c>
      <c r="J107" s="22">
        <f t="shared" si="7"/>
        <v>-0.001707452147391563</v>
      </c>
      <c r="K107" s="22">
        <f t="shared" si="8"/>
      </c>
      <c r="L107" s="15"/>
    </row>
    <row r="108" spans="2:12" ht="15">
      <c r="B108" s="27" t="str">
        <f>'Town Data'!A104</f>
        <v>NORWICH</v>
      </c>
      <c r="C108" s="52">
        <f>IF('Town Data'!C104&gt;9,'Town Data'!B104,"*")</f>
        <v>38476579.23</v>
      </c>
      <c r="D108" s="53">
        <f>IF('Town Data'!E104&gt;9,'Town Data'!D104,"*")</f>
        <v>2924079.22</v>
      </c>
      <c r="E108" s="54">
        <f>IF('Town Data'!G104&gt;9,'Town Data'!F104,"*")</f>
        <v>147035.9999996</v>
      </c>
      <c r="F108" s="53">
        <f>IF('Town Data'!I104&gt;9,'Town Data'!H104,"*")</f>
        <v>32874678.16</v>
      </c>
      <c r="G108" s="53">
        <f>IF('Town Data'!K104&gt;9,'Town Data'!J104,"*")</f>
        <v>3147165.06</v>
      </c>
      <c r="H108" s="54">
        <f>IF('Town Data'!M104&gt;9,'Town Data'!L104,"*")</f>
        <v>179870.1666665</v>
      </c>
      <c r="I108" s="22">
        <f t="shared" si="6"/>
        <v>0.17040170074778296</v>
      </c>
      <c r="J108" s="22">
        <f t="shared" si="7"/>
        <v>-0.07088469646393439</v>
      </c>
      <c r="K108" s="22">
        <f t="shared" si="8"/>
        <v>-0.18254370513692988</v>
      </c>
      <c r="L108" s="15"/>
    </row>
    <row r="109" spans="2:12" ht="15">
      <c r="B109" s="27" t="str">
        <f>'Town Data'!A105</f>
        <v>ORWELL</v>
      </c>
      <c r="C109" s="52">
        <f>IF('Town Data'!C105&gt;9,'Town Data'!B105,"*")</f>
        <v>3700901.82</v>
      </c>
      <c r="D109" s="53">
        <f>IF('Town Data'!E105&gt;9,'Town Data'!D105,"*")</f>
        <v>827873.68</v>
      </c>
      <c r="E109" s="54" t="str">
        <f>IF('Town Data'!G105&gt;9,'Town Data'!F105,"*")</f>
        <v>*</v>
      </c>
      <c r="F109" s="53">
        <f>IF('Town Data'!I105&gt;9,'Town Data'!H105,"*")</f>
        <v>3356583.31</v>
      </c>
      <c r="G109" s="53">
        <f>IF('Town Data'!K105&gt;9,'Town Data'!J105,"*")</f>
        <v>714186.66</v>
      </c>
      <c r="H109" s="54" t="str">
        <f>IF('Town Data'!M105&gt;9,'Town Data'!L105,"*")</f>
        <v>*</v>
      </c>
      <c r="I109" s="22">
        <f t="shared" si="6"/>
        <v>0.10258005781480209</v>
      </c>
      <c r="J109" s="22">
        <f t="shared" si="7"/>
        <v>0.15918390298693064</v>
      </c>
      <c r="K109" s="22">
        <f t="shared" si="8"/>
      </c>
      <c r="L109" s="15"/>
    </row>
    <row r="110" spans="2:12" ht="15">
      <c r="B110" s="27" t="str">
        <f>'Town Data'!A106</f>
        <v>PAWLET</v>
      </c>
      <c r="C110" s="52">
        <f>IF('Town Data'!C106&gt;9,'Town Data'!B106,"*")</f>
        <v>2631114.52</v>
      </c>
      <c r="D110" s="53">
        <f>IF('Town Data'!E106&gt;9,'Town Data'!D106,"*")</f>
        <v>889280.14</v>
      </c>
      <c r="E110" s="54" t="str">
        <f>IF('Town Data'!G106&gt;9,'Town Data'!F106,"*")</f>
        <v>*</v>
      </c>
      <c r="F110" s="53">
        <f>IF('Town Data'!I106&gt;9,'Town Data'!H106,"*")</f>
        <v>2572499.13</v>
      </c>
      <c r="G110" s="53">
        <f>IF('Town Data'!K106&gt;9,'Town Data'!J106,"*")</f>
        <v>934377.49</v>
      </c>
      <c r="H110" s="54" t="str">
        <f>IF('Town Data'!M106&gt;9,'Town Data'!L106,"*")</f>
        <v>*</v>
      </c>
      <c r="I110" s="22">
        <f t="shared" si="6"/>
        <v>0.022785387686409104</v>
      </c>
      <c r="J110" s="22">
        <f t="shared" si="7"/>
        <v>-0.04826459378853399</v>
      </c>
      <c r="K110" s="22">
        <f t="shared" si="8"/>
      </c>
      <c r="L110" s="15"/>
    </row>
    <row r="111" spans="2:12" ht="15">
      <c r="B111" s="27" t="str">
        <f>'Town Data'!A107</f>
        <v>PITTSFIELD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>
        <f>IF('Town Data'!I107&gt;9,'Town Data'!H107,"*")</f>
        <v>2529231.03</v>
      </c>
      <c r="G111" s="53">
        <f>IF('Town Data'!K107&gt;9,'Town Data'!J107,"*")</f>
        <v>938657.22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 t="str">
        <f>'Town Data'!A108</f>
        <v>PITTSFORD</v>
      </c>
      <c r="C112" s="52">
        <f>IF('Town Data'!C108&gt;9,'Town Data'!B108,"*")</f>
        <v>8154683.28</v>
      </c>
      <c r="D112" s="53">
        <f>IF('Town Data'!E108&gt;9,'Town Data'!D108,"*")</f>
        <v>2107005.43</v>
      </c>
      <c r="E112" s="54" t="str">
        <f>IF('Town Data'!G108&gt;9,'Town Data'!F108,"*")</f>
        <v>*</v>
      </c>
      <c r="F112" s="53">
        <f>IF('Town Data'!I108&gt;9,'Town Data'!H108,"*")</f>
        <v>6972208.82</v>
      </c>
      <c r="G112" s="53">
        <f>IF('Town Data'!K108&gt;9,'Town Data'!J108,"*")</f>
        <v>2079437.13</v>
      </c>
      <c r="H112" s="54" t="str">
        <f>IF('Town Data'!M108&gt;9,'Town Data'!L108,"*")</f>
        <v>*</v>
      </c>
      <c r="I112" s="22">
        <f t="shared" si="6"/>
        <v>0.16959825652496735</v>
      </c>
      <c r="J112" s="22">
        <f t="shared" si="7"/>
        <v>0.01325757802545359</v>
      </c>
      <c r="K112" s="22">
        <f t="shared" si="8"/>
      </c>
      <c r="L112" s="15"/>
    </row>
    <row r="113" spans="2:12" ht="15">
      <c r="B113" s="27" t="str">
        <f>'Town Data'!A109</f>
        <v>PLAINFIELD</v>
      </c>
      <c r="C113" s="52">
        <f>IF('Town Data'!C109&gt;9,'Town Data'!B109,"*")</f>
        <v>913730.13</v>
      </c>
      <c r="D113" s="53">
        <f>IF('Town Data'!E109&gt;9,'Town Data'!D109,"*")</f>
        <v>305255.81</v>
      </c>
      <c r="E113" s="54" t="str">
        <f>IF('Town Data'!G109&gt;9,'Town Data'!F109,"*")</f>
        <v>*</v>
      </c>
      <c r="F113" s="53">
        <f>IF('Town Data'!I109&gt;9,'Town Data'!H109,"*")</f>
        <v>1224789.52</v>
      </c>
      <c r="G113" s="53">
        <f>IF('Town Data'!K109&gt;9,'Town Data'!J109,"*")</f>
        <v>391173.74</v>
      </c>
      <c r="H113" s="54" t="str">
        <f>IF('Town Data'!M109&gt;9,'Town Data'!L109,"*")</f>
        <v>*</v>
      </c>
      <c r="I113" s="22">
        <f t="shared" si="6"/>
        <v>-0.2539696698253917</v>
      </c>
      <c r="J113" s="22">
        <f t="shared" si="7"/>
        <v>-0.21964135424837056</v>
      </c>
      <c r="K113" s="22">
        <f t="shared" si="8"/>
      </c>
      <c r="L113" s="15"/>
    </row>
    <row r="114" spans="2:12" ht="15">
      <c r="B114" s="27" t="str">
        <f>'Town Data'!A110</f>
        <v>POULTNEY</v>
      </c>
      <c r="C114" s="52">
        <f>IF('Town Data'!C110&gt;9,'Town Data'!B110,"*")</f>
        <v>11760156.97</v>
      </c>
      <c r="D114" s="53">
        <f>IF('Town Data'!E110&gt;9,'Town Data'!D110,"*")</f>
        <v>2028717.12</v>
      </c>
      <c r="E114" s="54" t="str">
        <f>IF('Town Data'!G110&gt;9,'Town Data'!F110,"*")</f>
        <v>*</v>
      </c>
      <c r="F114" s="53">
        <f>IF('Town Data'!I110&gt;9,'Town Data'!H110,"*")</f>
        <v>11696870.63</v>
      </c>
      <c r="G114" s="53">
        <f>IF('Town Data'!K110&gt;9,'Town Data'!J110,"*")</f>
        <v>2266520.16</v>
      </c>
      <c r="H114" s="54" t="str">
        <f>IF('Town Data'!M110&gt;9,'Town Data'!L110,"*")</f>
        <v>*</v>
      </c>
      <c r="I114" s="22">
        <f t="shared" si="6"/>
        <v>0.005410536031550504</v>
      </c>
      <c r="J114" s="22">
        <f t="shared" si="7"/>
        <v>-0.1049198874101345</v>
      </c>
      <c r="K114" s="22">
        <f t="shared" si="8"/>
      </c>
      <c r="L114" s="15"/>
    </row>
    <row r="115" spans="2:12" ht="15">
      <c r="B115" s="27" t="str">
        <f>'Town Data'!A111</f>
        <v>POWNAL</v>
      </c>
      <c r="C115" s="52">
        <f>IF('Town Data'!C111&gt;9,'Town Data'!B111,"*")</f>
        <v>2801782.66</v>
      </c>
      <c r="D115" s="53">
        <f>IF('Town Data'!E111&gt;9,'Town Data'!D111,"*")</f>
        <v>1308605.25</v>
      </c>
      <c r="E115" s="54" t="str">
        <f>IF('Town Data'!G111&gt;9,'Town Data'!F111,"*")</f>
        <v>*</v>
      </c>
      <c r="F115" s="53">
        <f>IF('Town Data'!I111&gt;9,'Town Data'!H111,"*")</f>
        <v>2593422.49</v>
      </c>
      <c r="G115" s="53">
        <f>IF('Town Data'!K111&gt;9,'Town Data'!J111,"*")</f>
        <v>1257272.7</v>
      </c>
      <c r="H115" s="54" t="str">
        <f>IF('Town Data'!M111&gt;9,'Town Data'!L111,"*")</f>
        <v>*</v>
      </c>
      <c r="I115" s="22">
        <f t="shared" si="6"/>
        <v>0.08034177647622695</v>
      </c>
      <c r="J115" s="22">
        <f t="shared" si="7"/>
        <v>0.040828493293459764</v>
      </c>
      <c r="K115" s="22">
        <f t="shared" si="8"/>
      </c>
      <c r="L115" s="15"/>
    </row>
    <row r="116" spans="2:12" ht="15">
      <c r="B116" s="27" t="str">
        <f>'Town Data'!A112</f>
        <v>PROCTOR</v>
      </c>
      <c r="C116" s="52">
        <f>IF('Town Data'!C112&gt;9,'Town Data'!B112,"*")</f>
        <v>2453650.73</v>
      </c>
      <c r="D116" s="53">
        <f>IF('Town Data'!E112&gt;9,'Town Data'!D112,"*")</f>
        <v>287846.87</v>
      </c>
      <c r="E116" s="54" t="str">
        <f>IF('Town Data'!G112&gt;9,'Town Data'!F112,"*")</f>
        <v>*</v>
      </c>
      <c r="F116" s="53">
        <f>IF('Town Data'!I112&gt;9,'Town Data'!H112,"*")</f>
        <v>1981846.76</v>
      </c>
      <c r="G116" s="53">
        <f>IF('Town Data'!K112&gt;9,'Town Data'!J112,"*")</f>
        <v>352756.48</v>
      </c>
      <c r="H116" s="54" t="str">
        <f>IF('Town Data'!M112&gt;9,'Town Data'!L112,"*")</f>
        <v>*</v>
      </c>
      <c r="I116" s="22">
        <f t="shared" si="6"/>
        <v>0.23806279048537535</v>
      </c>
      <c r="J116" s="22">
        <f t="shared" si="7"/>
        <v>-0.18400685367990968</v>
      </c>
      <c r="K116" s="22">
        <f t="shared" si="8"/>
      </c>
      <c r="L116" s="15"/>
    </row>
    <row r="117" spans="2:12" ht="15">
      <c r="B117" s="27" t="str">
        <f>'Town Data'!A113</f>
        <v>PUTNEY</v>
      </c>
      <c r="C117" s="52">
        <f>IF('Town Data'!C113&gt;9,'Town Data'!B113,"*")</f>
        <v>12777054.88</v>
      </c>
      <c r="D117" s="53">
        <f>IF('Town Data'!E113&gt;9,'Town Data'!D113,"*")</f>
        <v>846703.04</v>
      </c>
      <c r="E117" s="54">
        <f>IF('Town Data'!G113&gt;9,'Town Data'!F113,"*")</f>
        <v>67575.1666664</v>
      </c>
      <c r="F117" s="53">
        <f>IF('Town Data'!I113&gt;9,'Town Data'!H113,"*")</f>
        <v>13661931.03</v>
      </c>
      <c r="G117" s="53">
        <f>IF('Town Data'!K113&gt;9,'Town Data'!J113,"*")</f>
        <v>992831.18</v>
      </c>
      <c r="H117" s="54">
        <f>IF('Town Data'!M113&gt;9,'Town Data'!L113,"*")</f>
        <v>63598.8333332</v>
      </c>
      <c r="I117" s="22">
        <f t="shared" si="6"/>
        <v>-0.06476947863789637</v>
      </c>
      <c r="J117" s="22">
        <f t="shared" si="7"/>
        <v>-0.14718327037231044</v>
      </c>
      <c r="K117" s="22">
        <f t="shared" si="8"/>
        <v>0.06252211125269592</v>
      </c>
      <c r="L117" s="15"/>
    </row>
    <row r="118" spans="2:12" ht="15">
      <c r="B118" s="27" t="str">
        <f>'Town Data'!A114</f>
        <v>RANDOLPH</v>
      </c>
      <c r="C118" s="52">
        <f>IF('Town Data'!C114&gt;9,'Town Data'!B114,"*")</f>
        <v>34622402.55</v>
      </c>
      <c r="D118" s="53">
        <f>IF('Town Data'!E114&gt;9,'Town Data'!D114,"*")</f>
        <v>6229168.78</v>
      </c>
      <c r="E118" s="54">
        <f>IF('Town Data'!G114&gt;9,'Town Data'!F114,"*")</f>
        <v>254948.4999992</v>
      </c>
      <c r="F118" s="53">
        <f>IF('Town Data'!I114&gt;9,'Town Data'!H114,"*")</f>
        <v>36814744.26</v>
      </c>
      <c r="G118" s="53">
        <f>IF('Town Data'!K114&gt;9,'Town Data'!J114,"*")</f>
        <v>6240529.79</v>
      </c>
      <c r="H118" s="54">
        <f>IF('Town Data'!M114&gt;9,'Town Data'!L114,"*")</f>
        <v>150635.8333324</v>
      </c>
      <c r="I118" s="22">
        <f t="shared" si="6"/>
        <v>-0.05955064347362659</v>
      </c>
      <c r="J118" s="22">
        <f t="shared" si="7"/>
        <v>-0.001820520113245029</v>
      </c>
      <c r="K118" s="22">
        <f t="shared" si="8"/>
        <v>0.692482421739712</v>
      </c>
      <c r="L118" s="15"/>
    </row>
    <row r="119" spans="2:12" ht="15">
      <c r="B119" s="27" t="str">
        <f>'Town Data'!A115</f>
        <v>RICHFORD</v>
      </c>
      <c r="C119" s="52">
        <f>IF('Town Data'!C115&gt;9,'Town Data'!B115,"*")</f>
        <v>15500210.19</v>
      </c>
      <c r="D119" s="53">
        <f>IF('Town Data'!E115&gt;9,'Town Data'!D115,"*")</f>
        <v>871458.12</v>
      </c>
      <c r="E119" s="54" t="str">
        <f>IF('Town Data'!G115&gt;9,'Town Data'!F115,"*")</f>
        <v>*</v>
      </c>
      <c r="F119" s="53">
        <f>IF('Town Data'!I115&gt;9,'Town Data'!H115,"*")</f>
        <v>16719971.77</v>
      </c>
      <c r="G119" s="53">
        <f>IF('Town Data'!K115&gt;9,'Town Data'!J115,"*")</f>
        <v>803538.8</v>
      </c>
      <c r="H119" s="54" t="str">
        <f>IF('Town Data'!M115&gt;9,'Town Data'!L115,"*")</f>
        <v>*</v>
      </c>
      <c r="I119" s="22">
        <f t="shared" si="6"/>
        <v>-0.0729523707802289</v>
      </c>
      <c r="J119" s="22">
        <f t="shared" si="7"/>
        <v>0.08452525254536551</v>
      </c>
      <c r="K119" s="22">
        <f t="shared" si="8"/>
      </c>
      <c r="L119" s="15"/>
    </row>
    <row r="120" spans="2:12" ht="15">
      <c r="B120" s="27" t="str">
        <f>'Town Data'!A116</f>
        <v>RICHMOND</v>
      </c>
      <c r="C120" s="52">
        <f>IF('Town Data'!C116&gt;9,'Town Data'!B116,"*")</f>
        <v>27937424.57</v>
      </c>
      <c r="D120" s="53">
        <f>IF('Town Data'!E116&gt;9,'Town Data'!D116,"*")</f>
        <v>6282026.76</v>
      </c>
      <c r="E120" s="54">
        <f>IF('Town Data'!G116&gt;9,'Town Data'!F116,"*")</f>
        <v>97680.6666663</v>
      </c>
      <c r="F120" s="53">
        <f>IF('Town Data'!I116&gt;9,'Town Data'!H116,"*")</f>
        <v>25802675</v>
      </c>
      <c r="G120" s="53">
        <f>IF('Town Data'!K116&gt;9,'Town Data'!J116,"*")</f>
        <v>6366782.86</v>
      </c>
      <c r="H120" s="54">
        <f>IF('Town Data'!M116&gt;9,'Town Data'!L116,"*")</f>
        <v>101810.333333</v>
      </c>
      <c r="I120" s="22">
        <f t="shared" si="6"/>
        <v>0.08273365339058839</v>
      </c>
      <c r="J120" s="22">
        <f t="shared" si="7"/>
        <v>-0.013312233488044629</v>
      </c>
      <c r="K120" s="22">
        <f t="shared" si="8"/>
        <v>-0.04056235287230356</v>
      </c>
      <c r="L120" s="15"/>
    </row>
    <row r="121" spans="2:12" ht="15">
      <c r="B121" s="27" t="str">
        <f>'Town Data'!A117</f>
        <v>ROCHESTER</v>
      </c>
      <c r="C121" s="52">
        <f>IF('Town Data'!C117&gt;9,'Town Data'!B117,"*")</f>
        <v>2010027.68</v>
      </c>
      <c r="D121" s="53">
        <f>IF('Town Data'!E117&gt;9,'Town Data'!D117,"*")</f>
        <v>657280.16</v>
      </c>
      <c r="E121" s="54" t="str">
        <f>IF('Town Data'!G117&gt;9,'Town Data'!F117,"*")</f>
        <v>*</v>
      </c>
      <c r="F121" s="53">
        <f>IF('Town Data'!I117&gt;9,'Town Data'!H117,"*")</f>
        <v>4370935.99</v>
      </c>
      <c r="G121" s="53">
        <f>IF('Town Data'!K117&gt;9,'Town Data'!J117,"*")</f>
        <v>890803.34</v>
      </c>
      <c r="H121" s="54" t="str">
        <f>IF('Town Data'!M117&gt;9,'Town Data'!L117,"*")</f>
        <v>*</v>
      </c>
      <c r="I121" s="22">
        <f t="shared" si="6"/>
        <v>-0.5401379282152334</v>
      </c>
      <c r="J121" s="22">
        <f t="shared" si="7"/>
        <v>-0.26214897218503913</v>
      </c>
      <c r="K121" s="22">
        <f t="shared" si="8"/>
      </c>
      <c r="L121" s="15"/>
    </row>
    <row r="122" spans="2:12" ht="15">
      <c r="B122" s="27" t="str">
        <f>'Town Data'!A118</f>
        <v>ROCKINGHAM</v>
      </c>
      <c r="C122" s="52">
        <f>IF('Town Data'!C118&gt;9,'Town Data'!B118,"*")</f>
        <v>21872825.27</v>
      </c>
      <c r="D122" s="53">
        <f>IF('Town Data'!E118&gt;9,'Town Data'!D118,"*")</f>
        <v>3571089.31</v>
      </c>
      <c r="E122" s="54">
        <f>IF('Town Data'!G118&gt;9,'Town Data'!F118,"*")</f>
        <v>159368.666666</v>
      </c>
      <c r="F122" s="53">
        <f>IF('Town Data'!I118&gt;9,'Town Data'!H118,"*")</f>
        <v>22644588.06</v>
      </c>
      <c r="G122" s="53">
        <f>IF('Town Data'!K118&gt;9,'Town Data'!J118,"*")</f>
        <v>3594077.53</v>
      </c>
      <c r="H122" s="54">
        <f>IF('Town Data'!M118&gt;9,'Town Data'!L118,"*")</f>
        <v>191013.8333329</v>
      </c>
      <c r="I122" s="22">
        <f t="shared" si="6"/>
        <v>-0.0340815557322176</v>
      </c>
      <c r="J122" s="22">
        <f t="shared" si="7"/>
        <v>-0.006396139150620866</v>
      </c>
      <c r="K122" s="22">
        <f t="shared" si="8"/>
        <v>-0.1656695021231714</v>
      </c>
      <c r="L122" s="15"/>
    </row>
    <row r="123" spans="2:12" ht="15">
      <c r="B123" s="27" t="str">
        <f>'Town Data'!A119</f>
        <v>ROYALTON</v>
      </c>
      <c r="C123" s="52">
        <f>IF('Town Data'!C119&gt;9,'Town Data'!B119,"*")</f>
        <v>12870725.57</v>
      </c>
      <c r="D123" s="53">
        <f>IF('Town Data'!E119&gt;9,'Town Data'!D119,"*")</f>
        <v>3365308.47</v>
      </c>
      <c r="E123" s="54">
        <f>IF('Town Data'!G119&gt;9,'Town Data'!F119,"*")</f>
        <v>206403.1666662</v>
      </c>
      <c r="F123" s="53">
        <f>IF('Town Data'!I119&gt;9,'Town Data'!H119,"*")</f>
        <v>12585751.48</v>
      </c>
      <c r="G123" s="53">
        <f>IF('Town Data'!K119&gt;9,'Town Data'!J119,"*")</f>
        <v>3305306.15</v>
      </c>
      <c r="H123" s="54" t="str">
        <f>IF('Town Data'!M119&gt;9,'Town Data'!L119,"*")</f>
        <v>*</v>
      </c>
      <c r="I123" s="22">
        <f t="shared" si="6"/>
        <v>0.02264259630844068</v>
      </c>
      <c r="J123" s="22">
        <f t="shared" si="7"/>
        <v>0.01815333202947034</v>
      </c>
      <c r="K123" s="22">
        <f t="shared" si="8"/>
      </c>
      <c r="L123" s="15"/>
    </row>
    <row r="124" spans="2:12" ht="15">
      <c r="B124" s="27" t="str">
        <f>'Town Data'!A120</f>
        <v>RUTLAND</v>
      </c>
      <c r="C124" s="52">
        <f>IF('Town Data'!C120&gt;9,'Town Data'!B120,"*")</f>
        <v>133725370.98</v>
      </c>
      <c r="D124" s="53">
        <f>IF('Town Data'!E120&gt;9,'Town Data'!D120,"*")</f>
        <v>48338879.36</v>
      </c>
      <c r="E124" s="54">
        <f>IF('Town Data'!G120&gt;9,'Town Data'!F120,"*")</f>
        <v>2052224.1666636</v>
      </c>
      <c r="F124" s="53">
        <f>IF('Town Data'!I120&gt;9,'Town Data'!H120,"*")</f>
        <v>124901710.81</v>
      </c>
      <c r="G124" s="53">
        <f>IF('Town Data'!K120&gt;9,'Town Data'!J120,"*")</f>
        <v>46210542.79</v>
      </c>
      <c r="H124" s="54">
        <f>IF('Town Data'!M120&gt;9,'Town Data'!L120,"*")</f>
        <v>1726204.499997</v>
      </c>
      <c r="I124" s="22">
        <f t="shared" si="6"/>
        <v>0.07064483034521857</v>
      </c>
      <c r="J124" s="22">
        <f t="shared" si="7"/>
        <v>0.046057380881069726</v>
      </c>
      <c r="K124" s="22">
        <f t="shared" si="8"/>
        <v>0.1888650311519675</v>
      </c>
      <c r="L124" s="15"/>
    </row>
    <row r="125" spans="2:12" ht="15">
      <c r="B125" s="27" t="str">
        <f>'Town Data'!A121</f>
        <v>RUTLAND TOWN</v>
      </c>
      <c r="C125" s="52">
        <f>IF('Town Data'!C121&gt;9,'Town Data'!B121,"*")</f>
        <v>67004847.51</v>
      </c>
      <c r="D125" s="53">
        <f>IF('Town Data'!E121&gt;9,'Town Data'!D121,"*")</f>
        <v>23684530.32</v>
      </c>
      <c r="E125" s="54">
        <f>IF('Town Data'!G121&gt;9,'Town Data'!F121,"*")</f>
        <v>2099595.8333322</v>
      </c>
      <c r="F125" s="53">
        <f>IF('Town Data'!I121&gt;9,'Town Data'!H121,"*")</f>
        <v>72230357.55</v>
      </c>
      <c r="G125" s="53">
        <f>IF('Town Data'!K121&gt;9,'Town Data'!J121,"*")</f>
        <v>24214049.51</v>
      </c>
      <c r="H125" s="54">
        <f>IF('Town Data'!M121&gt;9,'Town Data'!L121,"*")</f>
        <v>2125650.9999988</v>
      </c>
      <c r="I125" s="22">
        <f t="shared" si="6"/>
        <v>-0.07234506677310501</v>
      </c>
      <c r="J125" s="22">
        <f t="shared" si="7"/>
        <v>-0.02186826246395997</v>
      </c>
      <c r="K125" s="22">
        <f t="shared" si="8"/>
        <v>-0.01225749978082697</v>
      </c>
      <c r="L125" s="15"/>
    </row>
    <row r="126" spans="2:12" ht="15">
      <c r="B126" s="27" t="str">
        <f>'Town Data'!A122</f>
        <v>RYEGATE</v>
      </c>
      <c r="C126" s="52">
        <f>IF('Town Data'!C122&gt;9,'Town Data'!B122,"*")</f>
        <v>5468448.56</v>
      </c>
      <c r="D126" s="53">
        <f>IF('Town Data'!E122&gt;9,'Town Data'!D122,"*")</f>
        <v>243413.56</v>
      </c>
      <c r="E126" s="54" t="str">
        <f>IF('Town Data'!G122&gt;9,'Town Data'!F122,"*")</f>
        <v>*</v>
      </c>
      <c r="F126" s="53">
        <f>IF('Town Data'!I122&gt;9,'Town Data'!H122,"*")</f>
        <v>4600885.23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  <v>0.1885644363269629</v>
      </c>
      <c r="J126" s="22">
        <f t="shared" si="7"/>
      </c>
      <c r="K126" s="22">
        <f t="shared" si="8"/>
      </c>
      <c r="L126" s="15"/>
    </row>
    <row r="127" spans="2:11" ht="15">
      <c r="B127" s="27" t="str">
        <f>'Town Data'!A123</f>
        <v>SALISBURY</v>
      </c>
      <c r="C127" s="52">
        <f>IF('Town Data'!C123&gt;9,'Town Data'!B123,"*")</f>
        <v>380708.13</v>
      </c>
      <c r="D127" s="53">
        <f>IF('Town Data'!E123&gt;9,'Town Data'!D123,"*")</f>
        <v>302346.2</v>
      </c>
      <c r="E127" s="54" t="str">
        <f>IF('Town Data'!G123&gt;9,'Town Data'!F123,"*")</f>
        <v>*</v>
      </c>
      <c r="F127" s="53">
        <f>IF('Town Data'!I123&gt;9,'Town Data'!H123,"*")</f>
        <v>404773.6</v>
      </c>
      <c r="G127" s="53">
        <f>IF('Town Data'!K123&gt;9,'Town Data'!J123,"*")</f>
        <v>294787.75</v>
      </c>
      <c r="H127" s="54" t="str">
        <f>IF('Town Data'!M123&gt;9,'Town Data'!L123,"*")</f>
        <v>*</v>
      </c>
      <c r="I127" s="22">
        <f t="shared" si="6"/>
        <v>-0.05945414918364235</v>
      </c>
      <c r="J127" s="22">
        <f t="shared" si="7"/>
        <v>0.025640312394256584</v>
      </c>
      <c r="K127" s="22">
        <f t="shared" si="8"/>
      </c>
    </row>
    <row r="128" spans="2:11" ht="15">
      <c r="B128" s="27" t="str">
        <f>'Town Data'!A124</f>
        <v>SHAFTSBURY</v>
      </c>
      <c r="C128" s="52">
        <f>IF('Town Data'!C124&gt;9,'Town Data'!B124,"*")</f>
        <v>19447597.23</v>
      </c>
      <c r="D128" s="53">
        <f>IF('Town Data'!E124&gt;9,'Town Data'!D124,"*")</f>
        <v>2545913.11</v>
      </c>
      <c r="E128" s="54" t="str">
        <f>IF('Town Data'!G124&gt;9,'Town Data'!F124,"*")</f>
        <v>*</v>
      </c>
      <c r="F128" s="53">
        <f>IF('Town Data'!I124&gt;9,'Town Data'!H124,"*")</f>
        <v>16430843.64</v>
      </c>
      <c r="G128" s="53">
        <f>IF('Town Data'!K124&gt;9,'Town Data'!J124,"*")</f>
        <v>1869046.5</v>
      </c>
      <c r="H128" s="54" t="str">
        <f>IF('Town Data'!M124&gt;9,'Town Data'!L124,"*")</f>
        <v>*</v>
      </c>
      <c r="I128" s="22">
        <f t="shared" si="6"/>
        <v>0.18360308551995932</v>
      </c>
      <c r="J128" s="22">
        <f t="shared" si="7"/>
        <v>0.36214540943737883</v>
      </c>
      <c r="K128" s="22">
        <f t="shared" si="8"/>
      </c>
    </row>
    <row r="129" spans="2:11" ht="15">
      <c r="B129" s="27" t="str">
        <f>'Town Data'!A125</f>
        <v>SHARON</v>
      </c>
      <c r="C129" s="52">
        <f>IF('Town Data'!C125&gt;9,'Town Data'!B125,"*")</f>
        <v>1592206.55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>
        <f>IF('Town Data'!I125&gt;9,'Town Data'!H125,"*")</f>
        <v>1648231.64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  <v>-0.03399102931915556</v>
      </c>
      <c r="J129" s="22">
        <f t="shared" si="7"/>
      </c>
      <c r="K129" s="22">
        <f t="shared" si="8"/>
      </c>
    </row>
    <row r="130" spans="2:11" ht="15">
      <c r="B130" s="27" t="str">
        <f>'Town Data'!A126</f>
        <v>SHELBURNE</v>
      </c>
      <c r="C130" s="52">
        <f>IF('Town Data'!C126&gt;9,'Town Data'!B126,"*")</f>
        <v>51119709.54</v>
      </c>
      <c r="D130" s="53">
        <f>IF('Town Data'!E126&gt;9,'Town Data'!D126,"*")</f>
        <v>16610821.55</v>
      </c>
      <c r="E130" s="54">
        <f>IF('Town Data'!G126&gt;9,'Town Data'!F126,"*")</f>
        <v>171630.3333324</v>
      </c>
      <c r="F130" s="53">
        <f>IF('Town Data'!I126&gt;9,'Town Data'!H126,"*")</f>
        <v>51095166.88</v>
      </c>
      <c r="G130" s="53">
        <f>IF('Town Data'!K126&gt;9,'Town Data'!J126,"*")</f>
        <v>17630966.43</v>
      </c>
      <c r="H130" s="54">
        <f>IF('Town Data'!M126&gt;9,'Town Data'!L126,"*")</f>
        <v>110004.9999994</v>
      </c>
      <c r="I130" s="22">
        <f t="shared" si="6"/>
        <v>0.0004803323190554657</v>
      </c>
      <c r="J130" s="22">
        <f t="shared" si="7"/>
        <v>-0.057860973421409834</v>
      </c>
      <c r="K130" s="22">
        <f t="shared" si="8"/>
        <v>0.5602048391740024</v>
      </c>
    </row>
    <row r="131" spans="2:11" ht="15">
      <c r="B131" s="27" t="str">
        <f>'Town Data'!A127</f>
        <v>SHELDON</v>
      </c>
      <c r="C131" s="52">
        <f>IF('Town Data'!C127&gt;9,'Town Data'!B127,"*")</f>
        <v>7248357.43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>
        <f>IF('Town Data'!I127&gt;9,'Town Data'!H127,"*")</f>
        <v>8342525.74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  <v>-0.13115552101371167</v>
      </c>
      <c r="J131" s="22">
        <f t="shared" si="7"/>
      </c>
      <c r="K131" s="22">
        <f t="shared" si="8"/>
      </c>
    </row>
    <row r="132" spans="2:11" ht="15">
      <c r="B132" s="27" t="str">
        <f>'Town Data'!A128</f>
        <v>SHOREHAM</v>
      </c>
      <c r="C132" s="52">
        <f>IF('Town Data'!C128&gt;9,'Town Data'!B128,"*")</f>
        <v>10462853.96</v>
      </c>
      <c r="D132" s="53">
        <f>IF('Town Data'!E128&gt;9,'Town Data'!D128,"*")</f>
        <v>381282.51</v>
      </c>
      <c r="E132" s="54" t="str">
        <f>IF('Town Data'!G128&gt;9,'Town Data'!F128,"*")</f>
        <v>*</v>
      </c>
      <c r="F132" s="53">
        <f>IF('Town Data'!I128&gt;9,'Town Data'!H128,"*")</f>
        <v>5434856.14</v>
      </c>
      <c r="G132" s="53">
        <f>IF('Town Data'!K128&gt;9,'Town Data'!J128,"*")</f>
        <v>394167.52</v>
      </c>
      <c r="H132" s="54" t="str">
        <f>IF('Town Data'!M128&gt;9,'Town Data'!L128,"*")</f>
        <v>*</v>
      </c>
      <c r="I132" s="22">
        <f t="shared" si="6"/>
        <v>0.9251390819702546</v>
      </c>
      <c r="J132" s="22">
        <f t="shared" si="7"/>
        <v>-0.03268917236001589</v>
      </c>
      <c r="K132" s="22">
        <f t="shared" si="8"/>
      </c>
    </row>
    <row r="133" spans="2:11" ht="15">
      <c r="B133" s="27" t="str">
        <f>'Town Data'!A129</f>
        <v>SHREWSBURY</v>
      </c>
      <c r="C133" s="52">
        <f>IF('Town Data'!C129&gt;9,'Town Data'!B129,"*")</f>
        <v>334117.92</v>
      </c>
      <c r="D133" s="53">
        <f>IF('Town Data'!E129&gt;9,'Town Data'!D129,"*")</f>
        <v>248601.68</v>
      </c>
      <c r="E133" s="54" t="str">
        <f>IF('Town Data'!G129&gt;9,'Town Data'!F129,"*")</f>
        <v>*</v>
      </c>
      <c r="F133" s="53">
        <f>IF('Town Data'!I129&gt;9,'Town Data'!H129,"*")</f>
        <v>316434.84</v>
      </c>
      <c r="G133" s="53">
        <f>IF('Town Data'!K129&gt;9,'Town Data'!J129,"*")</f>
        <v>263096.21</v>
      </c>
      <c r="H133" s="54" t="str">
        <f>IF('Town Data'!M129&gt;9,'Town Data'!L129,"*")</f>
        <v>*</v>
      </c>
      <c r="I133" s="22">
        <f t="shared" si="6"/>
        <v>0.05588221575095826</v>
      </c>
      <c r="J133" s="22">
        <f t="shared" si="7"/>
        <v>-0.05509212770491839</v>
      </c>
      <c r="K133" s="22">
        <f t="shared" si="8"/>
      </c>
    </row>
    <row r="134" spans="2:11" ht="15">
      <c r="B134" s="27" t="str">
        <f>'Town Data'!A130</f>
        <v>SOUTH BURLINGTON</v>
      </c>
      <c r="C134" s="52">
        <f>IF('Town Data'!C130&gt;9,'Town Data'!B130,"*")</f>
        <v>436081522.13</v>
      </c>
      <c r="D134" s="53">
        <f>IF('Town Data'!E130&gt;9,'Town Data'!D130,"*")</f>
        <v>83865199.15</v>
      </c>
      <c r="E134" s="54">
        <f>IF('Town Data'!G130&gt;9,'Town Data'!F130,"*")</f>
        <v>4435807.8333278</v>
      </c>
      <c r="F134" s="53">
        <f>IF('Town Data'!I130&gt;9,'Town Data'!H130,"*")</f>
        <v>417224286.18</v>
      </c>
      <c r="G134" s="53">
        <f>IF('Town Data'!K130&gt;9,'Town Data'!J130,"*")</f>
        <v>80848882.67</v>
      </c>
      <c r="H134" s="54">
        <f>IF('Town Data'!M130&gt;9,'Town Data'!L130,"*")</f>
        <v>4610874.3333273</v>
      </c>
      <c r="I134" s="22">
        <f t="shared" si="6"/>
        <v>0.045196879890794635</v>
      </c>
      <c r="J134" s="22">
        <f t="shared" si="7"/>
        <v>0.037308078731423784</v>
      </c>
      <c r="K134" s="22">
        <f t="shared" si="8"/>
        <v>-0.037968178558700466</v>
      </c>
    </row>
    <row r="135" spans="2:11" ht="15">
      <c r="B135" s="27" t="str">
        <f>'Town Data'!A131</f>
        <v>SOUTH HERO</v>
      </c>
      <c r="C135" s="52">
        <f>IF('Town Data'!C131&gt;9,'Town Data'!B131,"*")</f>
        <v>4811502.27</v>
      </c>
      <c r="D135" s="53">
        <f>IF('Town Data'!E131&gt;9,'Town Data'!D131,"*")</f>
        <v>1555000.75</v>
      </c>
      <c r="E135" s="54" t="str">
        <f>IF('Town Data'!G131&gt;9,'Town Data'!F131,"*")</f>
        <v>*</v>
      </c>
      <c r="F135" s="53">
        <f>IF('Town Data'!I131&gt;9,'Town Data'!H131,"*")</f>
        <v>5095670.34</v>
      </c>
      <c r="G135" s="53">
        <f>IF('Town Data'!K131&gt;9,'Town Data'!J131,"*")</f>
        <v>1566309.72</v>
      </c>
      <c r="H135" s="54" t="str">
        <f>IF('Town Data'!M131&gt;9,'Town Data'!L131,"*")</f>
        <v>*</v>
      </c>
      <c r="I135" s="22">
        <f t="shared" si="6"/>
        <v>-0.05576657260759932</v>
      </c>
      <c r="J135" s="22">
        <f t="shared" si="7"/>
        <v>-0.007220136512975207</v>
      </c>
      <c r="K135" s="22">
        <f t="shared" si="8"/>
      </c>
    </row>
    <row r="136" spans="2:11" ht="15">
      <c r="B136" s="27" t="str">
        <f>'Town Data'!A132</f>
        <v>SPRINGFIELD</v>
      </c>
      <c r="C136" s="52">
        <f>IF('Town Data'!C132&gt;9,'Town Data'!B132,"*")</f>
        <v>31939576.49</v>
      </c>
      <c r="D136" s="53">
        <f>IF('Town Data'!E132&gt;9,'Town Data'!D132,"*")</f>
        <v>12806393.25</v>
      </c>
      <c r="E136" s="54">
        <f>IF('Town Data'!G132&gt;9,'Town Data'!F132,"*")</f>
        <v>309412.1666655</v>
      </c>
      <c r="F136" s="53">
        <f>IF('Town Data'!I132&gt;9,'Town Data'!H132,"*")</f>
        <v>54266910.22</v>
      </c>
      <c r="G136" s="53">
        <f>IF('Town Data'!K132&gt;9,'Town Data'!J132,"*")</f>
        <v>13962291.1</v>
      </c>
      <c r="H136" s="54">
        <f>IF('Town Data'!M132&gt;9,'Town Data'!L132,"*")</f>
        <v>528145.3333325</v>
      </c>
      <c r="I136" s="22">
        <f t="shared" si="6"/>
        <v>-0.41143550719000194</v>
      </c>
      <c r="J136" s="22">
        <f t="shared" si="7"/>
        <v>-0.08278711865561947</v>
      </c>
      <c r="K136" s="22">
        <f t="shared" si="8"/>
        <v>-0.4141533643530161</v>
      </c>
    </row>
    <row r="137" spans="2:11" ht="15">
      <c r="B137" s="27" t="str">
        <f>'Town Data'!A133</f>
        <v>ST ALBANS</v>
      </c>
      <c r="C137" s="52">
        <f>IF('Town Data'!C133&gt;9,'Town Data'!B133,"*")</f>
        <v>157802491.98</v>
      </c>
      <c r="D137" s="53">
        <f>IF('Town Data'!E133&gt;9,'Town Data'!D133,"*")</f>
        <v>22660016.5</v>
      </c>
      <c r="E137" s="54">
        <f>IF('Town Data'!G133&gt;9,'Town Data'!F133,"*")</f>
        <v>1050626.8333322</v>
      </c>
      <c r="F137" s="53">
        <f>IF('Town Data'!I133&gt;9,'Town Data'!H133,"*")</f>
        <v>155929305.87</v>
      </c>
      <c r="G137" s="53">
        <f>IF('Town Data'!K133&gt;9,'Town Data'!J133,"*")</f>
        <v>21405835.53</v>
      </c>
      <c r="H137" s="54">
        <f>IF('Town Data'!M133&gt;9,'Town Data'!L133,"*")</f>
        <v>565652.9999984</v>
      </c>
      <c r="I137" s="22">
        <f t="shared" si="6"/>
        <v>0.012013047191793956</v>
      </c>
      <c r="J137" s="22">
        <f t="shared" si="7"/>
        <v>0.05859061040818895</v>
      </c>
      <c r="K137" s="22">
        <f t="shared" si="8"/>
        <v>0.8573698598525454</v>
      </c>
    </row>
    <row r="138" spans="2:11" ht="15">
      <c r="B138" s="27" t="str">
        <f>'Town Data'!A134</f>
        <v>ST ALBANS TOWN</v>
      </c>
      <c r="C138" s="52">
        <f>IF('Town Data'!C134&gt;9,'Town Data'!B134,"*")</f>
        <v>62335747.28</v>
      </c>
      <c r="D138" s="53">
        <f>IF('Town Data'!E134&gt;9,'Town Data'!D134,"*")</f>
        <v>18033184.44</v>
      </c>
      <c r="E138" s="54">
        <f>IF('Town Data'!G134&gt;9,'Town Data'!F134,"*")</f>
        <v>385899.166666</v>
      </c>
      <c r="F138" s="53">
        <f>IF('Town Data'!I134&gt;9,'Town Data'!H134,"*")</f>
        <v>71806013.48</v>
      </c>
      <c r="G138" s="53">
        <f>IF('Town Data'!K134&gt;9,'Town Data'!J134,"*")</f>
        <v>17414930.33</v>
      </c>
      <c r="H138" s="54">
        <f>IF('Town Data'!M134&gt;9,'Town Data'!L134,"*")</f>
        <v>262267.8333327</v>
      </c>
      <c r="I138" s="22">
        <f t="shared" si="6"/>
        <v>-0.1318868119957354</v>
      </c>
      <c r="J138" s="22">
        <f t="shared" si="7"/>
        <v>0.035501382910212494</v>
      </c>
      <c r="K138" s="22">
        <f t="shared" si="8"/>
        <v>0.47139342923715455</v>
      </c>
    </row>
    <row r="139" spans="2:11" ht="15">
      <c r="B139" s="27" t="str">
        <f>'Town Data'!A135</f>
        <v>ST JOHNSBURY</v>
      </c>
      <c r="C139" s="52">
        <f>IF('Town Data'!C135&gt;9,'Town Data'!B135,"*")</f>
        <v>60378181.89</v>
      </c>
      <c r="D139" s="53">
        <f>IF('Town Data'!E135&gt;9,'Town Data'!D135,"*")</f>
        <v>19578179.22</v>
      </c>
      <c r="E139" s="54">
        <f>IF('Town Data'!G135&gt;9,'Town Data'!F135,"*")</f>
        <v>757784.6666646</v>
      </c>
      <c r="F139" s="53">
        <f>IF('Town Data'!I135&gt;9,'Town Data'!H135,"*")</f>
        <v>63460120.37</v>
      </c>
      <c r="G139" s="53">
        <f>IF('Town Data'!K135&gt;9,'Town Data'!J135,"*")</f>
        <v>19104104.46</v>
      </c>
      <c r="H139" s="54">
        <f>IF('Town Data'!M135&gt;9,'Town Data'!L135,"*")</f>
        <v>959807.6666649</v>
      </c>
      <c r="I139" s="22">
        <f t="shared" si="6"/>
        <v>-0.04856496429617467</v>
      </c>
      <c r="J139" s="22">
        <f t="shared" si="7"/>
        <v>0.024815335416146375</v>
      </c>
      <c r="K139" s="22">
        <f t="shared" si="8"/>
        <v>-0.21048279464393232</v>
      </c>
    </row>
    <row r="140" spans="2:11" ht="15">
      <c r="B140" s="27" t="str">
        <f>'Town Data'!A136</f>
        <v>STARKSBORO</v>
      </c>
      <c r="C140" s="52">
        <f>IF('Town Data'!C136&gt;9,'Town Data'!B136,"*")</f>
        <v>426836.72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>
        <f>IF('Town Data'!I136&gt;9,'Town Data'!H136,"*")</f>
        <v>375514.59</v>
      </c>
      <c r="G140" s="53">
        <f>IF('Town Data'!K136&gt;9,'Town Data'!J136,"*")</f>
        <v>246635.62</v>
      </c>
      <c r="H140" s="54" t="str">
        <f>IF('Town Data'!M136&gt;9,'Town Data'!L136,"*")</f>
        <v>*</v>
      </c>
      <c r="I140" s="22">
        <f t="shared" si="6"/>
        <v>0.13667146727907414</v>
      </c>
      <c r="J140" s="22">
        <f t="shared" si="7"/>
      </c>
      <c r="K140" s="22">
        <f t="shared" si="8"/>
      </c>
    </row>
    <row r="141" spans="2:11" ht="15">
      <c r="B141" s="27" t="str">
        <f>'Town Data'!A137</f>
        <v>STOWE</v>
      </c>
      <c r="C141" s="52">
        <f>IF('Town Data'!C137&gt;9,'Town Data'!B137,"*")</f>
        <v>32518256.36</v>
      </c>
      <c r="D141" s="53">
        <f>IF('Town Data'!E137&gt;9,'Town Data'!D137,"*")</f>
        <v>14622076.47</v>
      </c>
      <c r="E141" s="54">
        <f>IF('Town Data'!G137&gt;9,'Town Data'!F137,"*")</f>
        <v>772963.9999989</v>
      </c>
      <c r="F141" s="53">
        <f>IF('Town Data'!I137&gt;9,'Town Data'!H137,"*")</f>
        <v>29839748.05</v>
      </c>
      <c r="G141" s="53">
        <f>IF('Town Data'!K137&gt;9,'Town Data'!J137,"*")</f>
        <v>11335149.18</v>
      </c>
      <c r="H141" s="54">
        <f>IF('Town Data'!M137&gt;9,'Town Data'!L137,"*")</f>
        <v>1141208.1666654</v>
      </c>
      <c r="I141" s="22">
        <f t="shared" si="6"/>
        <v>0.0897631007310063</v>
      </c>
      <c r="J141" s="22">
        <f t="shared" si="7"/>
        <v>0.28997653562420966</v>
      </c>
      <c r="K141" s="22">
        <f t="shared" si="8"/>
        <v>-0.32267922489768547</v>
      </c>
    </row>
    <row r="142" spans="2:11" ht="15">
      <c r="B142" s="27" t="str">
        <f>'Town Data'!A138</f>
        <v>SWANTON</v>
      </c>
      <c r="C142" s="52">
        <f>IF('Town Data'!C138&gt;9,'Town Data'!B138,"*")</f>
        <v>49560857.46</v>
      </c>
      <c r="D142" s="53">
        <f>IF('Town Data'!E138&gt;9,'Town Data'!D138,"*")</f>
        <v>10481818.79</v>
      </c>
      <c r="E142" s="54">
        <f>IF('Town Data'!G138&gt;9,'Town Data'!F138,"*")</f>
        <v>118652.9999991</v>
      </c>
      <c r="F142" s="53">
        <f>IF('Town Data'!I138&gt;9,'Town Data'!H138,"*")</f>
        <v>47801626.07</v>
      </c>
      <c r="G142" s="53">
        <f>IF('Town Data'!K138&gt;9,'Town Data'!J138,"*")</f>
        <v>10116724.54</v>
      </c>
      <c r="H142" s="54">
        <f>IF('Town Data'!M138&gt;9,'Town Data'!L138,"*")</f>
        <v>103873.1666662</v>
      </c>
      <c r="I142" s="22">
        <f t="shared" si="6"/>
        <v>0.03680275201148613</v>
      </c>
      <c r="J142" s="22">
        <f t="shared" si="7"/>
        <v>0.03608818729386894</v>
      </c>
      <c r="K142" s="22">
        <f t="shared" si="8"/>
        <v>0.1422873087175198</v>
      </c>
    </row>
    <row r="143" spans="2:11" ht="15">
      <c r="B143" s="27" t="str">
        <f>'Town Data'!A139</f>
        <v>THETFORD</v>
      </c>
      <c r="C143" s="52">
        <f>IF('Town Data'!C139&gt;9,'Town Data'!B139,"*")</f>
        <v>4431671.35</v>
      </c>
      <c r="D143" s="53">
        <f>IF('Town Data'!E139&gt;9,'Town Data'!D139,"*")</f>
        <v>1765436.66</v>
      </c>
      <c r="E143" s="54">
        <f>IF('Town Data'!G139&gt;9,'Town Data'!F139,"*")</f>
        <v>32075.333333</v>
      </c>
      <c r="F143" s="53">
        <f>IF('Town Data'!I139&gt;9,'Town Data'!H139,"*")</f>
        <v>4575070.06</v>
      </c>
      <c r="G143" s="53">
        <f>IF('Town Data'!K139&gt;9,'Town Data'!J139,"*")</f>
        <v>1950251.27</v>
      </c>
      <c r="H143" s="54">
        <f>IF('Town Data'!M139&gt;9,'Town Data'!L139,"*")</f>
        <v>44490.8333329</v>
      </c>
      <c r="I143" s="22">
        <f t="shared" si="6"/>
        <v>-0.031343500344123684</v>
      </c>
      <c r="J143" s="22">
        <f t="shared" si="7"/>
        <v>-0.09476451206207911</v>
      </c>
      <c r="K143" s="22">
        <f t="shared" si="8"/>
        <v>-0.27905748375180495</v>
      </c>
    </row>
    <row r="144" spans="2:11" ht="15">
      <c r="B144" s="27" t="str">
        <f>'Town Data'!A140</f>
        <v>TOWNSHEND</v>
      </c>
      <c r="C144" s="52">
        <f>IF('Town Data'!C140&gt;9,'Town Data'!B140,"*")</f>
        <v>3959720.79</v>
      </c>
      <c r="D144" s="53">
        <f>IF('Town Data'!E140&gt;9,'Town Data'!D140,"*")</f>
        <v>737264.89</v>
      </c>
      <c r="E144" s="54" t="str">
        <f>IF('Town Data'!G140&gt;9,'Town Data'!F140,"*")</f>
        <v>*</v>
      </c>
      <c r="F144" s="53">
        <f>IF('Town Data'!I140&gt;9,'Town Data'!H140,"*")</f>
        <v>3748229.91</v>
      </c>
      <c r="G144" s="53">
        <f>IF('Town Data'!K140&gt;9,'Town Data'!J140,"*")</f>
        <v>757474.22</v>
      </c>
      <c r="H144" s="54" t="str">
        <f>IF('Town Data'!M140&gt;9,'Town Data'!L140,"*")</f>
        <v>*</v>
      </c>
      <c r="I144" s="22">
        <f t="shared" si="6"/>
        <v>0.056424201577325306</v>
      </c>
      <c r="J144" s="22">
        <f t="shared" si="7"/>
        <v>-0.026679891495185088</v>
      </c>
      <c r="K144" s="22">
        <f t="shared" si="8"/>
      </c>
    </row>
    <row r="145" spans="2:11" ht="15">
      <c r="B145" s="27" t="str">
        <f>'Town Data'!A141</f>
        <v>TROY</v>
      </c>
      <c r="C145" s="52">
        <f>IF('Town Data'!C141&gt;9,'Town Data'!B141,"*")</f>
        <v>8460380.62</v>
      </c>
      <c r="D145" s="53">
        <f>IF('Town Data'!E141&gt;9,'Town Data'!D141,"*")</f>
        <v>926406.87</v>
      </c>
      <c r="E145" s="54">
        <f>IF('Town Data'!G141&gt;9,'Town Data'!F141,"*")</f>
        <v>120425.1666663</v>
      </c>
      <c r="F145" s="53">
        <f>IF('Town Data'!I141&gt;9,'Town Data'!H141,"*")</f>
        <v>4811227.56</v>
      </c>
      <c r="G145" s="53">
        <f>IF('Town Data'!K141&gt;9,'Town Data'!J141,"*")</f>
        <v>871654.23</v>
      </c>
      <c r="H145" s="54">
        <f>IF('Town Data'!M141&gt;9,'Town Data'!L141,"*")</f>
        <v>74814.333333</v>
      </c>
      <c r="I145" s="22">
        <f t="shared" si="6"/>
        <v>0.7584661117130781</v>
      </c>
      <c r="J145" s="22">
        <f t="shared" si="7"/>
        <v>0.06281463235714466</v>
      </c>
      <c r="K145" s="22">
        <f t="shared" si="8"/>
        <v>0.6096536759912747</v>
      </c>
    </row>
    <row r="146" spans="2:11" ht="15">
      <c r="B146" s="27" t="str">
        <f>'Town Data'!A142</f>
        <v>TUNBRIDGE</v>
      </c>
      <c r="C146" s="52">
        <f>IF('Town Data'!C142&gt;9,'Town Data'!B142,"*")</f>
        <v>476300.3</v>
      </c>
      <c r="D146" s="53">
        <f>IF('Town Data'!E142&gt;9,'Town Data'!D142,"*")</f>
        <v>242035.44</v>
      </c>
      <c r="E146" s="54" t="str">
        <f>IF('Town Data'!G142&gt;9,'Town Data'!F142,"*")</f>
        <v>*</v>
      </c>
      <c r="F146" s="53">
        <f>IF('Town Data'!I142&gt;9,'Town Data'!H142,"*")</f>
        <v>589708.89</v>
      </c>
      <c r="G146" s="53">
        <f>IF('Town Data'!K142&gt;9,'Town Data'!J142,"*")</f>
        <v>315244.24</v>
      </c>
      <c r="H146" s="54" t="str">
        <f>IF('Town Data'!M142&gt;9,'Town Data'!L142,"*")</f>
        <v>*</v>
      </c>
      <c r="I146" s="22">
        <f t="shared" si="6"/>
        <v>-0.19231283761043524</v>
      </c>
      <c r="J146" s="22">
        <f t="shared" si="7"/>
        <v>-0.23222882676619244</v>
      </c>
      <c r="K146" s="22">
        <f t="shared" si="8"/>
      </c>
    </row>
    <row r="147" spans="2:11" ht="15">
      <c r="B147" s="27" t="str">
        <f>'Town Data'!A143</f>
        <v>UNDERHILL</v>
      </c>
      <c r="C147" s="52">
        <f>IF('Town Data'!C143&gt;9,'Town Data'!B143,"*")</f>
        <v>5879152.96</v>
      </c>
      <c r="D147" s="53">
        <f>IF('Town Data'!E143&gt;9,'Town Data'!D143,"*")</f>
        <v>749977.06</v>
      </c>
      <c r="E147" s="54" t="str">
        <f>IF('Town Data'!G143&gt;9,'Town Data'!F143,"*")</f>
        <v>*</v>
      </c>
      <c r="F147" s="53">
        <f>IF('Town Data'!I143&gt;9,'Town Data'!H143,"*")</f>
        <v>7905109.77</v>
      </c>
      <c r="G147" s="53">
        <f>IF('Town Data'!K143&gt;9,'Town Data'!J143,"*")</f>
        <v>840327.02</v>
      </c>
      <c r="H147" s="54" t="str">
        <f>IF('Town Data'!M143&gt;9,'Town Data'!L143,"*")</f>
        <v>*</v>
      </c>
      <c r="I147" s="22">
        <f t="shared" si="6"/>
        <v>-0.2562844627013952</v>
      </c>
      <c r="J147" s="22">
        <f t="shared" si="7"/>
        <v>-0.10751761855759435</v>
      </c>
      <c r="K147" s="22">
        <f t="shared" si="8"/>
      </c>
    </row>
    <row r="148" spans="2:11" ht="15">
      <c r="B148" s="27" t="str">
        <f>'Town Data'!A144</f>
        <v>VERGENNES</v>
      </c>
      <c r="C148" s="52">
        <f>IF('Town Data'!C144&gt;9,'Town Data'!B144,"*")</f>
        <v>50958458.57</v>
      </c>
      <c r="D148" s="53">
        <f>IF('Town Data'!E144&gt;9,'Town Data'!D144,"*")</f>
        <v>5304027.87</v>
      </c>
      <c r="E148" s="54">
        <f>IF('Town Data'!G144&gt;9,'Town Data'!F144,"*")</f>
        <v>1057361.9999993</v>
      </c>
      <c r="F148" s="53">
        <f>IF('Town Data'!I144&gt;9,'Town Data'!H144,"*")</f>
        <v>53523288.66</v>
      </c>
      <c r="G148" s="53">
        <f>IF('Town Data'!K144&gt;9,'Town Data'!J144,"*")</f>
        <v>5222772.76</v>
      </c>
      <c r="H148" s="54">
        <f>IF('Town Data'!M144&gt;9,'Town Data'!L144,"*")</f>
        <v>902832.8333327</v>
      </c>
      <c r="I148" s="22">
        <f t="shared" si="6"/>
        <v>-0.04791988971927265</v>
      </c>
      <c r="J148" s="22">
        <f t="shared" si="7"/>
        <v>0.01555784900739207</v>
      </c>
      <c r="K148" s="22">
        <f t="shared" si="8"/>
        <v>0.1711603310838554</v>
      </c>
    </row>
    <row r="149" spans="2:11" ht="15">
      <c r="B149" s="27" t="str">
        <f>'Town Data'!A145</f>
        <v>VERNON</v>
      </c>
      <c r="C149" s="52">
        <f>IF('Town Data'!C145&gt;9,'Town Data'!B145,"*")</f>
        <v>4537905.98</v>
      </c>
      <c r="D149" s="53">
        <f>IF('Town Data'!E145&gt;9,'Town Data'!D145,"*")</f>
        <v>1233231.7</v>
      </c>
      <c r="E149" s="54" t="str">
        <f>IF('Town Data'!G145&gt;9,'Town Data'!F145,"*")</f>
        <v>*</v>
      </c>
      <c r="F149" s="53">
        <f>IF('Town Data'!I145&gt;9,'Town Data'!H145,"*")</f>
        <v>4798695.94</v>
      </c>
      <c r="G149" s="53">
        <f>IF('Town Data'!K145&gt;9,'Town Data'!J145,"*")</f>
        <v>722076.46</v>
      </c>
      <c r="H149" s="54" t="str">
        <f>IF('Town Data'!M145&gt;9,'Town Data'!L145,"*")</f>
        <v>*</v>
      </c>
      <c r="I149" s="22">
        <f t="shared" si="6"/>
        <v>-0.054346006344381956</v>
      </c>
      <c r="J149" s="22">
        <f t="shared" si="7"/>
        <v>0.7078962801252378</v>
      </c>
      <c r="K149" s="22">
        <f t="shared" si="8"/>
      </c>
    </row>
    <row r="150" spans="2:11" ht="15">
      <c r="B150" s="27" t="str">
        <f>'Town Data'!A146</f>
        <v>WAITSFIELD</v>
      </c>
      <c r="C150" s="52">
        <f>IF('Town Data'!C146&gt;9,'Town Data'!B146,"*")</f>
        <v>25228873.82</v>
      </c>
      <c r="D150" s="53">
        <f>IF('Town Data'!E146&gt;9,'Town Data'!D146,"*")</f>
        <v>10050065.67</v>
      </c>
      <c r="E150" s="54">
        <f>IF('Town Data'!G146&gt;9,'Town Data'!F146,"*")</f>
        <v>172578.8333327</v>
      </c>
      <c r="F150" s="53">
        <f>IF('Town Data'!I146&gt;9,'Town Data'!H146,"*")</f>
        <v>25749327.54</v>
      </c>
      <c r="G150" s="53">
        <f>IF('Town Data'!K146&gt;9,'Town Data'!J146,"*")</f>
        <v>10822854.71</v>
      </c>
      <c r="H150" s="54">
        <f>IF('Town Data'!M146&gt;9,'Town Data'!L146,"*")</f>
        <v>138601.1666662</v>
      </c>
      <c r="I150" s="22">
        <f t="shared" si="6"/>
        <v>-0.020212322795284884</v>
      </c>
      <c r="J150" s="22">
        <f t="shared" si="7"/>
        <v>-0.07140343843717745</v>
      </c>
      <c r="K150" s="22">
        <f t="shared" si="8"/>
        <v>0.24514704662140444</v>
      </c>
    </row>
    <row r="151" spans="2:11" ht="15">
      <c r="B151" s="27" t="str">
        <f>'Town Data'!A147</f>
        <v>WALLINGFORD</v>
      </c>
      <c r="C151" s="52">
        <f>IF('Town Data'!C147&gt;9,'Town Data'!B147,"*")</f>
        <v>2031120</v>
      </c>
      <c r="D151" s="53">
        <f>IF('Town Data'!E147&gt;9,'Town Data'!D147,"*")</f>
        <v>647100.81</v>
      </c>
      <c r="E151" s="54" t="str">
        <f>IF('Town Data'!G147&gt;9,'Town Data'!F147,"*")</f>
        <v>*</v>
      </c>
      <c r="F151" s="53">
        <f>IF('Town Data'!I147&gt;9,'Town Data'!H147,"*")</f>
        <v>2120459.78</v>
      </c>
      <c r="G151" s="53">
        <f>IF('Town Data'!K147&gt;9,'Town Data'!J147,"*")</f>
        <v>595498.71</v>
      </c>
      <c r="H151" s="54" t="str">
        <f>IF('Town Data'!M147&gt;9,'Town Data'!L147,"*")</f>
        <v>*</v>
      </c>
      <c r="I151" s="22">
        <f t="shared" si="6"/>
        <v>-0.04213226812535902</v>
      </c>
      <c r="J151" s="22">
        <f t="shared" si="7"/>
        <v>0.08665358821684113</v>
      </c>
      <c r="K151" s="22">
        <f t="shared" si="8"/>
      </c>
    </row>
    <row r="152" spans="2:11" ht="15">
      <c r="B152" s="27" t="str">
        <f>'Town Data'!A148</f>
        <v>WARDSBORO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>
        <f>IF('Town Data'!I148&gt;9,'Town Data'!H148,"*")</f>
        <v>816880.34</v>
      </c>
      <c r="G152" s="53">
        <f>IF('Town Data'!K148&gt;9,'Town Data'!J148,"*")</f>
        <v>229027.94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 t="str">
        <f>'Town Data'!A149</f>
        <v>WARREN</v>
      </c>
      <c r="C153" s="52">
        <f>IF('Town Data'!C149&gt;9,'Town Data'!B149,"*")</f>
        <v>8234585.46</v>
      </c>
      <c r="D153" s="53">
        <f>IF('Town Data'!E149&gt;9,'Town Data'!D149,"*")</f>
        <v>4157323.15</v>
      </c>
      <c r="E153" s="54" t="str">
        <f>IF('Town Data'!G149&gt;9,'Town Data'!F149,"*")</f>
        <v>*</v>
      </c>
      <c r="F153" s="53">
        <f>IF('Town Data'!I149&gt;9,'Town Data'!H149,"*")</f>
        <v>6773067.86</v>
      </c>
      <c r="G153" s="53">
        <f>IF('Town Data'!K149&gt;9,'Town Data'!J149,"*")</f>
        <v>4089391.33</v>
      </c>
      <c r="H153" s="54" t="str">
        <f>IF('Town Data'!M149&gt;9,'Town Data'!L149,"*")</f>
        <v>*</v>
      </c>
      <c r="I153" s="22">
        <f t="shared" si="6"/>
        <v>0.2157836936244722</v>
      </c>
      <c r="J153" s="22">
        <f t="shared" si="7"/>
        <v>0.016611719084365505</v>
      </c>
      <c r="K153" s="22">
        <f t="shared" si="8"/>
      </c>
    </row>
    <row r="154" spans="2:11" ht="15">
      <c r="B154" s="27" t="str">
        <f>'Town Data'!A150</f>
        <v>WATERBURY</v>
      </c>
      <c r="C154" s="52">
        <f>IF('Town Data'!C150&gt;9,'Town Data'!B150,"*")</f>
        <v>30645652.07</v>
      </c>
      <c r="D154" s="53">
        <f>IF('Town Data'!E150&gt;9,'Town Data'!D150,"*")</f>
        <v>9357397.08</v>
      </c>
      <c r="E154" s="54">
        <f>IF('Town Data'!G150&gt;9,'Town Data'!F150,"*")</f>
        <v>1052581.9999991</v>
      </c>
      <c r="F154" s="53">
        <f>IF('Town Data'!I150&gt;9,'Town Data'!H150,"*")</f>
        <v>30446793.66</v>
      </c>
      <c r="G154" s="53">
        <f>IF('Town Data'!K150&gt;9,'Town Data'!J150,"*")</f>
        <v>9764049.85</v>
      </c>
      <c r="H154" s="54">
        <f>IF('Town Data'!M150&gt;9,'Town Data'!L150,"*")</f>
        <v>435532.6666661</v>
      </c>
      <c r="I154" s="22">
        <f t="shared" si="6"/>
        <v>0.006531341599403087</v>
      </c>
      <c r="J154" s="22">
        <f t="shared" si="7"/>
        <v>-0.04164796127090641</v>
      </c>
      <c r="K154" s="22">
        <f t="shared" si="8"/>
        <v>1.4167693506353207</v>
      </c>
    </row>
    <row r="155" spans="2:11" ht="15">
      <c r="B155" s="27" t="str">
        <f>'Town Data'!A151</f>
        <v>WATERFORD</v>
      </c>
      <c r="C155" s="52">
        <f>IF('Town Data'!C151&gt;9,'Town Data'!B151,"*")</f>
        <v>2851027.47</v>
      </c>
      <c r="D155" s="53">
        <f>IF('Town Data'!E151&gt;9,'Town Data'!D151,"*")</f>
        <v>589589.15</v>
      </c>
      <c r="E155" s="54" t="str">
        <f>IF('Town Data'!G151&gt;9,'Town Data'!F151,"*")</f>
        <v>*</v>
      </c>
      <c r="F155" s="53">
        <f>IF('Town Data'!I151&gt;9,'Town Data'!H151,"*")</f>
        <v>1728152.01</v>
      </c>
      <c r="G155" s="53">
        <f>IF('Town Data'!K151&gt;9,'Town Data'!J151,"*")</f>
        <v>597835.49</v>
      </c>
      <c r="H155" s="54" t="str">
        <f>IF('Town Data'!M151&gt;9,'Town Data'!L151,"*")</f>
        <v>*</v>
      </c>
      <c r="I155" s="22">
        <f t="shared" si="6"/>
        <v>0.6497550293622609</v>
      </c>
      <c r="J155" s="22">
        <f t="shared" si="7"/>
        <v>-0.013793660861451982</v>
      </c>
      <c r="K155" s="22">
        <f t="shared" si="8"/>
      </c>
    </row>
    <row r="156" spans="2:11" ht="15">
      <c r="B156" s="27" t="str">
        <f>'Town Data'!A152</f>
        <v>WEATHERSFIELD</v>
      </c>
      <c r="C156" s="52">
        <f>IF('Town Data'!C152&gt;9,'Town Data'!B152,"*")</f>
        <v>4152682.93</v>
      </c>
      <c r="D156" s="53">
        <f>IF('Town Data'!E152&gt;9,'Town Data'!D152,"*")</f>
        <v>1199119.57</v>
      </c>
      <c r="E156" s="54" t="str">
        <f>IF('Town Data'!G152&gt;9,'Town Data'!F152,"*")</f>
        <v>*</v>
      </c>
      <c r="F156" s="53">
        <f>IF('Town Data'!I152&gt;9,'Town Data'!H152,"*")</f>
        <v>4817377.76</v>
      </c>
      <c r="G156" s="53">
        <f>IF('Town Data'!K152&gt;9,'Town Data'!J152,"*")</f>
        <v>1282595.37</v>
      </c>
      <c r="H156" s="54">
        <f>IF('Town Data'!M152&gt;9,'Town Data'!L152,"*")</f>
        <v>244258.3333331</v>
      </c>
      <c r="I156" s="22">
        <f t="shared" si="6"/>
        <v>-0.13797855661624503</v>
      </c>
      <c r="J156" s="22">
        <f t="shared" si="7"/>
        <v>-0.06508350330315012</v>
      </c>
      <c r="K156" s="22">
        <f t="shared" si="8"/>
      </c>
    </row>
    <row r="157" spans="2:11" ht="15">
      <c r="B157" s="27" t="str">
        <f>'Town Data'!A153</f>
        <v>WELLS</v>
      </c>
      <c r="C157" s="52">
        <f>IF('Town Data'!C153&gt;9,'Town Data'!B153,"*")</f>
        <v>739974.41</v>
      </c>
      <c r="D157" s="53">
        <f>IF('Town Data'!E153&gt;9,'Town Data'!D153,"*")</f>
        <v>207798.63</v>
      </c>
      <c r="E157" s="54" t="str">
        <f>IF('Town Data'!G153&gt;9,'Town Data'!F153,"*")</f>
        <v>*</v>
      </c>
      <c r="F157" s="53">
        <f>IF('Town Data'!I153&gt;9,'Town Data'!H153,"*")</f>
        <v>1584680.33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  <v>-0.5330449958951659</v>
      </c>
      <c r="J157" s="22">
        <f t="shared" si="7"/>
      </c>
      <c r="K157" s="22">
        <f t="shared" si="8"/>
      </c>
    </row>
    <row r="158" spans="2:11" ht="15">
      <c r="B158" s="27" t="str">
        <f>'Town Data'!A154</f>
        <v>WEST RUTLAND</v>
      </c>
      <c r="C158" s="52">
        <f>IF('Town Data'!C154&gt;9,'Town Data'!B154,"*")</f>
        <v>14869480.41</v>
      </c>
      <c r="D158" s="53">
        <f>IF('Town Data'!E154&gt;9,'Town Data'!D154,"*")</f>
        <v>2888864.24</v>
      </c>
      <c r="E158" s="54" t="str">
        <f>IF('Town Data'!G154&gt;9,'Town Data'!F154,"*")</f>
        <v>*</v>
      </c>
      <c r="F158" s="53">
        <f>IF('Town Data'!I154&gt;9,'Town Data'!H154,"*")</f>
        <v>14813970.49</v>
      </c>
      <c r="G158" s="53">
        <f>IF('Town Data'!K154&gt;9,'Town Data'!J154,"*")</f>
        <v>2739132.34</v>
      </c>
      <c r="H158" s="54" t="str">
        <f>IF('Town Data'!M154&gt;9,'Town Data'!L154,"*")</f>
        <v>*</v>
      </c>
      <c r="I158" s="22">
        <f t="shared" si="6"/>
        <v>0.0037471331563318057</v>
      </c>
      <c r="J158" s="22">
        <f t="shared" si="7"/>
        <v>0.054663988962285914</v>
      </c>
      <c r="K158" s="22">
        <f t="shared" si="8"/>
      </c>
    </row>
    <row r="159" spans="2:11" ht="15">
      <c r="B159" s="27" t="str">
        <f>'Town Data'!A155</f>
        <v>WEST WINDSOR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>
        <f>IF('Town Data'!I155&gt;9,'Town Data'!H155,"*")</f>
        <v>381043.51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 t="str">
        <f>'Town Data'!A156</f>
        <v>WESTFIELD</v>
      </c>
      <c r="C160" s="52">
        <f>IF('Town Data'!C156&gt;9,'Town Data'!B156,"*")</f>
        <v>720443.28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 t="str">
        <f>'Town Data'!A157</f>
        <v>WESTFORD</v>
      </c>
      <c r="C161" s="52">
        <f>IF('Town Data'!C157&gt;9,'Town Data'!B157,"*")</f>
        <v>3011775.13</v>
      </c>
      <c r="D161" s="53">
        <f>IF('Town Data'!E157&gt;9,'Town Data'!D157,"*")</f>
        <v>193592.02</v>
      </c>
      <c r="E161" s="54" t="str">
        <f>IF('Town Data'!G157&gt;9,'Town Data'!F157,"*")</f>
        <v>*</v>
      </c>
      <c r="F161" s="53">
        <f>IF('Town Data'!I157&gt;9,'Town Data'!H157,"*")</f>
        <v>2918430.61</v>
      </c>
      <c r="G161" s="53">
        <f>IF('Town Data'!K157&gt;9,'Town Data'!J157,"*")</f>
        <v>227245.69</v>
      </c>
      <c r="H161" s="54" t="str">
        <f>IF('Town Data'!M157&gt;9,'Town Data'!L157,"*")</f>
        <v>*</v>
      </c>
      <c r="I161" s="22">
        <f t="shared" si="6"/>
        <v>0.03198449182932604</v>
      </c>
      <c r="J161" s="22">
        <f t="shared" si="7"/>
        <v>-0.14809376582675787</v>
      </c>
      <c r="K161" s="22">
        <f t="shared" si="8"/>
      </c>
    </row>
    <row r="162" spans="2:11" ht="15">
      <c r="B162" s="27" t="str">
        <f>'Town Data'!A158</f>
        <v>WESTMINSTER</v>
      </c>
      <c r="C162" s="52">
        <f>IF('Town Data'!C158&gt;9,'Town Data'!B158,"*")</f>
        <v>6378865.63</v>
      </c>
      <c r="D162" s="53">
        <f>IF('Town Data'!E158&gt;9,'Town Data'!D158,"*")</f>
        <v>1611425.7</v>
      </c>
      <c r="E162" s="54">
        <f>IF('Town Data'!G158&gt;9,'Town Data'!F158,"*")</f>
        <v>134174.6666663</v>
      </c>
      <c r="F162" s="53">
        <f>IF('Town Data'!I158&gt;9,'Town Data'!H158,"*")</f>
        <v>6287015.78</v>
      </c>
      <c r="G162" s="53">
        <f>IF('Town Data'!K158&gt;9,'Town Data'!J158,"*")</f>
        <v>1641317.19</v>
      </c>
      <c r="H162" s="54">
        <f>IF('Town Data'!M158&gt;9,'Town Data'!L158,"*")</f>
        <v>74916.6666662</v>
      </c>
      <c r="I162" s="22">
        <f t="shared" si="6"/>
        <v>0.014609451163171666</v>
      </c>
      <c r="J162" s="22">
        <f t="shared" si="7"/>
        <v>-0.018211891145793697</v>
      </c>
      <c r="K162" s="22">
        <f t="shared" si="8"/>
        <v>0.7909855394945823</v>
      </c>
    </row>
    <row r="163" spans="2:11" ht="15">
      <c r="B163" s="27" t="str">
        <f>'Town Data'!A159</f>
        <v>WHITINGHAM</v>
      </c>
      <c r="C163" s="52">
        <f>IF('Town Data'!C159&gt;9,'Town Data'!B159,"*")</f>
        <v>1570328.56</v>
      </c>
      <c r="D163" s="53">
        <f>IF('Town Data'!E159&gt;9,'Town Data'!D159,"*")</f>
        <v>506009.52</v>
      </c>
      <c r="E163" s="54">
        <f>IF('Town Data'!G159&gt;9,'Town Data'!F159,"*")</f>
        <v>83200.333333</v>
      </c>
      <c r="F163" s="53">
        <f>IF('Town Data'!I159&gt;9,'Town Data'!H159,"*")</f>
        <v>1496916.21</v>
      </c>
      <c r="G163" s="53">
        <f>IF('Town Data'!K159&gt;9,'Town Data'!J159,"*")</f>
        <v>509112.63</v>
      </c>
      <c r="H163" s="54">
        <f>IF('Town Data'!M159&gt;9,'Town Data'!L159,"*")</f>
        <v>41077.3333333</v>
      </c>
      <c r="I163" s="22">
        <f t="shared" si="6"/>
        <v>0.04904239095653864</v>
      </c>
      <c r="J163" s="22">
        <f t="shared" si="7"/>
        <v>-0.006095134587409443</v>
      </c>
      <c r="K163" s="22">
        <f t="shared" si="8"/>
        <v>1.0254560503700545</v>
      </c>
    </row>
    <row r="164" spans="2:11" ht="15">
      <c r="B164" s="27" t="str">
        <f>'Town Data'!A160</f>
        <v>WILLIAMSTOWN</v>
      </c>
      <c r="C164" s="52">
        <f>IF('Town Data'!C160&gt;9,'Town Data'!B160,"*")</f>
        <v>4197066.74</v>
      </c>
      <c r="D164" s="53">
        <f>IF('Town Data'!E160&gt;9,'Town Data'!D160,"*")</f>
        <v>1158896.26</v>
      </c>
      <c r="E164" s="54" t="str">
        <f>IF('Town Data'!G160&gt;9,'Town Data'!F160,"*")</f>
        <v>*</v>
      </c>
      <c r="F164" s="53">
        <f>IF('Town Data'!I160&gt;9,'Town Data'!H160,"*")</f>
        <v>4380232.36</v>
      </c>
      <c r="G164" s="53">
        <f>IF('Town Data'!K160&gt;9,'Town Data'!J160,"*")</f>
        <v>1551009.53</v>
      </c>
      <c r="H164" s="54" t="str">
        <f>IF('Town Data'!M160&gt;9,'Town Data'!L160,"*")</f>
        <v>*</v>
      </c>
      <c r="I164" s="22">
        <f t="shared" si="6"/>
        <v>-0.04181641633276279</v>
      </c>
      <c r="J164" s="22">
        <f t="shared" si="7"/>
        <v>-0.2528116445551434</v>
      </c>
      <c r="K164" s="22">
        <f t="shared" si="8"/>
      </c>
    </row>
    <row r="165" spans="2:11" ht="15">
      <c r="B165" s="27" t="str">
        <f>'Town Data'!A161</f>
        <v>WILLISTON</v>
      </c>
      <c r="C165" s="52">
        <f>IF('Town Data'!C161&gt;9,'Town Data'!B161,"*")</f>
        <v>334010343.08</v>
      </c>
      <c r="D165" s="53">
        <f>IF('Town Data'!E161&gt;9,'Town Data'!D161,"*")</f>
        <v>97835133.59</v>
      </c>
      <c r="E165" s="54">
        <f>IF('Town Data'!G161&gt;9,'Town Data'!F161,"*")</f>
        <v>4878996.1666622</v>
      </c>
      <c r="F165" s="53">
        <f>IF('Town Data'!I161&gt;9,'Town Data'!H161,"*")</f>
        <v>334719622.95</v>
      </c>
      <c r="G165" s="53">
        <f>IF('Town Data'!K161&gt;9,'Town Data'!J161,"*")</f>
        <v>98373571.83</v>
      </c>
      <c r="H165" s="54">
        <f>IF('Town Data'!M161&gt;9,'Town Data'!L161,"*")</f>
        <v>4682562.3333291</v>
      </c>
      <c r="I165" s="22">
        <f aca="true" t="shared" si="9" ref="I165:I228">_xlfn.IFERROR((C165-F165)/F165,"")</f>
        <v>-0.0021190268552195284</v>
      </c>
      <c r="J165" s="22">
        <f aca="true" t="shared" si="10" ref="J165:J228">_xlfn.IFERROR((D165-G165)/G165,"")</f>
        <v>-0.005473403374337909</v>
      </c>
      <c r="K165" s="22">
        <f aca="true" t="shared" si="11" ref="K165:K228">_xlfn.IFERROR((E165-H165)/H165,"")</f>
        <v>0.04195007334658249</v>
      </c>
    </row>
    <row r="166" spans="2:11" ht="15">
      <c r="B166" s="27" t="str">
        <f>'Town Data'!A162</f>
        <v>WILMINGTON</v>
      </c>
      <c r="C166" s="52">
        <f>IF('Town Data'!C162&gt;9,'Town Data'!B162,"*")</f>
        <v>13339503.99</v>
      </c>
      <c r="D166" s="53">
        <f>IF('Town Data'!E162&gt;9,'Town Data'!D162,"*")</f>
        <v>7136589.32</v>
      </c>
      <c r="E166" s="54">
        <f>IF('Town Data'!G162&gt;9,'Town Data'!F162,"*")</f>
        <v>18339.9999996</v>
      </c>
      <c r="F166" s="53">
        <f>IF('Town Data'!I162&gt;9,'Town Data'!H162,"*")</f>
        <v>14088141.4</v>
      </c>
      <c r="G166" s="53">
        <f>IF('Town Data'!K162&gt;9,'Town Data'!J162,"*")</f>
        <v>7483541.08</v>
      </c>
      <c r="H166" s="54">
        <f>IF('Town Data'!M162&gt;9,'Town Data'!L162,"*")</f>
        <v>11639.4999996</v>
      </c>
      <c r="I166" s="22">
        <f t="shared" si="9"/>
        <v>-0.053139544013946376</v>
      </c>
      <c r="J166" s="22">
        <f t="shared" si="10"/>
        <v>-0.04636197707623191</v>
      </c>
      <c r="K166" s="22">
        <f t="shared" si="11"/>
        <v>0.5756690579690079</v>
      </c>
    </row>
    <row r="167" spans="2:11" ht="15">
      <c r="B167" s="27" t="str">
        <f>'Town Data'!A163</f>
        <v>WINDSOR</v>
      </c>
      <c r="C167" s="52">
        <f>IF('Town Data'!C163&gt;9,'Town Data'!B163,"*")</f>
        <v>8320914.46</v>
      </c>
      <c r="D167" s="53">
        <f>IF('Town Data'!E163&gt;9,'Town Data'!D163,"*")</f>
        <v>2477722.06</v>
      </c>
      <c r="E167" s="54">
        <f>IF('Town Data'!G163&gt;9,'Town Data'!F163,"*")</f>
        <v>206584.4999996</v>
      </c>
      <c r="F167" s="53">
        <f>IF('Town Data'!I163&gt;9,'Town Data'!H163,"*")</f>
        <v>9895265.18</v>
      </c>
      <c r="G167" s="53">
        <f>IF('Town Data'!K163&gt;9,'Town Data'!J163,"*")</f>
        <v>2421942.73</v>
      </c>
      <c r="H167" s="54">
        <f>IF('Town Data'!M163&gt;9,'Town Data'!L163,"*")</f>
        <v>224245.3333326</v>
      </c>
      <c r="I167" s="22">
        <f t="shared" si="9"/>
        <v>-0.15910141783587853</v>
      </c>
      <c r="J167" s="22">
        <f t="shared" si="10"/>
        <v>0.02303082121186246</v>
      </c>
      <c r="K167" s="22">
        <f t="shared" si="11"/>
        <v>-0.0787567485598709</v>
      </c>
    </row>
    <row r="168" spans="2:11" ht="15">
      <c r="B168" s="27" t="str">
        <f>'Town Data'!A164</f>
        <v>WINHALL</v>
      </c>
      <c r="C168" s="52">
        <f>IF('Town Data'!C164&gt;9,'Town Data'!B164,"*")</f>
        <v>1660045.28</v>
      </c>
      <c r="D168" s="53">
        <f>IF('Town Data'!E164&gt;9,'Town Data'!D164,"*")</f>
        <v>1028866.92</v>
      </c>
      <c r="E168" s="54" t="str">
        <f>IF('Town Data'!G164&gt;9,'Town Data'!F164,"*")</f>
        <v>*</v>
      </c>
      <c r="F168" s="53">
        <f>IF('Town Data'!I164&gt;9,'Town Data'!H164,"*")</f>
        <v>1593615.18</v>
      </c>
      <c r="G168" s="53">
        <f>IF('Town Data'!K164&gt;9,'Town Data'!J164,"*")</f>
        <v>970851.67</v>
      </c>
      <c r="H168" s="54" t="str">
        <f>IF('Town Data'!M164&gt;9,'Town Data'!L164,"*")</f>
        <v>*</v>
      </c>
      <c r="I168" s="22">
        <f t="shared" si="9"/>
        <v>0.04168515764263748</v>
      </c>
      <c r="J168" s="22">
        <f t="shared" si="10"/>
        <v>0.059757068760050644</v>
      </c>
      <c r="K168" s="22">
        <f t="shared" si="11"/>
      </c>
    </row>
    <row r="169" spans="2:11" ht="15">
      <c r="B169" s="27" t="str">
        <f>'Town Data'!A165</f>
        <v>WINOOSKI</v>
      </c>
      <c r="C169" s="52">
        <f>IF('Town Data'!C165&gt;9,'Town Data'!B165,"*")</f>
        <v>70272336.02</v>
      </c>
      <c r="D169" s="53">
        <f>IF('Town Data'!E165&gt;9,'Town Data'!D165,"*")</f>
        <v>4371131.14</v>
      </c>
      <c r="E169" s="54">
        <f>IF('Town Data'!G165&gt;9,'Town Data'!F165,"*")</f>
        <v>5064276.4999993</v>
      </c>
      <c r="F169" s="53">
        <f>IF('Town Data'!I165&gt;9,'Town Data'!H165,"*")</f>
        <v>76890930.98</v>
      </c>
      <c r="G169" s="53">
        <f>IF('Town Data'!K165&gt;9,'Town Data'!J165,"*")</f>
        <v>4628852.43</v>
      </c>
      <c r="H169" s="54">
        <f>IF('Town Data'!M165&gt;9,'Town Data'!L165,"*")</f>
        <v>704599.9999994</v>
      </c>
      <c r="I169" s="22">
        <f t="shared" si="9"/>
        <v>-0.08607770611753371</v>
      </c>
      <c r="J169" s="22">
        <f t="shared" si="10"/>
        <v>-0.055677145447473264</v>
      </c>
      <c r="K169" s="22">
        <f t="shared" si="11"/>
        <v>6.187448907186505</v>
      </c>
    </row>
    <row r="170" spans="2:11" ht="15">
      <c r="B170" s="27" t="str">
        <f>'Town Data'!A166</f>
        <v>WOLCOTT</v>
      </c>
      <c r="C170" s="52">
        <f>IF('Town Data'!C166&gt;9,'Town Data'!B166,"*")</f>
        <v>1318756.35</v>
      </c>
      <c r="D170" s="53">
        <f>IF('Town Data'!E166&gt;9,'Town Data'!D166,"*")</f>
        <v>493861.65</v>
      </c>
      <c r="E170" s="54" t="str">
        <f>IF('Town Data'!G166&gt;9,'Town Data'!F166,"*")</f>
        <v>*</v>
      </c>
      <c r="F170" s="53">
        <f>IF('Town Data'!I166&gt;9,'Town Data'!H166,"*")</f>
        <v>1632360.52</v>
      </c>
      <c r="G170" s="53">
        <f>IF('Town Data'!K166&gt;9,'Town Data'!J166,"*")</f>
        <v>580631.43</v>
      </c>
      <c r="H170" s="54" t="str">
        <f>IF('Town Data'!M166&gt;9,'Town Data'!L166,"*")</f>
        <v>*</v>
      </c>
      <c r="I170" s="22">
        <f t="shared" si="9"/>
        <v>-0.1921169779332815</v>
      </c>
      <c r="J170" s="22">
        <f t="shared" si="10"/>
        <v>-0.14944037734919038</v>
      </c>
      <c r="K170" s="22">
        <f t="shared" si="11"/>
      </c>
    </row>
    <row r="171" spans="2:11" ht="15">
      <c r="B171" s="27" t="str">
        <f>'Town Data'!A167</f>
        <v>WOODSTOCK</v>
      </c>
      <c r="C171" s="52">
        <f>IF('Town Data'!C167&gt;9,'Town Data'!B167,"*")</f>
        <v>16681530.95</v>
      </c>
      <c r="D171" s="53">
        <f>IF('Town Data'!E167&gt;9,'Town Data'!D167,"*")</f>
        <v>4993477.86</v>
      </c>
      <c r="E171" s="54">
        <f>IF('Town Data'!G167&gt;9,'Town Data'!F167,"*")</f>
        <v>458190.6666658</v>
      </c>
      <c r="F171" s="53">
        <f>IF('Town Data'!I167&gt;9,'Town Data'!H167,"*")</f>
        <v>15823149</v>
      </c>
      <c r="G171" s="53">
        <f>IF('Town Data'!K167&gt;9,'Town Data'!J167,"*")</f>
        <v>4643770.91</v>
      </c>
      <c r="H171" s="54">
        <f>IF('Town Data'!M167&gt;9,'Town Data'!L167,"*")</f>
        <v>326610.9999994</v>
      </c>
      <c r="I171" s="22">
        <f t="shared" si="9"/>
        <v>0.0542484906133412</v>
      </c>
      <c r="J171" s="22">
        <f t="shared" si="10"/>
        <v>0.07530667571195931</v>
      </c>
      <c r="K171" s="22">
        <f t="shared" si="11"/>
        <v>0.40286354919657236</v>
      </c>
    </row>
    <row r="172" spans="2:11" ht="15">
      <c r="B172" s="27" t="str">
        <f>'Town Data'!A168</f>
        <v>WORCESTER</v>
      </c>
      <c r="C172" s="52">
        <f>IF('Town Data'!C168&gt;9,'Town Data'!B168,"*")</f>
        <v>627410.29</v>
      </c>
      <c r="D172" s="53">
        <f>IF('Town Data'!E168&gt;9,'Town Data'!D168,"*")</f>
        <v>320503.62</v>
      </c>
      <c r="E172" s="54" t="str">
        <f>IF('Town Data'!G168&gt;9,'Town Data'!F168,"*")</f>
        <v>*</v>
      </c>
      <c r="F172" s="53">
        <f>IF('Town Data'!I168&gt;9,'Town Data'!H168,"*")</f>
        <v>600331.16</v>
      </c>
      <c r="G172" s="53">
        <f>IF('Town Data'!K168&gt;9,'Town Data'!J168,"*")</f>
        <v>293038.88</v>
      </c>
      <c r="H172" s="54" t="str">
        <f>IF('Town Data'!M168&gt;9,'Town Data'!L168,"*")</f>
        <v>*</v>
      </c>
      <c r="I172" s="22">
        <f t="shared" si="9"/>
        <v>0.04510698728348534</v>
      </c>
      <c r="J172" s="22">
        <f t="shared" si="10"/>
        <v>0.09372387718653576</v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2" sqref="A2:M168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18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7" ht="15">
      <c r="A2" s="40" t="s">
        <v>67</v>
      </c>
      <c r="B2" s="44">
        <v>1824305.19</v>
      </c>
      <c r="C2" s="41">
        <v>18</v>
      </c>
      <c r="D2" s="44">
        <v>420319.57</v>
      </c>
      <c r="E2" s="41">
        <v>16</v>
      </c>
      <c r="F2" s="41">
        <v>0</v>
      </c>
      <c r="G2" s="41">
        <v>0</v>
      </c>
      <c r="H2" s="44">
        <v>1968126.42</v>
      </c>
      <c r="I2" s="41">
        <v>18</v>
      </c>
      <c r="J2" s="44">
        <v>483379.74</v>
      </c>
      <c r="K2" s="41">
        <v>16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4188079.08</v>
      </c>
      <c r="C3" s="41">
        <v>26</v>
      </c>
      <c r="D3" s="44">
        <v>1311532.02</v>
      </c>
      <c r="E3" s="41">
        <v>23</v>
      </c>
      <c r="F3" s="41">
        <v>0</v>
      </c>
      <c r="G3" s="41">
        <v>0</v>
      </c>
      <c r="H3" s="44">
        <v>3705544.52</v>
      </c>
      <c r="I3" s="41">
        <v>25</v>
      </c>
      <c r="J3" s="44">
        <v>1219045.94</v>
      </c>
      <c r="K3" s="41">
        <v>22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33778128.05</v>
      </c>
      <c r="C4" s="41">
        <v>42</v>
      </c>
      <c r="D4" s="44">
        <v>1403071.8</v>
      </c>
      <c r="E4" s="41">
        <v>40</v>
      </c>
      <c r="F4" s="44">
        <v>113854.4999997</v>
      </c>
      <c r="G4" s="41">
        <v>10</v>
      </c>
      <c r="H4" s="44">
        <v>29415477.01</v>
      </c>
      <c r="I4" s="41">
        <v>40</v>
      </c>
      <c r="J4" s="44">
        <v>1439329.83</v>
      </c>
      <c r="K4" s="41">
        <v>39</v>
      </c>
      <c r="L4" s="44">
        <v>0</v>
      </c>
      <c r="M4" s="41">
        <v>0</v>
      </c>
      <c r="N4" s="37"/>
      <c r="O4" s="37"/>
      <c r="P4" s="37"/>
      <c r="Q4" s="37"/>
    </row>
    <row r="5" spans="1:17" ht="15">
      <c r="A5" s="40" t="s">
        <v>70</v>
      </c>
      <c r="B5" s="44">
        <v>279236.57</v>
      </c>
      <c r="C5" s="41">
        <v>11</v>
      </c>
      <c r="D5" s="44">
        <v>102963.31</v>
      </c>
      <c r="E5" s="41">
        <v>10</v>
      </c>
      <c r="F5" s="41">
        <v>0</v>
      </c>
      <c r="G5" s="41">
        <v>0</v>
      </c>
      <c r="H5" s="44">
        <v>0</v>
      </c>
      <c r="I5" s="41">
        <v>0</v>
      </c>
      <c r="J5" s="44">
        <v>0</v>
      </c>
      <c r="K5" s="41">
        <v>0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1543021.66</v>
      </c>
      <c r="C6" s="41">
        <v>15</v>
      </c>
      <c r="D6" s="44">
        <v>423337.02</v>
      </c>
      <c r="E6" s="41">
        <v>13</v>
      </c>
      <c r="F6" s="44">
        <v>0</v>
      </c>
      <c r="G6" s="41">
        <v>0</v>
      </c>
      <c r="H6" s="44">
        <v>1511343.17</v>
      </c>
      <c r="I6" s="41">
        <v>17</v>
      </c>
      <c r="J6" s="44">
        <v>460732.53</v>
      </c>
      <c r="K6" s="41">
        <v>15</v>
      </c>
      <c r="L6" s="44">
        <v>0</v>
      </c>
      <c r="M6" s="41">
        <v>0</v>
      </c>
      <c r="N6" s="37"/>
      <c r="O6" s="37"/>
      <c r="P6" s="37"/>
      <c r="Q6" s="37"/>
    </row>
    <row r="7" spans="1:17" ht="15">
      <c r="A7" s="40" t="s">
        <v>72</v>
      </c>
      <c r="B7" s="44">
        <v>151577989.01</v>
      </c>
      <c r="C7" s="41">
        <v>233</v>
      </c>
      <c r="D7" s="44">
        <v>30705835.09</v>
      </c>
      <c r="E7" s="41">
        <v>214</v>
      </c>
      <c r="F7" s="44">
        <v>2155481.4999978</v>
      </c>
      <c r="G7" s="41">
        <v>59</v>
      </c>
      <c r="H7" s="44">
        <v>137851481.91</v>
      </c>
      <c r="I7" s="41">
        <v>239</v>
      </c>
      <c r="J7" s="44">
        <v>29050752.36</v>
      </c>
      <c r="K7" s="41">
        <v>222</v>
      </c>
      <c r="L7" s="44">
        <v>933112.999998</v>
      </c>
      <c r="M7" s="41">
        <v>60</v>
      </c>
      <c r="N7" s="37"/>
      <c r="O7" s="37"/>
      <c r="P7" s="37"/>
      <c r="Q7" s="37"/>
    </row>
    <row r="8" spans="1:17" ht="15">
      <c r="A8" s="40" t="s">
        <v>73</v>
      </c>
      <c r="B8" s="44">
        <v>34727957.56</v>
      </c>
      <c r="C8" s="41">
        <v>44</v>
      </c>
      <c r="D8" s="44">
        <v>3416122.86</v>
      </c>
      <c r="E8" s="41">
        <v>42</v>
      </c>
      <c r="F8" s="44">
        <v>390095.3333329</v>
      </c>
      <c r="G8" s="41">
        <v>15</v>
      </c>
      <c r="H8" s="44">
        <v>26511076.84</v>
      </c>
      <c r="I8" s="41">
        <v>43</v>
      </c>
      <c r="J8" s="44">
        <v>3353554.81</v>
      </c>
      <c r="K8" s="41">
        <v>42</v>
      </c>
      <c r="L8" s="44">
        <v>317211.1666662</v>
      </c>
      <c r="M8" s="41">
        <v>12</v>
      </c>
      <c r="N8" s="37"/>
      <c r="O8" s="37"/>
      <c r="P8" s="37"/>
      <c r="Q8" s="37"/>
    </row>
    <row r="9" spans="1:17" ht="15">
      <c r="A9" s="40" t="s">
        <v>74</v>
      </c>
      <c r="B9" s="44">
        <v>44869348.19</v>
      </c>
      <c r="C9" s="41">
        <v>52</v>
      </c>
      <c r="D9" s="44">
        <v>3822095.61</v>
      </c>
      <c r="E9" s="41">
        <v>46</v>
      </c>
      <c r="F9" s="41">
        <v>145625.3333328</v>
      </c>
      <c r="G9" s="41">
        <v>18</v>
      </c>
      <c r="H9" s="44">
        <v>45375250.02</v>
      </c>
      <c r="I9" s="41">
        <v>51</v>
      </c>
      <c r="J9" s="44">
        <v>3801818.14</v>
      </c>
      <c r="K9" s="41">
        <v>47</v>
      </c>
      <c r="L9" s="41">
        <v>181130.9999994</v>
      </c>
      <c r="M9" s="41">
        <v>18</v>
      </c>
      <c r="N9" s="37"/>
      <c r="O9" s="37"/>
      <c r="P9" s="37"/>
      <c r="Q9" s="37"/>
    </row>
    <row r="10" spans="1:17" ht="15">
      <c r="A10" s="40" t="s">
        <v>75</v>
      </c>
      <c r="B10" s="44">
        <v>121550376.86</v>
      </c>
      <c r="C10" s="41">
        <v>266</v>
      </c>
      <c r="D10" s="44">
        <v>35061614.62</v>
      </c>
      <c r="E10" s="41">
        <v>243</v>
      </c>
      <c r="F10" s="44">
        <v>576031.4999975</v>
      </c>
      <c r="G10" s="41">
        <v>78</v>
      </c>
      <c r="H10" s="44">
        <v>111373632.6</v>
      </c>
      <c r="I10" s="41">
        <v>259</v>
      </c>
      <c r="J10" s="44">
        <v>32572745.51</v>
      </c>
      <c r="K10" s="41">
        <v>240</v>
      </c>
      <c r="L10" s="44">
        <v>727277.6666649</v>
      </c>
      <c r="M10" s="41">
        <v>74</v>
      </c>
      <c r="N10" s="37"/>
      <c r="O10" s="37"/>
      <c r="P10" s="37"/>
      <c r="Q10" s="37"/>
    </row>
    <row r="11" spans="1:17" ht="15">
      <c r="A11" s="40" t="s">
        <v>76</v>
      </c>
      <c r="B11" s="44">
        <v>0</v>
      </c>
      <c r="C11" s="41">
        <v>0</v>
      </c>
      <c r="D11" s="44">
        <v>0</v>
      </c>
      <c r="E11" s="41">
        <v>0</v>
      </c>
      <c r="F11" s="41">
        <v>0</v>
      </c>
      <c r="G11" s="41">
        <v>0</v>
      </c>
      <c r="H11" s="44">
        <v>0</v>
      </c>
      <c r="I11" s="41">
        <v>0</v>
      </c>
      <c r="J11" s="44">
        <v>218645.08</v>
      </c>
      <c r="K11" s="41">
        <v>10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52730248.23</v>
      </c>
      <c r="C12" s="41">
        <v>70</v>
      </c>
      <c r="D12" s="44">
        <v>17785704.54</v>
      </c>
      <c r="E12" s="41">
        <v>69</v>
      </c>
      <c r="F12" s="44">
        <v>353226.6666656</v>
      </c>
      <c r="G12" s="41">
        <v>32</v>
      </c>
      <c r="H12" s="44">
        <v>49657222</v>
      </c>
      <c r="I12" s="41">
        <v>65</v>
      </c>
      <c r="J12" s="44">
        <v>16856028.81</v>
      </c>
      <c r="K12" s="41">
        <v>64</v>
      </c>
      <c r="L12" s="44">
        <v>481025.4999991</v>
      </c>
      <c r="M12" s="41">
        <v>30</v>
      </c>
      <c r="N12" s="37"/>
      <c r="O12" s="37"/>
      <c r="P12" s="37"/>
      <c r="Q12" s="37"/>
    </row>
    <row r="13" spans="1:17" ht="15">
      <c r="A13" s="40" t="s">
        <v>78</v>
      </c>
      <c r="B13" s="44">
        <v>13910655.51</v>
      </c>
      <c r="C13" s="41">
        <v>37</v>
      </c>
      <c r="D13" s="44">
        <v>4282009.54</v>
      </c>
      <c r="E13" s="41">
        <v>33</v>
      </c>
      <c r="F13" s="41">
        <v>296954.3333327</v>
      </c>
      <c r="G13" s="41">
        <v>15</v>
      </c>
      <c r="H13" s="41">
        <v>14574590.76</v>
      </c>
      <c r="I13" s="41">
        <v>39</v>
      </c>
      <c r="J13" s="41">
        <v>4524972.85</v>
      </c>
      <c r="K13" s="41">
        <v>38</v>
      </c>
      <c r="L13" s="41">
        <v>264717.4999997</v>
      </c>
      <c r="M13" s="41">
        <v>12</v>
      </c>
      <c r="N13" s="37"/>
      <c r="O13" s="37"/>
      <c r="P13" s="37"/>
      <c r="Q13" s="37"/>
    </row>
    <row r="14" spans="1:17" ht="15">
      <c r="A14" s="40" t="s">
        <v>79</v>
      </c>
      <c r="B14" s="44">
        <v>22913978.01</v>
      </c>
      <c r="C14" s="41">
        <v>48</v>
      </c>
      <c r="D14" s="44">
        <v>5568493.36</v>
      </c>
      <c r="E14" s="41">
        <v>43</v>
      </c>
      <c r="F14" s="41">
        <v>238919.3333328</v>
      </c>
      <c r="G14" s="41">
        <v>18</v>
      </c>
      <c r="H14" s="44">
        <v>21805257.77</v>
      </c>
      <c r="I14" s="41">
        <v>50</v>
      </c>
      <c r="J14" s="44">
        <v>5373158.71</v>
      </c>
      <c r="K14" s="41">
        <v>45</v>
      </c>
      <c r="L14" s="41">
        <v>201682.8333326</v>
      </c>
      <c r="M14" s="41">
        <v>19</v>
      </c>
      <c r="N14" s="37"/>
      <c r="O14" s="37"/>
      <c r="P14" s="37"/>
      <c r="Q14" s="37"/>
    </row>
    <row r="15" spans="1:17" ht="15">
      <c r="A15" s="40" t="s">
        <v>80</v>
      </c>
      <c r="B15" s="44">
        <v>30326721.41</v>
      </c>
      <c r="C15" s="41">
        <v>80</v>
      </c>
      <c r="D15" s="44">
        <v>4297365.2</v>
      </c>
      <c r="E15" s="41">
        <v>73</v>
      </c>
      <c r="F15" s="41">
        <v>352552.333333</v>
      </c>
      <c r="G15" s="41">
        <v>11</v>
      </c>
      <c r="H15" s="44">
        <v>33955105.07</v>
      </c>
      <c r="I15" s="41">
        <v>82</v>
      </c>
      <c r="J15" s="44">
        <v>4274757.29</v>
      </c>
      <c r="K15" s="41">
        <v>78</v>
      </c>
      <c r="L15" s="41">
        <v>216260.4999994</v>
      </c>
      <c r="M15" s="41">
        <v>17</v>
      </c>
      <c r="N15" s="37"/>
      <c r="O15" s="37"/>
      <c r="P15" s="37"/>
      <c r="Q15" s="37"/>
    </row>
    <row r="16" spans="1:17" ht="15">
      <c r="A16" s="40" t="s">
        <v>81</v>
      </c>
      <c r="B16" s="44">
        <v>138142766.18</v>
      </c>
      <c r="C16" s="41">
        <v>301</v>
      </c>
      <c r="D16" s="44">
        <v>24104333.93</v>
      </c>
      <c r="E16" s="41">
        <v>271</v>
      </c>
      <c r="F16" s="41">
        <v>1914484.9999977</v>
      </c>
      <c r="G16" s="41">
        <v>86</v>
      </c>
      <c r="H16" s="44">
        <v>146491514.75</v>
      </c>
      <c r="I16" s="41">
        <v>306</v>
      </c>
      <c r="J16" s="44">
        <v>25399397.61</v>
      </c>
      <c r="K16" s="41">
        <v>282</v>
      </c>
      <c r="L16" s="41">
        <v>2037219.9999975</v>
      </c>
      <c r="M16" s="41">
        <v>81</v>
      </c>
      <c r="N16" s="37"/>
      <c r="O16" s="37"/>
      <c r="P16" s="37"/>
      <c r="Q16" s="37"/>
    </row>
    <row r="17" spans="1:17" ht="15">
      <c r="A17" s="40" t="s">
        <v>82</v>
      </c>
      <c r="B17" s="44">
        <v>3376712.11</v>
      </c>
      <c r="C17" s="41">
        <v>14</v>
      </c>
      <c r="D17" s="44">
        <v>621732.52</v>
      </c>
      <c r="E17" s="41">
        <v>12</v>
      </c>
      <c r="F17" s="44">
        <v>0</v>
      </c>
      <c r="G17" s="41">
        <v>0</v>
      </c>
      <c r="H17" s="44">
        <v>3645445.48</v>
      </c>
      <c r="I17" s="41">
        <v>14</v>
      </c>
      <c r="J17" s="44">
        <v>525965.16</v>
      </c>
      <c r="K17" s="41">
        <v>13</v>
      </c>
      <c r="L17" s="44">
        <v>0</v>
      </c>
      <c r="M17" s="41">
        <v>0</v>
      </c>
      <c r="N17" s="37"/>
      <c r="O17" s="37"/>
      <c r="P17" s="37"/>
      <c r="Q17" s="37"/>
    </row>
    <row r="18" spans="1:17" ht="15">
      <c r="A18" s="40" t="s">
        <v>83</v>
      </c>
      <c r="B18" s="44">
        <v>3863935.54</v>
      </c>
      <c r="C18" s="41">
        <v>13</v>
      </c>
      <c r="D18" s="44">
        <v>1239398.46</v>
      </c>
      <c r="E18" s="41">
        <v>12</v>
      </c>
      <c r="F18" s="41">
        <v>0</v>
      </c>
      <c r="G18" s="41">
        <v>0</v>
      </c>
      <c r="H18" s="44">
        <v>3492614.46</v>
      </c>
      <c r="I18" s="41">
        <v>15</v>
      </c>
      <c r="J18" s="44">
        <v>872415.98</v>
      </c>
      <c r="K18" s="41">
        <v>14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1793413.82</v>
      </c>
      <c r="C19" s="41">
        <v>17</v>
      </c>
      <c r="D19" s="44">
        <v>783322.07</v>
      </c>
      <c r="E19" s="41">
        <v>13</v>
      </c>
      <c r="F19" s="41">
        <v>0</v>
      </c>
      <c r="G19" s="41">
        <v>0</v>
      </c>
      <c r="H19" s="44">
        <v>1909218.05</v>
      </c>
      <c r="I19" s="41">
        <v>19</v>
      </c>
      <c r="J19" s="44">
        <v>848145.34</v>
      </c>
      <c r="K19" s="41">
        <v>16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15785424.11</v>
      </c>
      <c r="C20" s="41">
        <v>71</v>
      </c>
      <c r="D20" s="44">
        <v>4523761.08</v>
      </c>
      <c r="E20" s="41">
        <v>63</v>
      </c>
      <c r="F20" s="41">
        <v>226483.8333329</v>
      </c>
      <c r="G20" s="41">
        <v>13</v>
      </c>
      <c r="H20" s="44">
        <v>15059740.41</v>
      </c>
      <c r="I20" s="41">
        <v>72</v>
      </c>
      <c r="J20" s="44">
        <v>4326569.91</v>
      </c>
      <c r="K20" s="41">
        <v>65</v>
      </c>
      <c r="L20" s="41">
        <v>246853.333333</v>
      </c>
      <c r="M20" s="41">
        <v>16</v>
      </c>
      <c r="N20" s="37"/>
      <c r="O20" s="37"/>
      <c r="P20" s="37"/>
      <c r="Q20" s="37"/>
    </row>
    <row r="21" spans="1:17" ht="15">
      <c r="A21" s="40" t="s">
        <v>86</v>
      </c>
      <c r="B21" s="44">
        <v>2386081.6</v>
      </c>
      <c r="C21" s="41">
        <v>29</v>
      </c>
      <c r="D21" s="44">
        <v>1363905.99</v>
      </c>
      <c r="E21" s="41">
        <v>28</v>
      </c>
      <c r="F21" s="41">
        <v>0</v>
      </c>
      <c r="G21" s="41">
        <v>0</v>
      </c>
      <c r="H21" s="44">
        <v>1864173.59</v>
      </c>
      <c r="I21" s="41">
        <v>28</v>
      </c>
      <c r="J21" s="44">
        <v>863544.79</v>
      </c>
      <c r="K21" s="41">
        <v>26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317007701.18</v>
      </c>
      <c r="C22" s="41">
        <v>569</v>
      </c>
      <c r="D22" s="44">
        <v>60233776.41</v>
      </c>
      <c r="E22" s="41">
        <v>511</v>
      </c>
      <c r="F22" s="41">
        <v>2056830.9999957</v>
      </c>
      <c r="G22" s="41">
        <v>141</v>
      </c>
      <c r="H22" s="44">
        <v>272941493.46</v>
      </c>
      <c r="I22" s="41">
        <v>585</v>
      </c>
      <c r="J22" s="44">
        <v>59642351.36</v>
      </c>
      <c r="K22" s="41">
        <v>531</v>
      </c>
      <c r="L22" s="41">
        <v>2185259.4999957</v>
      </c>
      <c r="M22" s="41">
        <v>150</v>
      </c>
      <c r="N22" s="37"/>
      <c r="O22" s="37"/>
      <c r="P22" s="37"/>
      <c r="Q22" s="37"/>
    </row>
    <row r="23" spans="1:17" ht="15">
      <c r="A23" s="40" t="s">
        <v>88</v>
      </c>
      <c r="B23" s="44">
        <v>250865011.03</v>
      </c>
      <c r="C23" s="41">
        <v>15</v>
      </c>
      <c r="D23" s="44">
        <v>773150.9</v>
      </c>
      <c r="E23" s="41">
        <v>13</v>
      </c>
      <c r="F23" s="44">
        <v>0</v>
      </c>
      <c r="G23" s="41">
        <v>0</v>
      </c>
      <c r="H23" s="44">
        <v>62818394.07</v>
      </c>
      <c r="I23" s="41">
        <v>13</v>
      </c>
      <c r="J23" s="44">
        <v>698380.16</v>
      </c>
      <c r="K23" s="41">
        <v>12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526300.22</v>
      </c>
      <c r="C24" s="41">
        <v>11</v>
      </c>
      <c r="D24" s="44">
        <v>147795.49</v>
      </c>
      <c r="E24" s="41">
        <v>10</v>
      </c>
      <c r="F24" s="41">
        <v>0</v>
      </c>
      <c r="G24" s="41">
        <v>0</v>
      </c>
      <c r="H24" s="44">
        <v>702714.71</v>
      </c>
      <c r="I24" s="41">
        <v>12</v>
      </c>
      <c r="J24" s="44">
        <v>0</v>
      </c>
      <c r="K24" s="41">
        <v>0</v>
      </c>
      <c r="L24" s="41">
        <v>0</v>
      </c>
      <c r="M24" s="41">
        <v>0</v>
      </c>
      <c r="N24" s="37"/>
      <c r="O24" s="37"/>
      <c r="P24" s="37"/>
      <c r="Q24" s="37"/>
    </row>
    <row r="25" spans="1:17" ht="15">
      <c r="A25" s="40" t="s">
        <v>90</v>
      </c>
      <c r="B25" s="44">
        <v>12771133.77</v>
      </c>
      <c r="C25" s="41">
        <v>59</v>
      </c>
      <c r="D25" s="41">
        <v>3841447.64</v>
      </c>
      <c r="E25" s="41">
        <v>55</v>
      </c>
      <c r="F25" s="41">
        <v>0</v>
      </c>
      <c r="G25" s="41">
        <v>0</v>
      </c>
      <c r="H25" s="44">
        <v>10961398.11</v>
      </c>
      <c r="I25" s="41">
        <v>58</v>
      </c>
      <c r="J25" s="44">
        <v>4010137.28</v>
      </c>
      <c r="K25" s="41">
        <v>55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25386257.43</v>
      </c>
      <c r="C26" s="41">
        <v>58</v>
      </c>
      <c r="D26" s="44">
        <v>6088654.81</v>
      </c>
      <c r="E26" s="41">
        <v>56</v>
      </c>
      <c r="F26" s="41">
        <v>0</v>
      </c>
      <c r="G26" s="41">
        <v>0</v>
      </c>
      <c r="H26" s="44">
        <v>25430368.26</v>
      </c>
      <c r="I26" s="41">
        <v>59</v>
      </c>
      <c r="J26" s="44">
        <v>6003909.1</v>
      </c>
      <c r="K26" s="41">
        <v>56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867075.57</v>
      </c>
      <c r="C27" s="41">
        <v>11</v>
      </c>
      <c r="D27" s="44">
        <v>230270.04</v>
      </c>
      <c r="E27" s="41">
        <v>10</v>
      </c>
      <c r="F27" s="44">
        <v>0</v>
      </c>
      <c r="G27" s="41">
        <v>0</v>
      </c>
      <c r="H27" s="44">
        <v>703322.9</v>
      </c>
      <c r="I27" s="41">
        <v>12</v>
      </c>
      <c r="J27" s="44">
        <v>175458.56</v>
      </c>
      <c r="K27" s="41">
        <v>10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880628.31</v>
      </c>
      <c r="C28" s="41">
        <v>10</v>
      </c>
      <c r="D28" s="44">
        <v>0</v>
      </c>
      <c r="E28" s="41">
        <v>0</v>
      </c>
      <c r="F28" s="41">
        <v>0</v>
      </c>
      <c r="G28" s="41">
        <v>0</v>
      </c>
      <c r="H28" s="44">
        <v>0</v>
      </c>
      <c r="I28" s="41">
        <v>0</v>
      </c>
      <c r="J28" s="44">
        <v>0</v>
      </c>
      <c r="K28" s="41">
        <v>0</v>
      </c>
      <c r="L28" s="41">
        <v>0</v>
      </c>
      <c r="M28" s="41">
        <v>0</v>
      </c>
      <c r="N28" s="37"/>
      <c r="O28" s="37"/>
      <c r="P28" s="37"/>
      <c r="Q28" s="37"/>
    </row>
    <row r="29" spans="1:17" ht="15">
      <c r="A29" s="40" t="s">
        <v>94</v>
      </c>
      <c r="B29" s="44">
        <v>4829027.05</v>
      </c>
      <c r="C29" s="41">
        <v>42</v>
      </c>
      <c r="D29" s="44">
        <v>2119454.8</v>
      </c>
      <c r="E29" s="41">
        <v>32</v>
      </c>
      <c r="F29" s="41">
        <v>0</v>
      </c>
      <c r="G29" s="41">
        <v>0</v>
      </c>
      <c r="H29" s="44">
        <v>4211240.51</v>
      </c>
      <c r="I29" s="41">
        <v>43</v>
      </c>
      <c r="J29" s="44">
        <v>2062093.91</v>
      </c>
      <c r="K29" s="41">
        <v>31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2970764.1</v>
      </c>
      <c r="C30" s="41">
        <v>14</v>
      </c>
      <c r="D30" s="44">
        <v>276647.7</v>
      </c>
      <c r="E30" s="41">
        <v>13</v>
      </c>
      <c r="F30" s="41">
        <v>0</v>
      </c>
      <c r="G30" s="41">
        <v>0</v>
      </c>
      <c r="H30" s="44">
        <v>3549488.83</v>
      </c>
      <c r="I30" s="41">
        <v>17</v>
      </c>
      <c r="J30" s="44">
        <v>308205.56</v>
      </c>
      <c r="K30" s="41">
        <v>16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8353414.31</v>
      </c>
      <c r="C31" s="41">
        <v>68</v>
      </c>
      <c r="D31" s="44">
        <v>2336274.11</v>
      </c>
      <c r="E31" s="41">
        <v>63</v>
      </c>
      <c r="F31" s="41">
        <v>192674.4999995</v>
      </c>
      <c r="G31" s="41">
        <v>13</v>
      </c>
      <c r="H31" s="44">
        <v>7661973.95</v>
      </c>
      <c r="I31" s="41">
        <v>75</v>
      </c>
      <c r="J31" s="44">
        <v>2116465.31</v>
      </c>
      <c r="K31" s="41">
        <v>66</v>
      </c>
      <c r="L31" s="41">
        <v>282404.8333329</v>
      </c>
      <c r="M31" s="41">
        <v>15</v>
      </c>
      <c r="N31" s="37"/>
      <c r="O31" s="37"/>
      <c r="P31" s="37"/>
      <c r="Q31" s="37"/>
    </row>
    <row r="32" spans="1:17" ht="15">
      <c r="A32" s="40" t="s">
        <v>97</v>
      </c>
      <c r="B32" s="44">
        <v>527244.01</v>
      </c>
      <c r="C32" s="41">
        <v>11</v>
      </c>
      <c r="D32" s="44">
        <v>0</v>
      </c>
      <c r="E32" s="41">
        <v>0</v>
      </c>
      <c r="F32" s="44">
        <v>0</v>
      </c>
      <c r="G32" s="41">
        <v>0</v>
      </c>
      <c r="H32" s="44">
        <v>0</v>
      </c>
      <c r="I32" s="41">
        <v>0</v>
      </c>
      <c r="J32" s="44">
        <v>0</v>
      </c>
      <c r="K32" s="41">
        <v>0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29233879.44</v>
      </c>
      <c r="C33" s="41">
        <v>45</v>
      </c>
      <c r="D33" s="44">
        <v>4582586.21</v>
      </c>
      <c r="E33" s="41">
        <v>40</v>
      </c>
      <c r="F33" s="44">
        <v>219698.4999995</v>
      </c>
      <c r="G33" s="41">
        <v>10</v>
      </c>
      <c r="H33" s="44">
        <v>25187176</v>
      </c>
      <c r="I33" s="41">
        <v>44</v>
      </c>
      <c r="J33" s="44">
        <v>4714036.41</v>
      </c>
      <c r="K33" s="41">
        <v>41</v>
      </c>
      <c r="L33" s="44">
        <v>201842.3333328</v>
      </c>
      <c r="M33" s="41">
        <v>12</v>
      </c>
      <c r="N33" s="37"/>
      <c r="O33" s="37"/>
      <c r="P33" s="37"/>
      <c r="Q33" s="37"/>
    </row>
    <row r="34" spans="1:17" ht="15">
      <c r="A34" s="40" t="s">
        <v>99</v>
      </c>
      <c r="B34" s="44">
        <v>372415806.56</v>
      </c>
      <c r="C34" s="41">
        <v>217</v>
      </c>
      <c r="D34" s="44">
        <v>81814831.86</v>
      </c>
      <c r="E34" s="41">
        <v>189</v>
      </c>
      <c r="F34" s="41">
        <v>5516370.8333311</v>
      </c>
      <c r="G34" s="41">
        <v>63</v>
      </c>
      <c r="H34" s="44">
        <v>370599008.4</v>
      </c>
      <c r="I34" s="41">
        <v>223</v>
      </c>
      <c r="J34" s="44">
        <v>81482620.14</v>
      </c>
      <c r="K34" s="41">
        <v>192</v>
      </c>
      <c r="L34" s="41">
        <v>4741204.1666642</v>
      </c>
      <c r="M34" s="41">
        <v>73</v>
      </c>
      <c r="N34" s="37"/>
      <c r="O34" s="37"/>
      <c r="P34" s="37"/>
      <c r="Q34" s="37"/>
    </row>
    <row r="35" spans="1:17" ht="15">
      <c r="A35" s="40" t="s">
        <v>100</v>
      </c>
      <c r="B35" s="44">
        <v>702539.03</v>
      </c>
      <c r="C35" s="41">
        <v>11</v>
      </c>
      <c r="D35" s="44">
        <v>393210.6</v>
      </c>
      <c r="E35" s="41">
        <v>10</v>
      </c>
      <c r="F35" s="41">
        <v>0</v>
      </c>
      <c r="G35" s="41">
        <v>0</v>
      </c>
      <c r="H35" s="44">
        <v>632107.89</v>
      </c>
      <c r="I35" s="41">
        <v>11</v>
      </c>
      <c r="J35" s="44">
        <v>300855.66</v>
      </c>
      <c r="K35" s="41">
        <v>11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1044139.49</v>
      </c>
      <c r="C36" s="41">
        <v>12</v>
      </c>
      <c r="D36" s="44">
        <v>433592.36</v>
      </c>
      <c r="E36" s="41">
        <v>12</v>
      </c>
      <c r="F36" s="41">
        <v>0</v>
      </c>
      <c r="G36" s="41">
        <v>0</v>
      </c>
      <c r="H36" s="44">
        <v>1043450.95</v>
      </c>
      <c r="I36" s="41">
        <v>10</v>
      </c>
      <c r="J36" s="44">
        <v>448429.23</v>
      </c>
      <c r="K36" s="41">
        <v>10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2736023.02</v>
      </c>
      <c r="C37" s="41">
        <v>12</v>
      </c>
      <c r="D37" s="44">
        <v>1100048.05</v>
      </c>
      <c r="E37" s="41">
        <v>11</v>
      </c>
      <c r="F37" s="41">
        <v>0</v>
      </c>
      <c r="G37" s="41">
        <v>0</v>
      </c>
      <c r="H37" s="44">
        <v>2962686.43</v>
      </c>
      <c r="I37" s="41">
        <v>11</v>
      </c>
      <c r="J37" s="44">
        <v>1278907.04</v>
      </c>
      <c r="K37" s="41">
        <v>10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1305261.38</v>
      </c>
      <c r="C38" s="41">
        <v>17</v>
      </c>
      <c r="D38" s="44">
        <v>507537.15</v>
      </c>
      <c r="E38" s="41">
        <v>15</v>
      </c>
      <c r="F38" s="41">
        <v>0</v>
      </c>
      <c r="G38" s="41">
        <v>0</v>
      </c>
      <c r="H38" s="44">
        <v>1430454.8</v>
      </c>
      <c r="I38" s="41">
        <v>21</v>
      </c>
      <c r="J38" s="44">
        <v>624175.6</v>
      </c>
      <c r="K38" s="41">
        <v>19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3022585.23</v>
      </c>
      <c r="C39" s="41">
        <v>13</v>
      </c>
      <c r="D39" s="44">
        <v>837258.77</v>
      </c>
      <c r="E39" s="41">
        <v>11</v>
      </c>
      <c r="F39" s="41">
        <v>0</v>
      </c>
      <c r="G39" s="41">
        <v>0</v>
      </c>
      <c r="H39" s="44">
        <v>2223654.66</v>
      </c>
      <c r="I39" s="41">
        <v>14</v>
      </c>
      <c r="J39" s="44">
        <v>482368.29</v>
      </c>
      <c r="K39" s="41">
        <v>13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2798685.99</v>
      </c>
      <c r="C40" s="41">
        <v>31</v>
      </c>
      <c r="D40" s="44">
        <v>1958448.77</v>
      </c>
      <c r="E40" s="41">
        <v>28</v>
      </c>
      <c r="F40" s="44">
        <v>0</v>
      </c>
      <c r="G40" s="41">
        <v>0</v>
      </c>
      <c r="H40" s="44">
        <v>2640523.62</v>
      </c>
      <c r="I40" s="41">
        <v>32</v>
      </c>
      <c r="J40" s="44">
        <v>1748755.07</v>
      </c>
      <c r="K40" s="41">
        <v>30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62019805.01</v>
      </c>
      <c r="C41" s="41">
        <v>91</v>
      </c>
      <c r="D41" s="44">
        <v>21328064</v>
      </c>
      <c r="E41" s="41">
        <v>86</v>
      </c>
      <c r="F41" s="41">
        <v>399723.3333321</v>
      </c>
      <c r="G41" s="41">
        <v>41</v>
      </c>
      <c r="H41" s="44">
        <v>53660782.88</v>
      </c>
      <c r="I41" s="41">
        <v>93</v>
      </c>
      <c r="J41" s="44">
        <v>16413340.4</v>
      </c>
      <c r="K41" s="41">
        <v>86</v>
      </c>
      <c r="L41" s="41">
        <v>425845.8333323</v>
      </c>
      <c r="M41" s="41">
        <v>41</v>
      </c>
      <c r="N41" s="37"/>
      <c r="O41" s="37"/>
      <c r="P41" s="37"/>
      <c r="Q41" s="37"/>
    </row>
    <row r="42" spans="1:17" ht="15">
      <c r="A42" s="40" t="s">
        <v>107</v>
      </c>
      <c r="B42" s="44">
        <v>6517255.01</v>
      </c>
      <c r="C42" s="41">
        <v>49</v>
      </c>
      <c r="D42" s="44">
        <v>2605152.42</v>
      </c>
      <c r="E42" s="41">
        <v>42</v>
      </c>
      <c r="F42" s="41">
        <v>42257.3333329</v>
      </c>
      <c r="G42" s="41">
        <v>13</v>
      </c>
      <c r="H42" s="44">
        <v>5420277.35</v>
      </c>
      <c r="I42" s="41">
        <v>55</v>
      </c>
      <c r="J42" s="44">
        <v>2536893.12</v>
      </c>
      <c r="K42" s="41">
        <v>45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4596372.04</v>
      </c>
      <c r="C43" s="41">
        <v>34</v>
      </c>
      <c r="D43" s="44">
        <v>3740885.49</v>
      </c>
      <c r="E43" s="41">
        <v>31</v>
      </c>
      <c r="F43" s="41">
        <v>0</v>
      </c>
      <c r="G43" s="41">
        <v>0</v>
      </c>
      <c r="H43" s="44">
        <v>3434250.68</v>
      </c>
      <c r="I43" s="41">
        <v>37</v>
      </c>
      <c r="J43" s="44">
        <v>2712555.93</v>
      </c>
      <c r="K43" s="41">
        <v>31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4752033.21</v>
      </c>
      <c r="C44" s="41">
        <v>20</v>
      </c>
      <c r="D44" s="44">
        <v>1197227.44</v>
      </c>
      <c r="E44" s="41">
        <v>18</v>
      </c>
      <c r="F44" s="41">
        <v>0</v>
      </c>
      <c r="G44" s="41">
        <v>0</v>
      </c>
      <c r="H44" s="44">
        <v>4149016.51</v>
      </c>
      <c r="I44" s="41">
        <v>20</v>
      </c>
      <c r="J44" s="44">
        <v>1142447.18</v>
      </c>
      <c r="K44" s="41">
        <v>20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520480.69</v>
      </c>
      <c r="C45" s="41">
        <v>10</v>
      </c>
      <c r="D45" s="44">
        <v>209366.24</v>
      </c>
      <c r="E45" s="41">
        <v>10</v>
      </c>
      <c r="F45" s="41">
        <v>0</v>
      </c>
      <c r="G45" s="41">
        <v>0</v>
      </c>
      <c r="H45" s="44">
        <v>521417.14</v>
      </c>
      <c r="I45" s="41">
        <v>10</v>
      </c>
      <c r="J45" s="44">
        <v>0</v>
      </c>
      <c r="K45" s="41">
        <v>0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13328128.75</v>
      </c>
      <c r="C46" s="41">
        <v>33</v>
      </c>
      <c r="D46" s="44">
        <v>4194903.74</v>
      </c>
      <c r="E46" s="41">
        <v>28</v>
      </c>
      <c r="F46" s="41">
        <v>0</v>
      </c>
      <c r="G46" s="41">
        <v>0</v>
      </c>
      <c r="H46" s="44">
        <v>12977477.72</v>
      </c>
      <c r="I46" s="41">
        <v>34</v>
      </c>
      <c r="J46" s="44">
        <v>4626391.67</v>
      </c>
      <c r="K46" s="41">
        <v>32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943160.07</v>
      </c>
      <c r="C47" s="41">
        <v>10</v>
      </c>
      <c r="D47" s="44">
        <v>0</v>
      </c>
      <c r="E47" s="41">
        <v>0</v>
      </c>
      <c r="F47" s="41">
        <v>0</v>
      </c>
      <c r="G47" s="41">
        <v>0</v>
      </c>
      <c r="H47" s="44">
        <v>826606.32</v>
      </c>
      <c r="I47" s="41">
        <v>11</v>
      </c>
      <c r="J47" s="44">
        <v>0</v>
      </c>
      <c r="K47" s="41">
        <v>0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18827021.48</v>
      </c>
      <c r="C48" s="41">
        <v>58</v>
      </c>
      <c r="D48" s="44">
        <v>5579691.29</v>
      </c>
      <c r="E48" s="41">
        <v>55</v>
      </c>
      <c r="F48" s="41">
        <v>40966.833333</v>
      </c>
      <c r="G48" s="41">
        <v>15</v>
      </c>
      <c r="H48" s="44">
        <v>19803744.45</v>
      </c>
      <c r="I48" s="41">
        <v>62</v>
      </c>
      <c r="J48" s="44">
        <v>5654526.5</v>
      </c>
      <c r="K48" s="41">
        <v>60</v>
      </c>
      <c r="L48" s="41">
        <v>98740.3333328</v>
      </c>
      <c r="M48" s="41">
        <v>16</v>
      </c>
      <c r="N48" s="37"/>
      <c r="O48" s="37"/>
      <c r="P48" s="37"/>
      <c r="Q48" s="37"/>
    </row>
    <row r="49" spans="1:17" ht="15">
      <c r="A49" s="40" t="s">
        <v>114</v>
      </c>
      <c r="B49" s="44">
        <v>133915432.86</v>
      </c>
      <c r="C49" s="41">
        <v>288</v>
      </c>
      <c r="D49" s="44">
        <v>40768379.92</v>
      </c>
      <c r="E49" s="41">
        <v>266</v>
      </c>
      <c r="F49" s="41">
        <v>1160858.6666644</v>
      </c>
      <c r="G49" s="41">
        <v>74</v>
      </c>
      <c r="H49" s="44">
        <v>116663715.01</v>
      </c>
      <c r="I49" s="41">
        <v>296</v>
      </c>
      <c r="J49" s="44">
        <v>38278958.55</v>
      </c>
      <c r="K49" s="41">
        <v>268</v>
      </c>
      <c r="L49" s="41">
        <v>2006937.9999972</v>
      </c>
      <c r="M49" s="41">
        <v>76</v>
      </c>
      <c r="N49" s="37"/>
      <c r="O49" s="37"/>
      <c r="P49" s="37"/>
      <c r="Q49" s="37"/>
    </row>
    <row r="50" spans="1:17" ht="15">
      <c r="A50" s="40" t="s">
        <v>115</v>
      </c>
      <c r="B50" s="44">
        <v>16421370.92</v>
      </c>
      <c r="C50" s="41">
        <v>48</v>
      </c>
      <c r="D50" s="44">
        <v>4025211.28</v>
      </c>
      <c r="E50" s="41">
        <v>46</v>
      </c>
      <c r="F50" s="41">
        <v>0</v>
      </c>
      <c r="G50" s="41">
        <v>0</v>
      </c>
      <c r="H50" s="44">
        <v>15154865.77</v>
      </c>
      <c r="I50" s="41">
        <v>48</v>
      </c>
      <c r="J50" s="44">
        <v>4107153.67</v>
      </c>
      <c r="K50" s="41">
        <v>45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8300153.14</v>
      </c>
      <c r="C51" s="41">
        <v>38</v>
      </c>
      <c r="D51" s="44">
        <v>3297739.56</v>
      </c>
      <c r="E51" s="41">
        <v>37</v>
      </c>
      <c r="F51" s="44">
        <v>0</v>
      </c>
      <c r="G51" s="41">
        <v>0</v>
      </c>
      <c r="H51" s="44">
        <v>9130276.23</v>
      </c>
      <c r="I51" s="41">
        <v>41</v>
      </c>
      <c r="J51" s="44">
        <v>3831876.64</v>
      </c>
      <c r="K51" s="41">
        <v>38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1687472.49</v>
      </c>
      <c r="C52" s="41">
        <v>17</v>
      </c>
      <c r="D52" s="44">
        <v>286129.21</v>
      </c>
      <c r="E52" s="41">
        <v>13</v>
      </c>
      <c r="F52" s="44">
        <v>0</v>
      </c>
      <c r="G52" s="41">
        <v>0</v>
      </c>
      <c r="H52" s="44">
        <v>1955362.62</v>
      </c>
      <c r="I52" s="41">
        <v>15</v>
      </c>
      <c r="J52" s="44">
        <v>272682.5</v>
      </c>
      <c r="K52" s="41">
        <v>13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13477738.94</v>
      </c>
      <c r="C53" s="41">
        <v>29</v>
      </c>
      <c r="D53" s="44">
        <v>1574646.37</v>
      </c>
      <c r="E53" s="41">
        <v>26</v>
      </c>
      <c r="F53" s="44">
        <v>0</v>
      </c>
      <c r="G53" s="41">
        <v>0</v>
      </c>
      <c r="H53" s="44">
        <v>12532220.17</v>
      </c>
      <c r="I53" s="41">
        <v>28</v>
      </c>
      <c r="J53" s="44">
        <v>1670620.75</v>
      </c>
      <c r="K53" s="41">
        <v>25</v>
      </c>
      <c r="L53" s="44">
        <v>0</v>
      </c>
      <c r="M53" s="41">
        <v>0</v>
      </c>
      <c r="N53" s="37"/>
      <c r="O53" s="37"/>
      <c r="P53" s="37"/>
      <c r="Q53" s="37"/>
    </row>
    <row r="54" spans="1:17" ht="15">
      <c r="A54" s="40" t="s">
        <v>119</v>
      </c>
      <c r="B54" s="44">
        <v>667329.29</v>
      </c>
      <c r="C54" s="41">
        <v>10</v>
      </c>
      <c r="D54" s="44">
        <v>0</v>
      </c>
      <c r="E54" s="41">
        <v>0</v>
      </c>
      <c r="F54" s="44">
        <v>0</v>
      </c>
      <c r="G54" s="41">
        <v>0</v>
      </c>
      <c r="H54" s="44">
        <v>422128.43</v>
      </c>
      <c r="I54" s="41">
        <v>11</v>
      </c>
      <c r="J54" s="44">
        <v>0</v>
      </c>
      <c r="K54" s="41">
        <v>0</v>
      </c>
      <c r="L54" s="44">
        <v>0</v>
      </c>
      <c r="M54" s="41">
        <v>0</v>
      </c>
      <c r="N54" s="37"/>
      <c r="O54" s="37"/>
      <c r="P54" s="37"/>
      <c r="Q54" s="37"/>
    </row>
    <row r="55" spans="1:17" ht="15">
      <c r="A55" s="40" t="s">
        <v>120</v>
      </c>
      <c r="B55" s="44">
        <v>6082278.44</v>
      </c>
      <c r="C55" s="41">
        <v>34</v>
      </c>
      <c r="D55" s="44">
        <v>2758899.85</v>
      </c>
      <c r="E55" s="41">
        <v>31</v>
      </c>
      <c r="F55" s="44">
        <v>0</v>
      </c>
      <c r="G55" s="41">
        <v>0</v>
      </c>
      <c r="H55" s="44">
        <v>5975044.16</v>
      </c>
      <c r="I55" s="41">
        <v>31</v>
      </c>
      <c r="J55" s="44">
        <v>2772527.4</v>
      </c>
      <c r="K55" s="41">
        <v>27</v>
      </c>
      <c r="L55" s="44">
        <v>0</v>
      </c>
      <c r="M55" s="41">
        <v>0</v>
      </c>
      <c r="N55" s="37"/>
      <c r="O55" s="37"/>
      <c r="P55" s="37"/>
      <c r="Q55" s="37"/>
    </row>
    <row r="56" spans="1:17" ht="15">
      <c r="A56" s="40" t="s">
        <v>121</v>
      </c>
      <c r="B56" s="44">
        <v>0</v>
      </c>
      <c r="C56" s="41">
        <v>0</v>
      </c>
      <c r="D56" s="44">
        <v>0</v>
      </c>
      <c r="E56" s="41">
        <v>0</v>
      </c>
      <c r="F56" s="44">
        <v>0</v>
      </c>
      <c r="G56" s="41">
        <v>0</v>
      </c>
      <c r="H56" s="44">
        <v>1070668.12</v>
      </c>
      <c r="I56" s="41">
        <v>10</v>
      </c>
      <c r="J56" s="44">
        <v>504492.03</v>
      </c>
      <c r="K56" s="41">
        <v>10</v>
      </c>
      <c r="L56" s="44">
        <v>0</v>
      </c>
      <c r="M56" s="41">
        <v>0</v>
      </c>
      <c r="N56" s="37"/>
      <c r="O56" s="37"/>
      <c r="P56" s="37"/>
      <c r="Q56" s="37"/>
    </row>
    <row r="57" spans="1:17" ht="15">
      <c r="A57" s="40" t="s">
        <v>122</v>
      </c>
      <c r="B57" s="44">
        <v>6014065.99</v>
      </c>
      <c r="C57" s="41">
        <v>25</v>
      </c>
      <c r="D57" s="44">
        <v>2124859.48</v>
      </c>
      <c r="E57" s="41">
        <v>20</v>
      </c>
      <c r="F57" s="41">
        <v>0</v>
      </c>
      <c r="G57" s="41">
        <v>0</v>
      </c>
      <c r="H57" s="44">
        <v>4571418.85</v>
      </c>
      <c r="I57" s="41">
        <v>24</v>
      </c>
      <c r="J57" s="44">
        <v>2215431.7</v>
      </c>
      <c r="K57" s="41">
        <v>22</v>
      </c>
      <c r="L57" s="41">
        <v>0</v>
      </c>
      <c r="M57" s="41">
        <v>0</v>
      </c>
      <c r="N57" s="37"/>
      <c r="O57" s="37"/>
      <c r="P57" s="37"/>
      <c r="Q57" s="37"/>
    </row>
    <row r="58" spans="1:17" ht="15">
      <c r="A58" s="40" t="s">
        <v>123</v>
      </c>
      <c r="B58" s="44">
        <v>243073.22</v>
      </c>
      <c r="C58" s="41">
        <v>10</v>
      </c>
      <c r="D58" s="44">
        <v>191154.04</v>
      </c>
      <c r="E58" s="41">
        <v>10</v>
      </c>
      <c r="F58" s="41">
        <v>0</v>
      </c>
      <c r="G58" s="41">
        <v>0</v>
      </c>
      <c r="H58" s="44">
        <v>269651.48</v>
      </c>
      <c r="I58" s="41">
        <v>10</v>
      </c>
      <c r="J58" s="44">
        <v>225478.21</v>
      </c>
      <c r="K58" s="41">
        <v>10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207095.5</v>
      </c>
      <c r="C59" s="41">
        <v>10</v>
      </c>
      <c r="D59" s="44">
        <v>92149.12</v>
      </c>
      <c r="E59" s="41">
        <v>10</v>
      </c>
      <c r="F59" s="44">
        <v>0</v>
      </c>
      <c r="G59" s="41">
        <v>0</v>
      </c>
      <c r="H59" s="44">
        <v>397341.84</v>
      </c>
      <c r="I59" s="41">
        <v>12</v>
      </c>
      <c r="J59" s="44">
        <v>207252.61</v>
      </c>
      <c r="K59" s="41">
        <v>11</v>
      </c>
      <c r="L59" s="44">
        <v>0</v>
      </c>
      <c r="M59" s="41">
        <v>0</v>
      </c>
      <c r="N59" s="37"/>
      <c r="O59" s="37"/>
      <c r="P59" s="37"/>
      <c r="Q59" s="37"/>
    </row>
    <row r="60" spans="1:17" ht="15">
      <c r="A60" s="40" t="s">
        <v>125</v>
      </c>
      <c r="B60" s="44">
        <v>1473927.63</v>
      </c>
      <c r="C60" s="41">
        <v>17</v>
      </c>
      <c r="D60" s="44">
        <v>449394.29</v>
      </c>
      <c r="E60" s="41">
        <v>16</v>
      </c>
      <c r="F60" s="41">
        <v>0</v>
      </c>
      <c r="G60" s="41">
        <v>0</v>
      </c>
      <c r="H60" s="44">
        <v>1334871.69</v>
      </c>
      <c r="I60" s="41">
        <v>21</v>
      </c>
      <c r="J60" s="44">
        <v>487811.72</v>
      </c>
      <c r="K60" s="41">
        <v>21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0</v>
      </c>
      <c r="C61" s="41">
        <v>0</v>
      </c>
      <c r="D61" s="44">
        <v>0</v>
      </c>
      <c r="E61" s="41">
        <v>0</v>
      </c>
      <c r="F61" s="41">
        <v>0</v>
      </c>
      <c r="G61" s="41">
        <v>0</v>
      </c>
      <c r="H61" s="44">
        <v>305524.5</v>
      </c>
      <c r="I61" s="41">
        <v>11</v>
      </c>
      <c r="J61" s="44">
        <v>0</v>
      </c>
      <c r="K61" s="41">
        <v>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2804300.41</v>
      </c>
      <c r="C62" s="41">
        <v>19</v>
      </c>
      <c r="D62" s="44">
        <v>1824244.25</v>
      </c>
      <c r="E62" s="41">
        <v>19</v>
      </c>
      <c r="F62" s="41">
        <v>0</v>
      </c>
      <c r="G62" s="41">
        <v>0</v>
      </c>
      <c r="H62" s="44">
        <v>2787771.91</v>
      </c>
      <c r="I62" s="41">
        <v>25</v>
      </c>
      <c r="J62" s="44">
        <v>1619325.81</v>
      </c>
      <c r="K62" s="41">
        <v>25</v>
      </c>
      <c r="L62" s="41">
        <v>0</v>
      </c>
      <c r="M62" s="41">
        <v>0</v>
      </c>
      <c r="N62" s="37"/>
      <c r="O62" s="37"/>
      <c r="P62" s="37"/>
      <c r="Q62" s="37"/>
    </row>
    <row r="63" spans="1:17" ht="15">
      <c r="A63" s="40" t="s">
        <v>128</v>
      </c>
      <c r="B63" s="44">
        <v>678738.71</v>
      </c>
      <c r="C63" s="41">
        <v>12</v>
      </c>
      <c r="D63" s="44">
        <v>0</v>
      </c>
      <c r="E63" s="41">
        <v>0</v>
      </c>
      <c r="F63" s="41">
        <v>0</v>
      </c>
      <c r="G63" s="41">
        <v>0</v>
      </c>
      <c r="H63" s="44">
        <v>760224.85</v>
      </c>
      <c r="I63" s="41">
        <v>15</v>
      </c>
      <c r="J63" s="44">
        <v>372904.74</v>
      </c>
      <c r="K63" s="41">
        <v>11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859067.18</v>
      </c>
      <c r="C64" s="41">
        <v>23</v>
      </c>
      <c r="D64" s="44">
        <v>415983</v>
      </c>
      <c r="E64" s="41">
        <v>17</v>
      </c>
      <c r="F64" s="41">
        <v>0</v>
      </c>
      <c r="G64" s="41">
        <v>0</v>
      </c>
      <c r="H64" s="44">
        <v>981165.9</v>
      </c>
      <c r="I64" s="41">
        <v>20</v>
      </c>
      <c r="J64" s="44">
        <v>330487.75</v>
      </c>
      <c r="K64" s="41">
        <v>17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23650318.89</v>
      </c>
      <c r="C65" s="41">
        <v>61</v>
      </c>
      <c r="D65" s="44">
        <v>4550275.32</v>
      </c>
      <c r="E65" s="41">
        <v>55</v>
      </c>
      <c r="F65" s="44">
        <v>32856.4999995</v>
      </c>
      <c r="G65" s="41">
        <v>10</v>
      </c>
      <c r="H65" s="44">
        <v>22748485.31</v>
      </c>
      <c r="I65" s="41">
        <v>61</v>
      </c>
      <c r="J65" s="44">
        <v>4352515.64</v>
      </c>
      <c r="K65" s="41">
        <v>58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62112751.34</v>
      </c>
      <c r="C66" s="41">
        <v>194</v>
      </c>
      <c r="D66" s="44">
        <v>18319980.15</v>
      </c>
      <c r="E66" s="41">
        <v>180</v>
      </c>
      <c r="F66" s="41">
        <v>497173.1666643</v>
      </c>
      <c r="G66" s="41">
        <v>79</v>
      </c>
      <c r="H66" s="44">
        <v>63542351.81</v>
      </c>
      <c r="I66" s="41">
        <v>198</v>
      </c>
      <c r="J66" s="44">
        <v>17976553.4</v>
      </c>
      <c r="K66" s="41">
        <v>185</v>
      </c>
      <c r="L66" s="41">
        <v>926311.3333311</v>
      </c>
      <c r="M66" s="41">
        <v>83</v>
      </c>
      <c r="N66" s="37"/>
      <c r="O66" s="37"/>
      <c r="P66" s="37"/>
      <c r="Q66" s="37"/>
    </row>
    <row r="67" spans="1:17" ht="15">
      <c r="A67" s="40" t="s">
        <v>132</v>
      </c>
      <c r="B67" s="44">
        <v>3588151.74</v>
      </c>
      <c r="C67" s="41">
        <v>32</v>
      </c>
      <c r="D67" s="44">
        <v>1406064.18</v>
      </c>
      <c r="E67" s="41">
        <v>28</v>
      </c>
      <c r="F67" s="41">
        <v>0</v>
      </c>
      <c r="G67" s="41">
        <v>0</v>
      </c>
      <c r="H67" s="44">
        <v>3555662.58</v>
      </c>
      <c r="I67" s="41">
        <v>33</v>
      </c>
      <c r="J67" s="44">
        <v>1205699.89</v>
      </c>
      <c r="K67" s="41">
        <v>30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4905226.22</v>
      </c>
      <c r="C68" s="41">
        <v>24</v>
      </c>
      <c r="D68" s="44">
        <v>1847625.7</v>
      </c>
      <c r="E68" s="41">
        <v>23</v>
      </c>
      <c r="F68" s="41">
        <v>0</v>
      </c>
      <c r="G68" s="41">
        <v>0</v>
      </c>
      <c r="H68" s="44">
        <v>4268069</v>
      </c>
      <c r="I68" s="41">
        <v>27</v>
      </c>
      <c r="J68" s="44">
        <v>1807484.86</v>
      </c>
      <c r="K68" s="41">
        <v>25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26751086.31</v>
      </c>
      <c r="C69" s="41">
        <v>62</v>
      </c>
      <c r="D69" s="44">
        <v>4062321.83</v>
      </c>
      <c r="E69" s="41">
        <v>50</v>
      </c>
      <c r="F69" s="41">
        <v>31366.833333</v>
      </c>
      <c r="G69" s="41">
        <v>12</v>
      </c>
      <c r="H69" s="44">
        <v>24446598.31</v>
      </c>
      <c r="I69" s="41">
        <v>63</v>
      </c>
      <c r="J69" s="44">
        <v>4004045.9</v>
      </c>
      <c r="K69" s="41">
        <v>54</v>
      </c>
      <c r="L69" s="41">
        <v>0</v>
      </c>
      <c r="M69" s="41">
        <v>0</v>
      </c>
      <c r="N69" s="37"/>
      <c r="O69" s="37"/>
      <c r="P69" s="37"/>
      <c r="Q69" s="37"/>
    </row>
    <row r="70" spans="1:17" ht="15">
      <c r="A70" s="40" t="s">
        <v>135</v>
      </c>
      <c r="B70" s="44">
        <v>443764.35</v>
      </c>
      <c r="C70" s="41">
        <v>14</v>
      </c>
      <c r="D70" s="44">
        <v>186864.03</v>
      </c>
      <c r="E70" s="41">
        <v>14</v>
      </c>
      <c r="F70" s="41">
        <v>0</v>
      </c>
      <c r="G70" s="41">
        <v>0</v>
      </c>
      <c r="H70" s="44">
        <v>498535.15</v>
      </c>
      <c r="I70" s="41">
        <v>15</v>
      </c>
      <c r="J70" s="44">
        <v>192842.38</v>
      </c>
      <c r="K70" s="41">
        <v>13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9154657.49</v>
      </c>
      <c r="C71" s="41">
        <v>39</v>
      </c>
      <c r="D71" s="44">
        <v>1035197.07</v>
      </c>
      <c r="E71" s="41">
        <v>32</v>
      </c>
      <c r="F71" s="44">
        <v>0</v>
      </c>
      <c r="G71" s="41">
        <v>0</v>
      </c>
      <c r="H71" s="44">
        <v>10282985.79</v>
      </c>
      <c r="I71" s="41">
        <v>35</v>
      </c>
      <c r="J71" s="44">
        <v>1071045.17</v>
      </c>
      <c r="K71" s="41">
        <v>32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3664620.78</v>
      </c>
      <c r="C72" s="41">
        <v>21</v>
      </c>
      <c r="D72" s="44">
        <v>734384.58</v>
      </c>
      <c r="E72" s="41">
        <v>19</v>
      </c>
      <c r="F72" s="44">
        <v>0</v>
      </c>
      <c r="G72" s="41">
        <v>0</v>
      </c>
      <c r="H72" s="44">
        <v>3616733.68</v>
      </c>
      <c r="I72" s="41">
        <v>18</v>
      </c>
      <c r="J72" s="44">
        <v>864057.65</v>
      </c>
      <c r="K72" s="41">
        <v>14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2036457.14</v>
      </c>
      <c r="C73" s="41">
        <v>23</v>
      </c>
      <c r="D73" s="41">
        <v>720536.48</v>
      </c>
      <c r="E73" s="41">
        <v>21</v>
      </c>
      <c r="F73" s="41">
        <v>0</v>
      </c>
      <c r="G73" s="41">
        <v>0</v>
      </c>
      <c r="H73" s="44">
        <v>3110786.55</v>
      </c>
      <c r="I73" s="41">
        <v>22</v>
      </c>
      <c r="J73" s="41">
        <v>804239.64</v>
      </c>
      <c r="K73" s="41">
        <v>21</v>
      </c>
      <c r="L73" s="41">
        <v>0</v>
      </c>
      <c r="M73" s="41">
        <v>0</v>
      </c>
      <c r="N73" s="37"/>
      <c r="O73" s="37"/>
      <c r="P73" s="37"/>
      <c r="Q73" s="37"/>
    </row>
    <row r="74" spans="1:17" ht="15">
      <c r="A74" s="40" t="s">
        <v>139</v>
      </c>
      <c r="B74" s="44">
        <v>6576116.27</v>
      </c>
      <c r="C74" s="41">
        <v>44</v>
      </c>
      <c r="D74" s="44">
        <v>2306145.49</v>
      </c>
      <c r="E74" s="41">
        <v>40</v>
      </c>
      <c r="F74" s="44">
        <v>9020.4999998</v>
      </c>
      <c r="G74" s="41">
        <v>10</v>
      </c>
      <c r="H74" s="44">
        <v>4254957.96</v>
      </c>
      <c r="I74" s="41">
        <v>40</v>
      </c>
      <c r="J74" s="44">
        <v>1932344.97</v>
      </c>
      <c r="K74" s="41">
        <v>36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27683524.34</v>
      </c>
      <c r="C75" s="41">
        <v>42</v>
      </c>
      <c r="D75" s="44">
        <v>8457271.23</v>
      </c>
      <c r="E75" s="41">
        <v>40</v>
      </c>
      <c r="F75" s="44">
        <v>0</v>
      </c>
      <c r="G75" s="41">
        <v>0</v>
      </c>
      <c r="H75" s="44">
        <v>27265069.19</v>
      </c>
      <c r="I75" s="41">
        <v>41</v>
      </c>
      <c r="J75" s="44">
        <v>8101678.61</v>
      </c>
      <c r="K75" s="41">
        <v>39</v>
      </c>
      <c r="L75" s="44">
        <v>461405.6666664</v>
      </c>
      <c r="M75" s="41">
        <v>10</v>
      </c>
      <c r="N75" s="37"/>
      <c r="O75" s="37"/>
      <c r="P75" s="37"/>
      <c r="Q75" s="37"/>
    </row>
    <row r="76" spans="1:17" ht="15">
      <c r="A76" s="40" t="s">
        <v>141</v>
      </c>
      <c r="B76" s="44">
        <v>9486398.22</v>
      </c>
      <c r="C76" s="41">
        <v>45</v>
      </c>
      <c r="D76" s="44">
        <v>7526317.77</v>
      </c>
      <c r="E76" s="41">
        <v>43</v>
      </c>
      <c r="F76" s="41">
        <v>0</v>
      </c>
      <c r="G76" s="41">
        <v>0</v>
      </c>
      <c r="H76" s="44">
        <v>6680309.02</v>
      </c>
      <c r="I76" s="41">
        <v>43</v>
      </c>
      <c r="J76" s="44">
        <v>5298187.84</v>
      </c>
      <c r="K76" s="41">
        <v>41</v>
      </c>
      <c r="L76" s="41">
        <v>0</v>
      </c>
      <c r="M76" s="41">
        <v>0</v>
      </c>
      <c r="N76" s="37"/>
      <c r="O76" s="37"/>
      <c r="P76" s="37"/>
      <c r="Q76" s="37"/>
    </row>
    <row r="77" spans="1:17" ht="15">
      <c r="A77" s="37" t="s">
        <v>142</v>
      </c>
      <c r="B77" s="42">
        <v>0</v>
      </c>
      <c r="C77" s="37">
        <v>0</v>
      </c>
      <c r="D77" s="42">
        <v>0</v>
      </c>
      <c r="E77" s="37">
        <v>0</v>
      </c>
      <c r="F77" s="42">
        <v>0</v>
      </c>
      <c r="G77" s="37">
        <v>0</v>
      </c>
      <c r="H77" s="42">
        <v>1317536.55</v>
      </c>
      <c r="I77" s="37">
        <v>10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693478.84</v>
      </c>
      <c r="C78" s="37">
        <v>18</v>
      </c>
      <c r="D78" s="42">
        <v>210908.55</v>
      </c>
      <c r="E78" s="37">
        <v>13</v>
      </c>
      <c r="F78" s="42">
        <v>0</v>
      </c>
      <c r="G78" s="37">
        <v>0</v>
      </c>
      <c r="H78" s="42">
        <v>551820.21</v>
      </c>
      <c r="I78" s="37">
        <v>16</v>
      </c>
      <c r="J78" s="42">
        <v>175306.72</v>
      </c>
      <c r="K78" s="37">
        <v>14</v>
      </c>
      <c r="L78" s="42">
        <v>0</v>
      </c>
      <c r="M78" s="37">
        <v>0</v>
      </c>
      <c r="N78" s="37"/>
      <c r="O78" s="37"/>
      <c r="P78" s="37"/>
      <c r="Q78" s="37"/>
    </row>
    <row r="79" spans="1:17" ht="15">
      <c r="A79" s="37" t="s">
        <v>144</v>
      </c>
      <c r="B79" s="42">
        <v>7899236.07</v>
      </c>
      <c r="C79" s="37">
        <v>37</v>
      </c>
      <c r="D79" s="42">
        <v>3093085.4</v>
      </c>
      <c r="E79" s="37">
        <v>34</v>
      </c>
      <c r="F79" s="42">
        <v>0</v>
      </c>
      <c r="G79" s="37">
        <v>0</v>
      </c>
      <c r="H79" s="42">
        <v>7266026.61</v>
      </c>
      <c r="I79" s="37">
        <v>37</v>
      </c>
      <c r="J79" s="42">
        <v>2694292.63</v>
      </c>
      <c r="K79" s="37">
        <v>33</v>
      </c>
      <c r="L79" s="42">
        <v>0</v>
      </c>
      <c r="M79" s="37">
        <v>0</v>
      </c>
      <c r="N79" s="37"/>
      <c r="O79" s="37"/>
      <c r="P79" s="37"/>
      <c r="Q79" s="37"/>
    </row>
    <row r="80" spans="1:17" ht="15">
      <c r="A80" s="37" t="s">
        <v>145</v>
      </c>
      <c r="B80" s="42">
        <v>17468960.04</v>
      </c>
      <c r="C80" s="37">
        <v>62</v>
      </c>
      <c r="D80" s="42">
        <v>10237341.4</v>
      </c>
      <c r="E80" s="37">
        <v>59</v>
      </c>
      <c r="F80" s="42">
        <v>531515.8333331</v>
      </c>
      <c r="G80" s="37">
        <v>12</v>
      </c>
      <c r="H80" s="42">
        <v>16848501.33</v>
      </c>
      <c r="I80" s="37">
        <v>62</v>
      </c>
      <c r="J80" s="42">
        <v>8932145.57</v>
      </c>
      <c r="K80" s="37">
        <v>58</v>
      </c>
      <c r="L80" s="42">
        <v>145242.6666665</v>
      </c>
      <c r="M80" s="37">
        <v>10</v>
      </c>
      <c r="N80" s="37"/>
      <c r="O80" s="37"/>
      <c r="P80" s="37"/>
      <c r="Q80" s="37"/>
    </row>
    <row r="81" spans="1:17" ht="15">
      <c r="A81" s="37" t="s">
        <v>146</v>
      </c>
      <c r="B81" s="42">
        <v>529911.65</v>
      </c>
      <c r="C81" s="37">
        <v>10</v>
      </c>
      <c r="D81" s="42">
        <v>0</v>
      </c>
      <c r="E81" s="37">
        <v>0</v>
      </c>
      <c r="F81" s="42">
        <v>0</v>
      </c>
      <c r="G81" s="37">
        <v>0</v>
      </c>
      <c r="H81" s="42">
        <v>450903.2</v>
      </c>
      <c r="I81" s="37">
        <v>11</v>
      </c>
      <c r="J81" s="42">
        <v>0</v>
      </c>
      <c r="K81" s="37">
        <v>0</v>
      </c>
      <c r="L81" s="42">
        <v>0</v>
      </c>
      <c r="M81" s="37">
        <v>0</v>
      </c>
      <c r="N81" s="37"/>
      <c r="O81" s="37"/>
      <c r="P81" s="37"/>
      <c r="Q81" s="37"/>
    </row>
    <row r="82" spans="1:17" ht="15">
      <c r="A82" s="37" t="s">
        <v>147</v>
      </c>
      <c r="B82" s="42">
        <v>35731753.55</v>
      </c>
      <c r="C82" s="37">
        <v>89</v>
      </c>
      <c r="D82" s="42">
        <v>8290951.1</v>
      </c>
      <c r="E82" s="37">
        <v>80</v>
      </c>
      <c r="F82" s="42">
        <v>255501.9999991</v>
      </c>
      <c r="G82" s="37">
        <v>26</v>
      </c>
      <c r="H82" s="42">
        <v>40500773.78</v>
      </c>
      <c r="I82" s="37">
        <v>91</v>
      </c>
      <c r="J82" s="42">
        <v>8950466.65</v>
      </c>
      <c r="K82" s="37">
        <v>79</v>
      </c>
      <c r="L82" s="42">
        <v>149922.666666</v>
      </c>
      <c r="M82" s="37">
        <v>24</v>
      </c>
      <c r="N82" s="37"/>
      <c r="O82" s="37"/>
      <c r="P82" s="37"/>
      <c r="Q82" s="37"/>
    </row>
    <row r="83" spans="1:17" ht="15">
      <c r="A83" s="37" t="s">
        <v>148</v>
      </c>
      <c r="B83" s="42">
        <v>88101464.01</v>
      </c>
      <c r="C83" s="37">
        <v>208</v>
      </c>
      <c r="D83" s="42">
        <v>23843797.08</v>
      </c>
      <c r="E83" s="37">
        <v>190</v>
      </c>
      <c r="F83" s="37">
        <v>886185.8333316</v>
      </c>
      <c r="G83" s="37">
        <v>51</v>
      </c>
      <c r="H83" s="42">
        <v>88627932.64</v>
      </c>
      <c r="I83" s="37">
        <v>209</v>
      </c>
      <c r="J83" s="42">
        <v>23398990.46</v>
      </c>
      <c r="K83" s="37">
        <v>198</v>
      </c>
      <c r="L83" s="37">
        <v>728632.6666651</v>
      </c>
      <c r="M83" s="37">
        <v>56</v>
      </c>
      <c r="N83" s="37"/>
      <c r="O83" s="37"/>
      <c r="P83" s="37"/>
      <c r="Q83" s="37"/>
    </row>
    <row r="84" spans="1:17" ht="15">
      <c r="A84" s="37" t="s">
        <v>149</v>
      </c>
      <c r="B84" s="42">
        <v>369181.97</v>
      </c>
      <c r="C84" s="37">
        <v>11</v>
      </c>
      <c r="D84" s="42">
        <v>197808.33</v>
      </c>
      <c r="E84" s="37">
        <v>11</v>
      </c>
      <c r="F84" s="37">
        <v>0</v>
      </c>
      <c r="G84" s="37">
        <v>0</v>
      </c>
      <c r="H84" s="42">
        <v>348119.2</v>
      </c>
      <c r="I84" s="37">
        <v>11</v>
      </c>
      <c r="J84" s="42">
        <v>202492.67</v>
      </c>
      <c r="K84" s="37">
        <v>11</v>
      </c>
      <c r="L84" s="37">
        <v>0</v>
      </c>
      <c r="M84" s="37">
        <v>0</v>
      </c>
      <c r="N84" s="37"/>
      <c r="O84" s="37"/>
      <c r="P84" s="37"/>
      <c r="Q84" s="37"/>
    </row>
    <row r="85" spans="1:17" ht="15">
      <c r="A85" s="37" t="s">
        <v>150</v>
      </c>
      <c r="B85" s="42">
        <v>2518613.68</v>
      </c>
      <c r="C85" s="37">
        <v>15</v>
      </c>
      <c r="D85" s="42">
        <v>657992.97</v>
      </c>
      <c r="E85" s="37">
        <v>13</v>
      </c>
      <c r="F85" s="42">
        <v>0</v>
      </c>
      <c r="G85" s="37">
        <v>0</v>
      </c>
      <c r="H85" s="42">
        <v>1445006.43</v>
      </c>
      <c r="I85" s="37">
        <v>13</v>
      </c>
      <c r="J85" s="42">
        <v>640804.81</v>
      </c>
      <c r="K85" s="37">
        <v>12</v>
      </c>
      <c r="L85" s="42">
        <v>0</v>
      </c>
      <c r="M85" s="37">
        <v>0</v>
      </c>
      <c r="N85" s="37"/>
      <c r="O85" s="37"/>
      <c r="P85" s="37"/>
      <c r="Q85" s="37"/>
    </row>
    <row r="86" spans="1:17" ht="15">
      <c r="A86" s="37" t="s">
        <v>151</v>
      </c>
      <c r="B86" s="42">
        <v>5451355.27</v>
      </c>
      <c r="C86" s="37">
        <v>16</v>
      </c>
      <c r="D86" s="42">
        <v>784004.08</v>
      </c>
      <c r="E86" s="37">
        <v>15</v>
      </c>
      <c r="F86" s="37">
        <v>0</v>
      </c>
      <c r="G86" s="37">
        <v>0</v>
      </c>
      <c r="H86" s="42">
        <v>6921481.28</v>
      </c>
      <c r="I86" s="37">
        <v>16</v>
      </c>
      <c r="J86" s="42">
        <v>786198.21</v>
      </c>
      <c r="K86" s="37">
        <v>15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94800458.53</v>
      </c>
      <c r="C87" s="37">
        <v>191</v>
      </c>
      <c r="D87" s="42">
        <v>27273651.22</v>
      </c>
      <c r="E87" s="37">
        <v>182</v>
      </c>
      <c r="F87" s="37">
        <v>491677.1666653</v>
      </c>
      <c r="G87" s="37">
        <v>54</v>
      </c>
      <c r="H87" s="42">
        <v>106725727.9</v>
      </c>
      <c r="I87" s="37">
        <v>195</v>
      </c>
      <c r="J87" s="42">
        <v>29456593.47</v>
      </c>
      <c r="K87" s="37">
        <v>187</v>
      </c>
      <c r="L87" s="37">
        <v>370513.4999982</v>
      </c>
      <c r="M87" s="37">
        <v>51</v>
      </c>
      <c r="N87" s="37"/>
      <c r="O87" s="37"/>
      <c r="P87" s="37"/>
      <c r="Q87" s="37"/>
    </row>
    <row r="88" spans="1:17" ht="15">
      <c r="A88" s="37" t="s">
        <v>153</v>
      </c>
      <c r="B88" s="42">
        <v>1671370.73</v>
      </c>
      <c r="C88" s="37">
        <v>34</v>
      </c>
      <c r="D88" s="42">
        <v>388751.86</v>
      </c>
      <c r="E88" s="37">
        <v>29</v>
      </c>
      <c r="F88" s="42">
        <v>0</v>
      </c>
      <c r="G88" s="37">
        <v>0</v>
      </c>
      <c r="H88" s="42">
        <v>2158792.09</v>
      </c>
      <c r="I88" s="37">
        <v>32</v>
      </c>
      <c r="J88" s="42">
        <v>405189.06</v>
      </c>
      <c r="K88" s="37">
        <v>28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525003.21</v>
      </c>
      <c r="C89" s="37">
        <v>11</v>
      </c>
      <c r="D89" s="42">
        <v>94179.87</v>
      </c>
      <c r="E89" s="37">
        <v>10</v>
      </c>
      <c r="F89" s="37">
        <v>0</v>
      </c>
      <c r="G89" s="37">
        <v>0</v>
      </c>
      <c r="H89" s="42">
        <v>0</v>
      </c>
      <c r="I89" s="37">
        <v>0</v>
      </c>
      <c r="J89" s="42">
        <v>0</v>
      </c>
      <c r="K89" s="37">
        <v>0</v>
      </c>
      <c r="L89" s="37">
        <v>0</v>
      </c>
      <c r="M89" s="37">
        <v>0</v>
      </c>
      <c r="N89" s="37"/>
      <c r="O89" s="37"/>
      <c r="P89" s="37"/>
      <c r="Q89" s="37"/>
    </row>
    <row r="90" spans="1:17" ht="15">
      <c r="A90" s="37" t="s">
        <v>155</v>
      </c>
      <c r="B90" s="42">
        <v>58928224.1</v>
      </c>
      <c r="C90" s="37">
        <v>117</v>
      </c>
      <c r="D90" s="42">
        <v>11719104.88</v>
      </c>
      <c r="E90" s="37">
        <v>109</v>
      </c>
      <c r="F90" s="37">
        <v>212000.9999991</v>
      </c>
      <c r="G90" s="37">
        <v>28</v>
      </c>
      <c r="H90" s="42">
        <v>69571610.76</v>
      </c>
      <c r="I90" s="37">
        <v>120</v>
      </c>
      <c r="J90" s="42">
        <v>12002737.19</v>
      </c>
      <c r="K90" s="37">
        <v>108</v>
      </c>
      <c r="L90" s="37">
        <v>325275.4999989</v>
      </c>
      <c r="M90" s="37">
        <v>35</v>
      </c>
      <c r="N90" s="37"/>
      <c r="O90" s="37"/>
      <c r="P90" s="37"/>
      <c r="Q90" s="37"/>
    </row>
    <row r="91" spans="1:17" ht="15">
      <c r="A91" s="37" t="s">
        <v>156</v>
      </c>
      <c r="B91" s="42">
        <v>1423875.41</v>
      </c>
      <c r="C91" s="37">
        <v>10</v>
      </c>
      <c r="D91" s="42">
        <v>0</v>
      </c>
      <c r="E91" s="37">
        <v>0</v>
      </c>
      <c r="F91" s="37">
        <v>0</v>
      </c>
      <c r="G91" s="37">
        <v>0</v>
      </c>
      <c r="H91" s="42">
        <v>0</v>
      </c>
      <c r="I91" s="37">
        <v>0</v>
      </c>
      <c r="J91" s="42">
        <v>0</v>
      </c>
      <c r="K91" s="37">
        <v>0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1480836.22</v>
      </c>
      <c r="C92" s="37">
        <v>16</v>
      </c>
      <c r="D92" s="42">
        <v>478040.94</v>
      </c>
      <c r="E92" s="37">
        <v>14</v>
      </c>
      <c r="F92" s="37">
        <v>0</v>
      </c>
      <c r="G92" s="37">
        <v>0</v>
      </c>
      <c r="H92" s="42">
        <v>3687157.16</v>
      </c>
      <c r="I92" s="37">
        <v>12</v>
      </c>
      <c r="J92" s="42">
        <v>476893.98</v>
      </c>
      <c r="K92" s="37">
        <v>11</v>
      </c>
      <c r="L92" s="37">
        <v>0</v>
      </c>
      <c r="M92" s="37">
        <v>0</v>
      </c>
      <c r="N92" s="37"/>
      <c r="O92" s="37"/>
      <c r="P92" s="37"/>
      <c r="Q92" s="37"/>
    </row>
    <row r="93" spans="1:17" ht="15">
      <c r="A93" s="37" t="s">
        <v>158</v>
      </c>
      <c r="B93" s="42">
        <v>51053511.89</v>
      </c>
      <c r="C93" s="37">
        <v>189</v>
      </c>
      <c r="D93" s="42">
        <v>17686116.55</v>
      </c>
      <c r="E93" s="37">
        <v>168</v>
      </c>
      <c r="F93" s="37">
        <v>757548.4999986</v>
      </c>
      <c r="G93" s="37">
        <v>46</v>
      </c>
      <c r="H93" s="42">
        <v>53071324.33</v>
      </c>
      <c r="I93" s="37">
        <v>203</v>
      </c>
      <c r="J93" s="42">
        <v>17598538.58</v>
      </c>
      <c r="K93" s="37">
        <v>182</v>
      </c>
      <c r="L93" s="37">
        <v>902980.9999985</v>
      </c>
      <c r="M93" s="37">
        <v>50</v>
      </c>
      <c r="N93" s="37"/>
      <c r="O93" s="37"/>
      <c r="P93" s="37"/>
      <c r="Q93" s="37"/>
    </row>
    <row r="94" spans="1:17" ht="15">
      <c r="A94" s="37" t="s">
        <v>159</v>
      </c>
      <c r="B94" s="42">
        <v>1642604.38</v>
      </c>
      <c r="C94" s="37">
        <v>22</v>
      </c>
      <c r="D94" s="42">
        <v>555011.24</v>
      </c>
      <c r="E94" s="37">
        <v>19</v>
      </c>
      <c r="F94" s="42">
        <v>0</v>
      </c>
      <c r="G94" s="37">
        <v>0</v>
      </c>
      <c r="H94" s="42">
        <v>1559490.03</v>
      </c>
      <c r="I94" s="37">
        <v>21</v>
      </c>
      <c r="J94" s="42">
        <v>488099.4</v>
      </c>
      <c r="K94" s="37">
        <v>16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58719402.4</v>
      </c>
      <c r="C95" s="37">
        <v>140</v>
      </c>
      <c r="D95" s="42">
        <v>20815742.03</v>
      </c>
      <c r="E95" s="37">
        <v>129</v>
      </c>
      <c r="F95" s="37">
        <v>489550.4999986</v>
      </c>
      <c r="G95" s="37">
        <v>49</v>
      </c>
      <c r="H95" s="42">
        <v>59513625.58</v>
      </c>
      <c r="I95" s="37">
        <v>141</v>
      </c>
      <c r="J95" s="42">
        <v>20636796.55</v>
      </c>
      <c r="K95" s="37">
        <v>133</v>
      </c>
      <c r="L95" s="37">
        <v>883229.9999984</v>
      </c>
      <c r="M95" s="37">
        <v>54</v>
      </c>
      <c r="N95" s="37"/>
      <c r="O95" s="37"/>
      <c r="P95" s="37"/>
      <c r="Q95" s="37"/>
    </row>
    <row r="96" spans="1:17" ht="15">
      <c r="A96" s="37" t="s">
        <v>161</v>
      </c>
      <c r="B96" s="42">
        <v>1148971.64</v>
      </c>
      <c r="C96" s="37">
        <v>12</v>
      </c>
      <c r="D96" s="42">
        <v>304889.92</v>
      </c>
      <c r="E96" s="37">
        <v>11</v>
      </c>
      <c r="F96" s="37">
        <v>0</v>
      </c>
      <c r="G96" s="37">
        <v>0</v>
      </c>
      <c r="H96" s="42">
        <v>867922.75</v>
      </c>
      <c r="I96" s="37">
        <v>14</v>
      </c>
      <c r="J96" s="42">
        <v>360107.33</v>
      </c>
      <c r="K96" s="37">
        <v>14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31279524.25</v>
      </c>
      <c r="C97" s="37">
        <v>39</v>
      </c>
      <c r="D97" s="42">
        <v>2524324.27</v>
      </c>
      <c r="E97" s="37">
        <v>38</v>
      </c>
      <c r="F97" s="37">
        <v>0</v>
      </c>
      <c r="G97" s="37">
        <v>0</v>
      </c>
      <c r="H97" s="42">
        <v>30917546.52</v>
      </c>
      <c r="I97" s="37">
        <v>39</v>
      </c>
      <c r="J97" s="42">
        <v>2292086.86</v>
      </c>
      <c r="K97" s="37">
        <v>37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9292158.43</v>
      </c>
      <c r="C98" s="37">
        <v>23</v>
      </c>
      <c r="D98" s="42">
        <v>696077.45</v>
      </c>
      <c r="E98" s="37">
        <v>20</v>
      </c>
      <c r="F98" s="42">
        <v>28013.1666663</v>
      </c>
      <c r="G98" s="37">
        <v>10</v>
      </c>
      <c r="H98" s="42">
        <v>8775764.27</v>
      </c>
      <c r="I98" s="37">
        <v>21</v>
      </c>
      <c r="J98" s="42">
        <v>701052.42</v>
      </c>
      <c r="K98" s="37">
        <v>20</v>
      </c>
      <c r="L98" s="42">
        <v>0</v>
      </c>
      <c r="M98" s="37">
        <v>0</v>
      </c>
      <c r="N98" s="37"/>
      <c r="O98" s="37"/>
      <c r="P98" s="37"/>
      <c r="Q98" s="37"/>
    </row>
    <row r="99" spans="1:17" ht="15">
      <c r="A99" s="37" t="s">
        <v>164</v>
      </c>
      <c r="B99" s="42">
        <v>2043081.39</v>
      </c>
      <c r="C99" s="37">
        <v>15</v>
      </c>
      <c r="D99" s="42">
        <v>1478284.53</v>
      </c>
      <c r="E99" s="37">
        <v>15</v>
      </c>
      <c r="F99" s="42">
        <v>0</v>
      </c>
      <c r="G99" s="37">
        <v>0</v>
      </c>
      <c r="H99" s="42">
        <v>2554619.6</v>
      </c>
      <c r="I99" s="37">
        <v>17</v>
      </c>
      <c r="J99" s="42">
        <v>1815710.59</v>
      </c>
      <c r="K99" s="37">
        <v>14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64938881.75</v>
      </c>
      <c r="C100" s="37">
        <v>151</v>
      </c>
      <c r="D100" s="37">
        <v>10977876.63</v>
      </c>
      <c r="E100" s="37">
        <v>132</v>
      </c>
      <c r="F100" s="37">
        <v>362017.8333315</v>
      </c>
      <c r="G100" s="37">
        <v>55</v>
      </c>
      <c r="H100" s="37">
        <v>65756167.37</v>
      </c>
      <c r="I100" s="37">
        <v>151</v>
      </c>
      <c r="J100" s="37">
        <v>11994852.68</v>
      </c>
      <c r="K100" s="37">
        <v>136</v>
      </c>
      <c r="L100" s="37">
        <v>299868.666665</v>
      </c>
      <c r="M100" s="37">
        <v>52</v>
      </c>
      <c r="N100" s="37"/>
      <c r="O100" s="37"/>
      <c r="P100" s="37"/>
      <c r="Q100" s="37"/>
    </row>
    <row r="101" spans="1:17" ht="15">
      <c r="A101" s="37" t="s">
        <v>166</v>
      </c>
      <c r="B101" s="37">
        <v>1332690.72</v>
      </c>
      <c r="C101" s="37">
        <v>14</v>
      </c>
      <c r="D101" s="37">
        <v>249123.35</v>
      </c>
      <c r="E101" s="37">
        <v>12</v>
      </c>
      <c r="F101" s="37">
        <v>0</v>
      </c>
      <c r="G101" s="37">
        <v>0</v>
      </c>
      <c r="H101" s="37">
        <v>1447918.98</v>
      </c>
      <c r="I101" s="37">
        <v>18</v>
      </c>
      <c r="J101" s="37">
        <v>351293.95</v>
      </c>
      <c r="K101" s="37">
        <v>15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2152955.15</v>
      </c>
      <c r="C102" s="37">
        <v>12</v>
      </c>
      <c r="D102" s="37">
        <v>814134.7</v>
      </c>
      <c r="E102" s="37">
        <v>11</v>
      </c>
      <c r="F102" s="37">
        <v>0</v>
      </c>
      <c r="G102" s="37">
        <v>0</v>
      </c>
      <c r="H102" s="37">
        <v>1711167.41</v>
      </c>
      <c r="I102" s="37">
        <v>14</v>
      </c>
      <c r="J102" s="37">
        <v>626288.96</v>
      </c>
      <c r="K102" s="37">
        <v>12</v>
      </c>
      <c r="L102" s="37">
        <v>0</v>
      </c>
      <c r="M102" s="37">
        <v>0</v>
      </c>
      <c r="N102" s="37"/>
      <c r="O102" s="37"/>
      <c r="P102" s="37"/>
      <c r="Q102" s="37"/>
    </row>
    <row r="103" spans="1:17" ht="15">
      <c r="A103" s="37" t="s">
        <v>168</v>
      </c>
      <c r="B103" s="37">
        <v>13938701.35</v>
      </c>
      <c r="C103" s="37">
        <v>58</v>
      </c>
      <c r="D103" s="37">
        <v>3413636.45</v>
      </c>
      <c r="E103" s="37">
        <v>56</v>
      </c>
      <c r="F103" s="37">
        <v>224937.1666662</v>
      </c>
      <c r="G103" s="37">
        <v>10</v>
      </c>
      <c r="H103" s="37">
        <v>13353129.89</v>
      </c>
      <c r="I103" s="37">
        <v>51</v>
      </c>
      <c r="J103" s="37">
        <v>3419475.04</v>
      </c>
      <c r="K103" s="37">
        <v>50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38476579.23</v>
      </c>
      <c r="C104" s="37">
        <v>43</v>
      </c>
      <c r="D104" s="37">
        <v>2924079.22</v>
      </c>
      <c r="E104" s="37">
        <v>38</v>
      </c>
      <c r="F104" s="37">
        <v>147035.9999996</v>
      </c>
      <c r="G104" s="37">
        <v>19</v>
      </c>
      <c r="H104" s="37">
        <v>32874678.16</v>
      </c>
      <c r="I104" s="37">
        <v>42</v>
      </c>
      <c r="J104" s="37">
        <v>3147165.06</v>
      </c>
      <c r="K104" s="37">
        <v>39</v>
      </c>
      <c r="L104" s="37">
        <v>179870.1666665</v>
      </c>
      <c r="M104" s="37">
        <v>14</v>
      </c>
      <c r="N104" s="37"/>
      <c r="O104" s="37"/>
      <c r="P104" s="37"/>
      <c r="Q104" s="37"/>
    </row>
    <row r="105" spans="1:17" ht="15">
      <c r="A105" s="37" t="s">
        <v>170</v>
      </c>
      <c r="B105" s="37">
        <v>3700901.82</v>
      </c>
      <c r="C105" s="37">
        <v>14</v>
      </c>
      <c r="D105" s="37">
        <v>827873.68</v>
      </c>
      <c r="E105" s="37">
        <v>14</v>
      </c>
      <c r="F105" s="37">
        <v>0</v>
      </c>
      <c r="G105" s="37">
        <v>0</v>
      </c>
      <c r="H105" s="37">
        <v>3356583.31</v>
      </c>
      <c r="I105" s="37">
        <v>15</v>
      </c>
      <c r="J105" s="37">
        <v>714186.66</v>
      </c>
      <c r="K105" s="37">
        <v>15</v>
      </c>
      <c r="L105" s="37">
        <v>0</v>
      </c>
      <c r="M105" s="37">
        <v>0</v>
      </c>
      <c r="N105" s="37"/>
      <c r="O105" s="37"/>
      <c r="P105" s="37"/>
      <c r="Q105" s="37"/>
    </row>
    <row r="106" spans="1:17" ht="15">
      <c r="A106" s="37" t="s">
        <v>171</v>
      </c>
      <c r="B106" s="37">
        <v>2631114.52</v>
      </c>
      <c r="C106" s="37">
        <v>21</v>
      </c>
      <c r="D106" s="37">
        <v>889280.14</v>
      </c>
      <c r="E106" s="37">
        <v>19</v>
      </c>
      <c r="F106" s="37">
        <v>0</v>
      </c>
      <c r="G106" s="37">
        <v>0</v>
      </c>
      <c r="H106" s="37">
        <v>2572499.13</v>
      </c>
      <c r="I106" s="37">
        <v>19</v>
      </c>
      <c r="J106" s="37">
        <v>934377.49</v>
      </c>
      <c r="K106" s="37">
        <v>19</v>
      </c>
      <c r="L106" s="37">
        <v>0</v>
      </c>
      <c r="M106" s="37">
        <v>0</v>
      </c>
      <c r="N106" s="37"/>
      <c r="O106" s="37"/>
      <c r="P106" s="37"/>
      <c r="Q106" s="37"/>
    </row>
    <row r="107" spans="1:17" ht="15">
      <c r="A107" s="37" t="s">
        <v>172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2529231.03</v>
      </c>
      <c r="I107" s="37">
        <v>10</v>
      </c>
      <c r="J107" s="37">
        <v>938657.22</v>
      </c>
      <c r="K107" s="37">
        <v>10</v>
      </c>
      <c r="L107" s="37">
        <v>0</v>
      </c>
      <c r="M107" s="37">
        <v>0</v>
      </c>
      <c r="N107" s="37"/>
      <c r="O107" s="37"/>
      <c r="P107" s="37"/>
      <c r="Q107" s="37"/>
    </row>
    <row r="108" spans="1:17" ht="15">
      <c r="A108" s="37" t="s">
        <v>173</v>
      </c>
      <c r="B108" s="37">
        <v>8154683.28</v>
      </c>
      <c r="C108" s="37">
        <v>38</v>
      </c>
      <c r="D108" s="37">
        <v>2107005.43</v>
      </c>
      <c r="E108" s="37">
        <v>37</v>
      </c>
      <c r="F108" s="37">
        <v>0</v>
      </c>
      <c r="G108" s="37">
        <v>0</v>
      </c>
      <c r="H108" s="37">
        <v>6972208.82</v>
      </c>
      <c r="I108" s="37">
        <v>39</v>
      </c>
      <c r="J108" s="37">
        <v>2079437.13</v>
      </c>
      <c r="K108" s="37">
        <v>37</v>
      </c>
      <c r="L108" s="37">
        <v>0</v>
      </c>
      <c r="M108" s="37">
        <v>0</v>
      </c>
      <c r="N108" s="37"/>
      <c r="O108" s="37"/>
      <c r="P108" s="37"/>
      <c r="Q108" s="37"/>
    </row>
    <row r="109" spans="1:17" ht="15">
      <c r="A109" s="37" t="s">
        <v>174</v>
      </c>
      <c r="B109" s="37">
        <v>913730.13</v>
      </c>
      <c r="C109" s="37">
        <v>18</v>
      </c>
      <c r="D109" s="37">
        <v>305255.81</v>
      </c>
      <c r="E109" s="37">
        <v>17</v>
      </c>
      <c r="F109" s="37">
        <v>0</v>
      </c>
      <c r="G109" s="37">
        <v>0</v>
      </c>
      <c r="H109" s="37">
        <v>1224789.52</v>
      </c>
      <c r="I109" s="37">
        <v>22</v>
      </c>
      <c r="J109" s="37">
        <v>391173.74</v>
      </c>
      <c r="K109" s="37">
        <v>19</v>
      </c>
      <c r="L109" s="37">
        <v>0</v>
      </c>
      <c r="M109" s="37">
        <v>0</v>
      </c>
      <c r="N109" s="37"/>
      <c r="O109" s="37"/>
      <c r="P109" s="37"/>
      <c r="Q109" s="37"/>
    </row>
    <row r="110" spans="1:17" ht="15">
      <c r="A110" s="37" t="s">
        <v>175</v>
      </c>
      <c r="B110" s="37">
        <v>11760156.97</v>
      </c>
      <c r="C110" s="37">
        <v>51</v>
      </c>
      <c r="D110" s="37">
        <v>2028717.12</v>
      </c>
      <c r="E110" s="37">
        <v>44</v>
      </c>
      <c r="F110" s="37">
        <v>0</v>
      </c>
      <c r="G110" s="37">
        <v>0</v>
      </c>
      <c r="H110" s="37">
        <v>11696870.63</v>
      </c>
      <c r="I110" s="37">
        <v>53</v>
      </c>
      <c r="J110" s="37">
        <v>2266520.16</v>
      </c>
      <c r="K110" s="37">
        <v>46</v>
      </c>
      <c r="L110" s="37">
        <v>0</v>
      </c>
      <c r="M110" s="37">
        <v>0</v>
      </c>
      <c r="N110" s="37"/>
      <c r="O110" s="37"/>
      <c r="P110" s="37"/>
      <c r="Q110" s="37"/>
    </row>
    <row r="111" spans="1:17" ht="15">
      <c r="A111" s="37" t="s">
        <v>176</v>
      </c>
      <c r="B111" s="37">
        <v>2801782.66</v>
      </c>
      <c r="C111" s="37">
        <v>18</v>
      </c>
      <c r="D111" s="37">
        <v>1308605.25</v>
      </c>
      <c r="E111" s="37">
        <v>15</v>
      </c>
      <c r="F111" s="37">
        <v>0</v>
      </c>
      <c r="G111" s="37">
        <v>0</v>
      </c>
      <c r="H111" s="37">
        <v>2593422.49</v>
      </c>
      <c r="I111" s="37">
        <v>18</v>
      </c>
      <c r="J111" s="37">
        <v>1257272.7</v>
      </c>
      <c r="K111" s="37">
        <v>15</v>
      </c>
      <c r="L111" s="37">
        <v>0</v>
      </c>
      <c r="M111" s="37">
        <v>0</v>
      </c>
      <c r="N111" s="37"/>
      <c r="O111" s="37"/>
      <c r="P111" s="37"/>
      <c r="Q111" s="37"/>
    </row>
    <row r="112" spans="1:17" ht="15">
      <c r="A112" s="37" t="s">
        <v>177</v>
      </c>
      <c r="B112" s="37">
        <v>2453650.73</v>
      </c>
      <c r="C112" s="37">
        <v>13</v>
      </c>
      <c r="D112" s="37">
        <v>287846.87</v>
      </c>
      <c r="E112" s="37">
        <v>11</v>
      </c>
      <c r="F112" s="37">
        <v>0</v>
      </c>
      <c r="G112" s="37">
        <v>0</v>
      </c>
      <c r="H112" s="37">
        <v>1981846.76</v>
      </c>
      <c r="I112" s="37">
        <v>12</v>
      </c>
      <c r="J112" s="37">
        <v>352756.48</v>
      </c>
      <c r="K112" s="37">
        <v>10</v>
      </c>
      <c r="L112" s="37">
        <v>0</v>
      </c>
      <c r="M112" s="37">
        <v>0</v>
      </c>
      <c r="N112" s="37"/>
      <c r="O112" s="37"/>
      <c r="P112" s="37"/>
      <c r="Q112" s="37"/>
    </row>
    <row r="113" spans="1:17" ht="15">
      <c r="A113" s="37" t="s">
        <v>178</v>
      </c>
      <c r="B113" s="37">
        <v>12777054.88</v>
      </c>
      <c r="C113" s="37">
        <v>47</v>
      </c>
      <c r="D113" s="37">
        <v>846703.04</v>
      </c>
      <c r="E113" s="37">
        <v>39</v>
      </c>
      <c r="F113" s="37">
        <v>67575.1666664</v>
      </c>
      <c r="G113" s="37">
        <v>11</v>
      </c>
      <c r="H113" s="37">
        <v>13661931.03</v>
      </c>
      <c r="I113" s="37">
        <v>54</v>
      </c>
      <c r="J113" s="37">
        <v>992831.18</v>
      </c>
      <c r="K113" s="37">
        <v>46</v>
      </c>
      <c r="L113" s="37">
        <v>63598.8333332</v>
      </c>
      <c r="M113" s="37">
        <v>10</v>
      </c>
      <c r="N113" s="37"/>
      <c r="O113" s="37"/>
      <c r="P113" s="37"/>
      <c r="Q113" s="37"/>
    </row>
    <row r="114" spans="1:17" ht="15">
      <c r="A114" s="37" t="s">
        <v>179</v>
      </c>
      <c r="B114" s="37">
        <v>34622402.55</v>
      </c>
      <c r="C114" s="37">
        <v>98</v>
      </c>
      <c r="D114" s="37">
        <v>6229168.78</v>
      </c>
      <c r="E114" s="37">
        <v>86</v>
      </c>
      <c r="F114" s="37">
        <v>254948.4999992</v>
      </c>
      <c r="G114" s="37">
        <v>33</v>
      </c>
      <c r="H114" s="37">
        <v>36814744.26</v>
      </c>
      <c r="I114" s="37">
        <v>101</v>
      </c>
      <c r="J114" s="37">
        <v>6240529.79</v>
      </c>
      <c r="K114" s="37">
        <v>83</v>
      </c>
      <c r="L114" s="37">
        <v>150635.8333324</v>
      </c>
      <c r="M114" s="37">
        <v>33</v>
      </c>
      <c r="N114" s="37"/>
      <c r="O114" s="37"/>
      <c r="P114" s="37"/>
      <c r="Q114" s="37"/>
    </row>
    <row r="115" spans="1:17" ht="15">
      <c r="A115" s="37" t="s">
        <v>180</v>
      </c>
      <c r="B115" s="37">
        <v>15500210.19</v>
      </c>
      <c r="C115" s="37">
        <v>25</v>
      </c>
      <c r="D115" s="37">
        <v>871458.12</v>
      </c>
      <c r="E115" s="37">
        <v>21</v>
      </c>
      <c r="F115" s="37">
        <v>0</v>
      </c>
      <c r="G115" s="37">
        <v>0</v>
      </c>
      <c r="H115" s="37">
        <v>16719971.77</v>
      </c>
      <c r="I115" s="37">
        <v>24</v>
      </c>
      <c r="J115" s="37">
        <v>803538.8</v>
      </c>
      <c r="K115" s="37">
        <v>19</v>
      </c>
      <c r="L115" s="37">
        <v>0</v>
      </c>
      <c r="M115" s="37">
        <v>0</v>
      </c>
      <c r="N115" s="37"/>
      <c r="O115" s="37"/>
      <c r="P115" s="37"/>
      <c r="Q115" s="37"/>
    </row>
    <row r="116" spans="1:17" ht="15">
      <c r="A116" s="37" t="s">
        <v>181</v>
      </c>
      <c r="B116" s="37">
        <v>27937424.57</v>
      </c>
      <c r="C116" s="37">
        <v>48</v>
      </c>
      <c r="D116" s="37">
        <v>6282026.76</v>
      </c>
      <c r="E116" s="37">
        <v>43</v>
      </c>
      <c r="F116" s="37">
        <v>97680.6666663</v>
      </c>
      <c r="G116" s="37">
        <v>14</v>
      </c>
      <c r="H116" s="37">
        <v>25802675</v>
      </c>
      <c r="I116" s="37">
        <v>51</v>
      </c>
      <c r="J116" s="37">
        <v>6366782.86</v>
      </c>
      <c r="K116" s="37">
        <v>45</v>
      </c>
      <c r="L116" s="37">
        <v>101810.333333</v>
      </c>
      <c r="M116" s="37">
        <v>15</v>
      </c>
      <c r="N116" s="37"/>
      <c r="O116" s="37"/>
      <c r="P116" s="37"/>
      <c r="Q116" s="37"/>
    </row>
    <row r="117" spans="1:17" ht="15">
      <c r="A117" s="37" t="s">
        <v>182</v>
      </c>
      <c r="B117" s="37">
        <v>2010027.68</v>
      </c>
      <c r="C117" s="37">
        <v>18</v>
      </c>
      <c r="D117" s="37">
        <v>657280.16</v>
      </c>
      <c r="E117" s="37">
        <v>18</v>
      </c>
      <c r="F117" s="37">
        <v>0</v>
      </c>
      <c r="G117" s="37">
        <v>0</v>
      </c>
      <c r="H117" s="37">
        <v>4370935.99</v>
      </c>
      <c r="I117" s="37">
        <v>21</v>
      </c>
      <c r="J117" s="37">
        <v>890803.34</v>
      </c>
      <c r="K117" s="37">
        <v>20</v>
      </c>
      <c r="L117" s="37">
        <v>0</v>
      </c>
      <c r="M117" s="37">
        <v>0</v>
      </c>
      <c r="N117" s="37"/>
      <c r="O117" s="37"/>
      <c r="P117" s="37"/>
      <c r="Q117" s="37"/>
    </row>
    <row r="118" spans="1:17" ht="15">
      <c r="A118" s="37" t="s">
        <v>183</v>
      </c>
      <c r="B118" s="37">
        <v>21872825.27</v>
      </c>
      <c r="C118" s="37">
        <v>76</v>
      </c>
      <c r="D118" s="37">
        <v>3571089.31</v>
      </c>
      <c r="E118" s="37">
        <v>69</v>
      </c>
      <c r="F118" s="37">
        <v>159368.666666</v>
      </c>
      <c r="G118" s="37">
        <v>22</v>
      </c>
      <c r="H118" s="37">
        <v>22644588.06</v>
      </c>
      <c r="I118" s="37">
        <v>81</v>
      </c>
      <c r="J118" s="37">
        <v>3594077.53</v>
      </c>
      <c r="K118" s="37">
        <v>72</v>
      </c>
      <c r="L118" s="37">
        <v>191013.8333329</v>
      </c>
      <c r="M118" s="37">
        <v>20</v>
      </c>
      <c r="N118" s="37"/>
      <c r="O118" s="37"/>
      <c r="P118" s="37"/>
      <c r="Q118" s="37"/>
    </row>
    <row r="119" spans="1:17" ht="15">
      <c r="A119" s="37" t="s">
        <v>184</v>
      </c>
      <c r="B119" s="37">
        <v>12870725.57</v>
      </c>
      <c r="C119" s="37">
        <v>33</v>
      </c>
      <c r="D119" s="37">
        <v>3365308.47</v>
      </c>
      <c r="E119" s="37">
        <v>31</v>
      </c>
      <c r="F119" s="37">
        <v>206403.1666662</v>
      </c>
      <c r="G119" s="37">
        <v>13</v>
      </c>
      <c r="H119" s="37">
        <v>12585751.48</v>
      </c>
      <c r="I119" s="37">
        <v>38</v>
      </c>
      <c r="J119" s="37">
        <v>3305306.15</v>
      </c>
      <c r="K119" s="37">
        <v>34</v>
      </c>
      <c r="L119" s="37">
        <v>0</v>
      </c>
      <c r="M119" s="37">
        <v>0</v>
      </c>
      <c r="N119" s="37"/>
      <c r="O119" s="37"/>
      <c r="P119" s="37"/>
      <c r="Q119" s="37"/>
    </row>
    <row r="120" spans="1:17" ht="15">
      <c r="A120" s="37" t="s">
        <v>185</v>
      </c>
      <c r="B120" s="37">
        <v>133725370.98</v>
      </c>
      <c r="C120" s="37">
        <v>354</v>
      </c>
      <c r="D120" s="37">
        <v>48338879.36</v>
      </c>
      <c r="E120" s="37">
        <v>335</v>
      </c>
      <c r="F120" s="37">
        <v>2052224.1666636</v>
      </c>
      <c r="G120" s="37">
        <v>101</v>
      </c>
      <c r="H120" s="37">
        <v>124901710.81</v>
      </c>
      <c r="I120" s="37">
        <v>343</v>
      </c>
      <c r="J120" s="37">
        <v>46210542.79</v>
      </c>
      <c r="K120" s="37">
        <v>329</v>
      </c>
      <c r="L120" s="37">
        <v>1726204.499997</v>
      </c>
      <c r="M120" s="37">
        <v>99</v>
      </c>
      <c r="N120" s="37"/>
      <c r="O120" s="37"/>
      <c r="P120" s="37"/>
      <c r="Q120" s="37"/>
    </row>
    <row r="121" spans="1:17" ht="15">
      <c r="A121" s="37" t="s">
        <v>186</v>
      </c>
      <c r="B121" s="37">
        <v>67004847.51</v>
      </c>
      <c r="C121" s="37">
        <v>72</v>
      </c>
      <c r="D121" s="37">
        <v>23684530.32</v>
      </c>
      <c r="E121" s="37">
        <v>69</v>
      </c>
      <c r="F121" s="37">
        <v>2099595.8333322</v>
      </c>
      <c r="G121" s="37">
        <v>37</v>
      </c>
      <c r="H121" s="37">
        <v>72230357.55</v>
      </c>
      <c r="I121" s="37">
        <v>75</v>
      </c>
      <c r="J121" s="37">
        <v>24214049.51</v>
      </c>
      <c r="K121" s="37">
        <v>72</v>
      </c>
      <c r="L121" s="37">
        <v>2125650.9999988</v>
      </c>
      <c r="M121" s="37">
        <v>33</v>
      </c>
      <c r="N121" s="37"/>
      <c r="O121" s="37"/>
      <c r="P121" s="37"/>
      <c r="Q121" s="37"/>
    </row>
    <row r="122" spans="1:17" ht="15">
      <c r="A122" s="37" t="s">
        <v>187</v>
      </c>
      <c r="B122" s="37">
        <v>5468448.56</v>
      </c>
      <c r="C122" s="37">
        <v>12</v>
      </c>
      <c r="D122" s="37">
        <v>243413.56</v>
      </c>
      <c r="E122" s="37">
        <v>11</v>
      </c>
      <c r="F122" s="37">
        <v>0</v>
      </c>
      <c r="G122" s="37">
        <v>0</v>
      </c>
      <c r="H122" s="37">
        <v>4600885.23</v>
      </c>
      <c r="I122" s="37">
        <v>10</v>
      </c>
      <c r="J122" s="37">
        <v>0</v>
      </c>
      <c r="K122" s="37">
        <v>0</v>
      </c>
      <c r="L122" s="37">
        <v>0</v>
      </c>
      <c r="M122" s="37">
        <v>0</v>
      </c>
      <c r="N122" s="37"/>
      <c r="O122" s="37"/>
      <c r="P122" s="37"/>
      <c r="Q122" s="37"/>
    </row>
    <row r="123" spans="1:17" ht="15">
      <c r="A123" s="37" t="s">
        <v>188</v>
      </c>
      <c r="B123" s="37">
        <v>380708.13</v>
      </c>
      <c r="C123" s="37">
        <v>11</v>
      </c>
      <c r="D123" s="37">
        <v>302346.2</v>
      </c>
      <c r="E123" s="37">
        <v>11</v>
      </c>
      <c r="F123" s="37">
        <v>0</v>
      </c>
      <c r="G123" s="37">
        <v>0</v>
      </c>
      <c r="H123" s="37">
        <v>404773.6</v>
      </c>
      <c r="I123" s="37">
        <v>13</v>
      </c>
      <c r="J123" s="37">
        <v>294787.75</v>
      </c>
      <c r="K123" s="37">
        <v>12</v>
      </c>
      <c r="L123" s="37">
        <v>0</v>
      </c>
      <c r="M123" s="37">
        <v>0</v>
      </c>
      <c r="N123" s="37"/>
      <c r="O123" s="37"/>
      <c r="P123" s="37"/>
      <c r="Q123" s="37"/>
    </row>
    <row r="124" spans="1:17" ht="15">
      <c r="A124" s="37" t="s">
        <v>189</v>
      </c>
      <c r="B124" s="37">
        <v>19447597.23</v>
      </c>
      <c r="C124" s="37">
        <v>24</v>
      </c>
      <c r="D124" s="37">
        <v>2545913.11</v>
      </c>
      <c r="E124" s="37">
        <v>18</v>
      </c>
      <c r="F124" s="37">
        <v>0</v>
      </c>
      <c r="G124" s="37">
        <v>0</v>
      </c>
      <c r="H124" s="37">
        <v>16430843.64</v>
      </c>
      <c r="I124" s="37">
        <v>25</v>
      </c>
      <c r="J124" s="37">
        <v>1869046.5</v>
      </c>
      <c r="K124" s="37">
        <v>21</v>
      </c>
      <c r="L124" s="37">
        <v>0</v>
      </c>
      <c r="M124" s="37">
        <v>0</v>
      </c>
      <c r="N124" s="37"/>
      <c r="O124" s="37"/>
      <c r="P124" s="37"/>
      <c r="Q124" s="37"/>
    </row>
    <row r="125" spans="1:17" ht="15">
      <c r="A125" s="37" t="s">
        <v>190</v>
      </c>
      <c r="B125" s="37">
        <v>1592206.55</v>
      </c>
      <c r="C125" s="37">
        <v>11</v>
      </c>
      <c r="D125" s="37">
        <v>0</v>
      </c>
      <c r="E125" s="37">
        <v>0</v>
      </c>
      <c r="F125" s="37">
        <v>0</v>
      </c>
      <c r="G125" s="37">
        <v>0</v>
      </c>
      <c r="H125" s="37">
        <v>1648231.64</v>
      </c>
      <c r="I125" s="37">
        <v>10</v>
      </c>
      <c r="J125" s="37">
        <v>0</v>
      </c>
      <c r="K125" s="37">
        <v>0</v>
      </c>
      <c r="L125" s="37">
        <v>0</v>
      </c>
      <c r="M125" s="37">
        <v>0</v>
      </c>
      <c r="N125" s="37"/>
      <c r="O125" s="37"/>
      <c r="P125" s="37"/>
      <c r="Q125" s="37"/>
    </row>
    <row r="126" spans="1:17" ht="15">
      <c r="A126" s="37" t="s">
        <v>191</v>
      </c>
      <c r="B126" s="37">
        <v>51119709.54</v>
      </c>
      <c r="C126" s="37">
        <v>133</v>
      </c>
      <c r="D126" s="37">
        <v>16610821.55</v>
      </c>
      <c r="E126" s="37">
        <v>122</v>
      </c>
      <c r="F126" s="37">
        <v>171630.3333324</v>
      </c>
      <c r="G126" s="37">
        <v>24</v>
      </c>
      <c r="H126" s="37">
        <v>51095166.88</v>
      </c>
      <c r="I126" s="37">
        <v>134</v>
      </c>
      <c r="J126" s="37">
        <v>17630966.43</v>
      </c>
      <c r="K126" s="37">
        <v>123</v>
      </c>
      <c r="L126" s="37">
        <v>110004.9999994</v>
      </c>
      <c r="M126" s="37">
        <v>24</v>
      </c>
      <c r="N126" s="37"/>
      <c r="O126" s="37"/>
      <c r="P126" s="37"/>
      <c r="Q126" s="37"/>
    </row>
    <row r="127" spans="1:17" ht="15">
      <c r="A127" s="37" t="s">
        <v>192</v>
      </c>
      <c r="B127" s="37">
        <v>7248357.43</v>
      </c>
      <c r="C127" s="37">
        <v>10</v>
      </c>
      <c r="D127" s="37">
        <v>0</v>
      </c>
      <c r="E127" s="37">
        <v>0</v>
      </c>
      <c r="F127" s="37">
        <v>0</v>
      </c>
      <c r="G127" s="37">
        <v>0</v>
      </c>
      <c r="H127" s="37">
        <v>8342525.74</v>
      </c>
      <c r="I127" s="37">
        <v>12</v>
      </c>
      <c r="J127" s="37">
        <v>0</v>
      </c>
      <c r="K127" s="37">
        <v>0</v>
      </c>
      <c r="L127" s="37">
        <v>0</v>
      </c>
      <c r="M127" s="37">
        <v>0</v>
      </c>
      <c r="N127" s="37"/>
      <c r="O127" s="37"/>
      <c r="P127" s="37"/>
      <c r="Q127" s="37"/>
    </row>
    <row r="128" spans="1:17" ht="15">
      <c r="A128" s="37" t="s">
        <v>193</v>
      </c>
      <c r="B128" s="37">
        <v>10462853.96</v>
      </c>
      <c r="C128" s="37">
        <v>19</v>
      </c>
      <c r="D128" s="37">
        <v>381282.51</v>
      </c>
      <c r="E128" s="37">
        <v>16</v>
      </c>
      <c r="F128" s="37">
        <v>0</v>
      </c>
      <c r="G128" s="37">
        <v>0</v>
      </c>
      <c r="H128" s="37">
        <v>5434856.14</v>
      </c>
      <c r="I128" s="37">
        <v>18</v>
      </c>
      <c r="J128" s="37">
        <v>394167.52</v>
      </c>
      <c r="K128" s="37">
        <v>16</v>
      </c>
      <c r="L128" s="37">
        <v>0</v>
      </c>
      <c r="M128" s="37">
        <v>0</v>
      </c>
      <c r="N128" s="37"/>
      <c r="O128" s="37"/>
      <c r="P128" s="37"/>
      <c r="Q128" s="37"/>
    </row>
    <row r="129" spans="1:17" ht="15">
      <c r="A129" s="37" t="s">
        <v>194</v>
      </c>
      <c r="B129" s="37">
        <v>334117.92</v>
      </c>
      <c r="C129" s="37">
        <v>13</v>
      </c>
      <c r="D129" s="37">
        <v>248601.68</v>
      </c>
      <c r="E129" s="37">
        <v>13</v>
      </c>
      <c r="F129" s="37">
        <v>0</v>
      </c>
      <c r="G129" s="37">
        <v>0</v>
      </c>
      <c r="H129" s="37">
        <v>316434.84</v>
      </c>
      <c r="I129" s="37">
        <v>13</v>
      </c>
      <c r="J129" s="37">
        <v>263096.21</v>
      </c>
      <c r="K129" s="37">
        <v>13</v>
      </c>
      <c r="L129" s="37">
        <v>0</v>
      </c>
      <c r="M129" s="37">
        <v>0</v>
      </c>
      <c r="N129" s="37"/>
      <c r="O129" s="37"/>
      <c r="P129" s="37"/>
      <c r="Q129" s="37"/>
    </row>
    <row r="130" spans="1:17" ht="15">
      <c r="A130" s="37" t="s">
        <v>195</v>
      </c>
      <c r="B130" s="37">
        <v>436081522.13</v>
      </c>
      <c r="C130" s="37">
        <v>458</v>
      </c>
      <c r="D130" s="37">
        <v>83865199.15</v>
      </c>
      <c r="E130" s="37">
        <v>412</v>
      </c>
      <c r="F130" s="37">
        <v>4435807.8333278</v>
      </c>
      <c r="G130" s="37">
        <v>188</v>
      </c>
      <c r="H130" s="37">
        <v>417224286.18</v>
      </c>
      <c r="I130" s="37">
        <v>454</v>
      </c>
      <c r="J130" s="37">
        <v>80848882.67</v>
      </c>
      <c r="K130" s="37">
        <v>410</v>
      </c>
      <c r="L130" s="37">
        <v>4610874.3333273</v>
      </c>
      <c r="M130" s="37">
        <v>186</v>
      </c>
      <c r="N130" s="37"/>
      <c r="O130" s="37"/>
      <c r="P130" s="37"/>
      <c r="Q130" s="37"/>
    </row>
    <row r="131" spans="1:17" ht="15">
      <c r="A131" s="37" t="s">
        <v>196</v>
      </c>
      <c r="B131" s="37">
        <v>4811502.27</v>
      </c>
      <c r="C131" s="37">
        <v>29</v>
      </c>
      <c r="D131" s="37">
        <v>1555000.75</v>
      </c>
      <c r="E131" s="37">
        <v>29</v>
      </c>
      <c r="F131" s="37">
        <v>0</v>
      </c>
      <c r="G131" s="37">
        <v>0</v>
      </c>
      <c r="H131" s="37">
        <v>5095670.34</v>
      </c>
      <c r="I131" s="37">
        <v>30</v>
      </c>
      <c r="J131" s="37">
        <v>1566309.72</v>
      </c>
      <c r="K131" s="37">
        <v>29</v>
      </c>
      <c r="L131" s="37">
        <v>0</v>
      </c>
      <c r="M131" s="37">
        <v>0</v>
      </c>
      <c r="N131" s="37"/>
      <c r="O131" s="37"/>
      <c r="P131" s="37"/>
      <c r="Q131" s="37"/>
    </row>
    <row r="132" spans="1:17" ht="15">
      <c r="A132" s="37" t="s">
        <v>197</v>
      </c>
      <c r="B132" s="37">
        <v>31939576.49</v>
      </c>
      <c r="C132" s="37">
        <v>120</v>
      </c>
      <c r="D132" s="37">
        <v>12806393.25</v>
      </c>
      <c r="E132" s="37">
        <v>115</v>
      </c>
      <c r="F132" s="37">
        <v>309412.1666655</v>
      </c>
      <c r="G132" s="37">
        <v>34</v>
      </c>
      <c r="H132" s="37">
        <v>54266910.22</v>
      </c>
      <c r="I132" s="37">
        <v>123</v>
      </c>
      <c r="J132" s="37">
        <v>13962291.1</v>
      </c>
      <c r="K132" s="37">
        <v>111</v>
      </c>
      <c r="L132" s="37">
        <v>528145.3333325</v>
      </c>
      <c r="M132" s="37">
        <v>35</v>
      </c>
      <c r="N132" s="37"/>
      <c r="O132" s="37"/>
      <c r="P132" s="37"/>
      <c r="Q132" s="37"/>
    </row>
    <row r="133" spans="1:17" ht="15">
      <c r="A133" s="37" t="s">
        <v>198</v>
      </c>
      <c r="B133" s="37">
        <v>157802491.98</v>
      </c>
      <c r="C133" s="37">
        <v>175</v>
      </c>
      <c r="D133" s="37">
        <v>22660016.5</v>
      </c>
      <c r="E133" s="37">
        <v>166</v>
      </c>
      <c r="F133" s="37">
        <v>1050626.8333322</v>
      </c>
      <c r="G133" s="37">
        <v>42</v>
      </c>
      <c r="H133" s="37">
        <v>155929305.87</v>
      </c>
      <c r="I133" s="37">
        <v>172</v>
      </c>
      <c r="J133" s="37">
        <v>21405835.53</v>
      </c>
      <c r="K133" s="37">
        <v>166</v>
      </c>
      <c r="L133" s="37">
        <v>565652.9999984</v>
      </c>
      <c r="M133" s="37">
        <v>42</v>
      </c>
      <c r="N133" s="37"/>
      <c r="O133" s="37"/>
      <c r="P133" s="37"/>
      <c r="Q133" s="37"/>
    </row>
    <row r="134" spans="1:17" ht="15">
      <c r="A134" s="37" t="s">
        <v>199</v>
      </c>
      <c r="B134" s="37">
        <v>62335747.28</v>
      </c>
      <c r="C134" s="37">
        <v>50</v>
      </c>
      <c r="D134" s="37">
        <v>18033184.44</v>
      </c>
      <c r="E134" s="37">
        <v>46</v>
      </c>
      <c r="F134" s="37">
        <v>385899.166666</v>
      </c>
      <c r="G134" s="37">
        <v>22</v>
      </c>
      <c r="H134" s="37">
        <v>71806013.48</v>
      </c>
      <c r="I134" s="37">
        <v>54</v>
      </c>
      <c r="J134" s="37">
        <v>17414930.33</v>
      </c>
      <c r="K134" s="37">
        <v>49</v>
      </c>
      <c r="L134" s="37">
        <v>262267.8333327</v>
      </c>
      <c r="M134" s="37">
        <v>21</v>
      </c>
      <c r="N134" s="37"/>
      <c r="O134" s="37"/>
      <c r="P134" s="37"/>
      <c r="Q134" s="37"/>
    </row>
    <row r="135" spans="1:17" ht="15">
      <c r="A135" s="37" t="s">
        <v>200</v>
      </c>
      <c r="B135" s="37">
        <v>60378181.89</v>
      </c>
      <c r="C135" s="37">
        <v>174</v>
      </c>
      <c r="D135" s="37">
        <v>19578179.22</v>
      </c>
      <c r="E135" s="37">
        <v>163</v>
      </c>
      <c r="F135" s="37">
        <v>757784.6666646</v>
      </c>
      <c r="G135" s="37">
        <v>65</v>
      </c>
      <c r="H135" s="37">
        <v>63460120.37</v>
      </c>
      <c r="I135" s="37">
        <v>182</v>
      </c>
      <c r="J135" s="37">
        <v>19104104.46</v>
      </c>
      <c r="K135" s="37">
        <v>169</v>
      </c>
      <c r="L135" s="37">
        <v>959807.6666649</v>
      </c>
      <c r="M135" s="37">
        <v>58</v>
      </c>
      <c r="N135" s="37"/>
      <c r="O135" s="37"/>
      <c r="P135" s="37"/>
      <c r="Q135" s="37"/>
    </row>
    <row r="136" spans="1:17" ht="15">
      <c r="A136" s="37" t="s">
        <v>201</v>
      </c>
      <c r="B136" s="37">
        <v>426836.72</v>
      </c>
      <c r="C136" s="37">
        <v>12</v>
      </c>
      <c r="D136" s="37">
        <v>0</v>
      </c>
      <c r="E136" s="37">
        <v>0</v>
      </c>
      <c r="F136" s="37">
        <v>0</v>
      </c>
      <c r="G136" s="37">
        <v>0</v>
      </c>
      <c r="H136" s="37">
        <v>375514.59</v>
      </c>
      <c r="I136" s="37">
        <v>14</v>
      </c>
      <c r="J136" s="37">
        <v>246635.62</v>
      </c>
      <c r="K136" s="37">
        <v>12</v>
      </c>
      <c r="L136" s="37">
        <v>0</v>
      </c>
      <c r="M136" s="37">
        <v>0</v>
      </c>
      <c r="N136" s="37"/>
      <c r="O136" s="37"/>
      <c r="P136" s="37"/>
      <c r="Q136" s="37"/>
    </row>
    <row r="137" spans="1:17" ht="15">
      <c r="A137" s="37" t="s">
        <v>202</v>
      </c>
      <c r="B137" s="37">
        <v>32518256.36</v>
      </c>
      <c r="C137" s="37">
        <v>163</v>
      </c>
      <c r="D137" s="37">
        <v>14622076.47</v>
      </c>
      <c r="E137" s="37">
        <v>158</v>
      </c>
      <c r="F137" s="37">
        <v>772963.9999989</v>
      </c>
      <c r="G137" s="37">
        <v>38</v>
      </c>
      <c r="H137" s="37">
        <v>29839748.05</v>
      </c>
      <c r="I137" s="37">
        <v>154</v>
      </c>
      <c r="J137" s="37">
        <v>11335149.18</v>
      </c>
      <c r="K137" s="37">
        <v>149</v>
      </c>
      <c r="L137" s="37">
        <v>1141208.1666654</v>
      </c>
      <c r="M137" s="37">
        <v>34</v>
      </c>
      <c r="N137" s="37"/>
      <c r="O137" s="37"/>
      <c r="P137" s="37"/>
      <c r="Q137" s="37"/>
    </row>
    <row r="138" spans="1:17" ht="15">
      <c r="A138" s="37" t="s">
        <v>203</v>
      </c>
      <c r="B138" s="37">
        <v>49560857.46</v>
      </c>
      <c r="C138" s="37">
        <v>85</v>
      </c>
      <c r="D138" s="37">
        <v>10481818.79</v>
      </c>
      <c r="E138" s="37">
        <v>79</v>
      </c>
      <c r="F138" s="37">
        <v>118652.9999991</v>
      </c>
      <c r="G138" s="37">
        <v>19</v>
      </c>
      <c r="H138" s="37">
        <v>47801626.07</v>
      </c>
      <c r="I138" s="37">
        <v>82</v>
      </c>
      <c r="J138" s="37">
        <v>10116724.54</v>
      </c>
      <c r="K138" s="37">
        <v>77</v>
      </c>
      <c r="L138" s="37">
        <v>103873.1666662</v>
      </c>
      <c r="M138" s="37">
        <v>18</v>
      </c>
      <c r="N138" s="37"/>
      <c r="O138" s="37"/>
      <c r="P138" s="37"/>
      <c r="Q138" s="37"/>
    </row>
    <row r="139" spans="1:17" ht="15">
      <c r="A139" s="37" t="s">
        <v>204</v>
      </c>
      <c r="B139" s="37">
        <v>4431671.35</v>
      </c>
      <c r="C139" s="37">
        <v>38</v>
      </c>
      <c r="D139" s="37">
        <v>1765436.66</v>
      </c>
      <c r="E139" s="37">
        <v>34</v>
      </c>
      <c r="F139" s="37">
        <v>32075.333333</v>
      </c>
      <c r="G139" s="37">
        <v>12</v>
      </c>
      <c r="H139" s="37">
        <v>4575070.06</v>
      </c>
      <c r="I139" s="37">
        <v>37</v>
      </c>
      <c r="J139" s="37">
        <v>1950251.27</v>
      </c>
      <c r="K139" s="37">
        <v>31</v>
      </c>
      <c r="L139" s="37">
        <v>44490.8333329</v>
      </c>
      <c r="M139" s="37">
        <v>12</v>
      </c>
      <c r="N139" s="37"/>
      <c r="O139" s="37"/>
      <c r="P139" s="37"/>
      <c r="Q139" s="37"/>
    </row>
    <row r="140" spans="1:17" ht="15">
      <c r="A140" s="37" t="s">
        <v>205</v>
      </c>
      <c r="B140" s="37">
        <v>3959720.79</v>
      </c>
      <c r="C140" s="37">
        <v>19</v>
      </c>
      <c r="D140" s="37">
        <v>737264.89</v>
      </c>
      <c r="E140" s="37">
        <v>18</v>
      </c>
      <c r="F140" s="37">
        <v>0</v>
      </c>
      <c r="G140" s="37">
        <v>0</v>
      </c>
      <c r="H140" s="37">
        <v>3748229.91</v>
      </c>
      <c r="I140" s="37">
        <v>18</v>
      </c>
      <c r="J140" s="37">
        <v>757474.22</v>
      </c>
      <c r="K140" s="37">
        <v>17</v>
      </c>
      <c r="L140" s="37">
        <v>0</v>
      </c>
      <c r="M140" s="37">
        <v>0</v>
      </c>
      <c r="N140" s="37"/>
      <c r="O140" s="37"/>
      <c r="P140" s="37"/>
      <c r="Q140" s="37"/>
    </row>
    <row r="141" spans="1:17" ht="15">
      <c r="A141" s="37" t="s">
        <v>206</v>
      </c>
      <c r="B141" s="37">
        <v>8460380.62</v>
      </c>
      <c r="C141" s="37">
        <v>25</v>
      </c>
      <c r="D141" s="37">
        <v>926406.87</v>
      </c>
      <c r="E141" s="37">
        <v>21</v>
      </c>
      <c r="F141" s="37">
        <v>120425.1666663</v>
      </c>
      <c r="G141" s="37">
        <v>12</v>
      </c>
      <c r="H141" s="37">
        <v>4811227.56</v>
      </c>
      <c r="I141" s="37">
        <v>22</v>
      </c>
      <c r="J141" s="37">
        <v>871654.23</v>
      </c>
      <c r="K141" s="37">
        <v>17</v>
      </c>
      <c r="L141" s="37">
        <v>74814.333333</v>
      </c>
      <c r="M141" s="37">
        <v>11</v>
      </c>
      <c r="N141" s="37"/>
      <c r="O141" s="37"/>
      <c r="P141" s="37"/>
      <c r="Q141" s="37"/>
    </row>
    <row r="142" spans="1:17" ht="15">
      <c r="A142" s="37" t="s">
        <v>207</v>
      </c>
      <c r="B142" s="37">
        <v>476300.3</v>
      </c>
      <c r="C142" s="37">
        <v>14</v>
      </c>
      <c r="D142" s="37">
        <v>242035.44</v>
      </c>
      <c r="E142" s="37">
        <v>13</v>
      </c>
      <c r="F142" s="37">
        <v>0</v>
      </c>
      <c r="G142" s="37">
        <v>0</v>
      </c>
      <c r="H142" s="37">
        <v>589708.89</v>
      </c>
      <c r="I142" s="37">
        <v>13</v>
      </c>
      <c r="J142" s="37">
        <v>315244.24</v>
      </c>
      <c r="K142" s="37">
        <v>13</v>
      </c>
      <c r="L142" s="37">
        <v>0</v>
      </c>
      <c r="M142" s="37">
        <v>0</v>
      </c>
      <c r="N142" s="37"/>
      <c r="O142" s="37"/>
      <c r="P142" s="37"/>
      <c r="Q142" s="37"/>
    </row>
    <row r="143" spans="1:17" ht="15">
      <c r="A143" s="37" t="s">
        <v>208</v>
      </c>
      <c r="B143" s="37">
        <v>5879152.96</v>
      </c>
      <c r="C143" s="37">
        <v>24</v>
      </c>
      <c r="D143" s="37">
        <v>749977.06</v>
      </c>
      <c r="E143" s="37">
        <v>21</v>
      </c>
      <c r="F143" s="37">
        <v>0</v>
      </c>
      <c r="G143" s="37">
        <v>0</v>
      </c>
      <c r="H143" s="37">
        <v>7905109.77</v>
      </c>
      <c r="I143" s="37">
        <v>25</v>
      </c>
      <c r="J143" s="37">
        <v>840327.02</v>
      </c>
      <c r="K143" s="37">
        <v>25</v>
      </c>
      <c r="L143" s="37">
        <v>0</v>
      </c>
      <c r="M143" s="37">
        <v>0</v>
      </c>
      <c r="N143" s="37"/>
      <c r="O143" s="37"/>
      <c r="P143" s="37"/>
      <c r="Q143" s="37"/>
    </row>
    <row r="144" spans="1:17" ht="15">
      <c r="A144" s="37" t="s">
        <v>209</v>
      </c>
      <c r="B144" s="37">
        <v>50958458.57</v>
      </c>
      <c r="C144" s="37">
        <v>68</v>
      </c>
      <c r="D144" s="37">
        <v>5304027.87</v>
      </c>
      <c r="E144" s="37">
        <v>63</v>
      </c>
      <c r="F144" s="37">
        <v>1057361.9999993</v>
      </c>
      <c r="G144" s="37">
        <v>22</v>
      </c>
      <c r="H144" s="37">
        <v>53523288.66</v>
      </c>
      <c r="I144" s="37">
        <v>67</v>
      </c>
      <c r="J144" s="37">
        <v>5222772.76</v>
      </c>
      <c r="K144" s="37">
        <v>61</v>
      </c>
      <c r="L144" s="37">
        <v>902832.8333327</v>
      </c>
      <c r="M144" s="37">
        <v>20</v>
      </c>
      <c r="N144" s="37"/>
      <c r="O144" s="37"/>
      <c r="P144" s="37"/>
      <c r="Q144" s="37"/>
    </row>
    <row r="145" spans="1:17" ht="15">
      <c r="A145" s="37" t="s">
        <v>210</v>
      </c>
      <c r="B145" s="37">
        <v>4537905.98</v>
      </c>
      <c r="C145" s="37">
        <v>21</v>
      </c>
      <c r="D145" s="37">
        <v>1233231.7</v>
      </c>
      <c r="E145" s="37">
        <v>19</v>
      </c>
      <c r="F145" s="37">
        <v>0</v>
      </c>
      <c r="G145" s="37">
        <v>0</v>
      </c>
      <c r="H145" s="37">
        <v>4798695.94</v>
      </c>
      <c r="I145" s="37">
        <v>21</v>
      </c>
      <c r="J145" s="37">
        <v>722076.46</v>
      </c>
      <c r="K145" s="37">
        <v>19</v>
      </c>
      <c r="L145" s="37">
        <v>0</v>
      </c>
      <c r="M145" s="37">
        <v>0</v>
      </c>
      <c r="N145" s="37"/>
      <c r="O145" s="37"/>
      <c r="P145" s="37"/>
      <c r="Q145" s="37"/>
    </row>
    <row r="146" spans="1:17" ht="15">
      <c r="A146" s="37" t="s">
        <v>211</v>
      </c>
      <c r="B146" s="37">
        <v>25228873.82</v>
      </c>
      <c r="C146" s="37">
        <v>93</v>
      </c>
      <c r="D146" s="37">
        <v>10050065.67</v>
      </c>
      <c r="E146" s="37">
        <v>81</v>
      </c>
      <c r="F146" s="37">
        <v>172578.8333327</v>
      </c>
      <c r="G146" s="37">
        <v>15</v>
      </c>
      <c r="H146" s="37">
        <v>25749327.54</v>
      </c>
      <c r="I146" s="37">
        <v>95</v>
      </c>
      <c r="J146" s="37">
        <v>10822854.71</v>
      </c>
      <c r="K146" s="37">
        <v>87</v>
      </c>
      <c r="L146" s="37">
        <v>138601.1666662</v>
      </c>
      <c r="M146" s="37">
        <v>16</v>
      </c>
      <c r="N146" s="37"/>
      <c r="O146" s="37"/>
      <c r="P146" s="37"/>
      <c r="Q146" s="37"/>
    </row>
    <row r="147" spans="1:17" ht="15">
      <c r="A147" s="37" t="s">
        <v>212</v>
      </c>
      <c r="B147" s="37">
        <v>2031120</v>
      </c>
      <c r="C147" s="37">
        <v>21</v>
      </c>
      <c r="D147" s="37">
        <v>647100.81</v>
      </c>
      <c r="E147" s="37">
        <v>20</v>
      </c>
      <c r="F147" s="37">
        <v>0</v>
      </c>
      <c r="G147" s="37">
        <v>0</v>
      </c>
      <c r="H147" s="37">
        <v>2120459.78</v>
      </c>
      <c r="I147" s="37">
        <v>21</v>
      </c>
      <c r="J147" s="37">
        <v>595498.71</v>
      </c>
      <c r="K147" s="37">
        <v>18</v>
      </c>
      <c r="L147" s="37">
        <v>0</v>
      </c>
      <c r="M147" s="37">
        <v>0</v>
      </c>
      <c r="N147" s="37"/>
      <c r="O147" s="37"/>
      <c r="P147" s="37"/>
      <c r="Q147" s="37"/>
    </row>
    <row r="148" spans="1:17" ht="15">
      <c r="A148" s="37" t="s">
        <v>213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816880.34</v>
      </c>
      <c r="I148" s="37">
        <v>11</v>
      </c>
      <c r="J148" s="37">
        <v>229027.94</v>
      </c>
      <c r="K148" s="37">
        <v>10</v>
      </c>
      <c r="L148" s="37">
        <v>0</v>
      </c>
      <c r="M148" s="37">
        <v>0</v>
      </c>
      <c r="N148" s="37"/>
      <c r="O148" s="37"/>
      <c r="P148" s="37"/>
      <c r="Q148" s="37"/>
    </row>
    <row r="149" spans="1:17" ht="15">
      <c r="A149" s="37" t="s">
        <v>214</v>
      </c>
      <c r="B149" s="37">
        <v>8234585.46</v>
      </c>
      <c r="C149" s="37">
        <v>40</v>
      </c>
      <c r="D149" s="37">
        <v>4157323.15</v>
      </c>
      <c r="E149" s="37">
        <v>36</v>
      </c>
      <c r="F149" s="37">
        <v>0</v>
      </c>
      <c r="G149" s="37">
        <v>0</v>
      </c>
      <c r="H149" s="37">
        <v>6773067.86</v>
      </c>
      <c r="I149" s="37">
        <v>37</v>
      </c>
      <c r="J149" s="37">
        <v>4089391.33</v>
      </c>
      <c r="K149" s="37">
        <v>30</v>
      </c>
      <c r="L149" s="37">
        <v>0</v>
      </c>
      <c r="M149" s="37">
        <v>0</v>
      </c>
      <c r="N149" s="37"/>
      <c r="O149" s="37"/>
      <c r="P149" s="37"/>
      <c r="Q149" s="37"/>
    </row>
    <row r="150" spans="1:17" ht="15">
      <c r="A150" s="37" t="s">
        <v>215</v>
      </c>
      <c r="B150" s="37">
        <v>30645652.07</v>
      </c>
      <c r="C150" s="37">
        <v>118</v>
      </c>
      <c r="D150" s="37">
        <v>9357397.08</v>
      </c>
      <c r="E150" s="37">
        <v>106</v>
      </c>
      <c r="F150" s="37">
        <v>1052581.9999991</v>
      </c>
      <c r="G150" s="37">
        <v>28</v>
      </c>
      <c r="H150" s="37">
        <v>30446793.66</v>
      </c>
      <c r="I150" s="37">
        <v>119</v>
      </c>
      <c r="J150" s="37">
        <v>9764049.85</v>
      </c>
      <c r="K150" s="37">
        <v>110</v>
      </c>
      <c r="L150" s="37">
        <v>435532.6666661</v>
      </c>
      <c r="M150" s="37">
        <v>24</v>
      </c>
      <c r="N150" s="37"/>
      <c r="O150" s="37"/>
      <c r="P150" s="37"/>
      <c r="Q150" s="37"/>
    </row>
    <row r="151" spans="1:17" ht="15">
      <c r="A151" s="37" t="s">
        <v>216</v>
      </c>
      <c r="B151" s="37">
        <v>2851027.47</v>
      </c>
      <c r="C151" s="37">
        <v>17</v>
      </c>
      <c r="D151" s="37">
        <v>589589.15</v>
      </c>
      <c r="E151" s="37">
        <v>15</v>
      </c>
      <c r="F151" s="37">
        <v>0</v>
      </c>
      <c r="G151" s="37">
        <v>0</v>
      </c>
      <c r="H151" s="37">
        <v>1728152.01</v>
      </c>
      <c r="I151" s="37">
        <v>19</v>
      </c>
      <c r="J151" s="37">
        <v>597835.49</v>
      </c>
      <c r="K151" s="37">
        <v>15</v>
      </c>
      <c r="L151" s="37">
        <v>0</v>
      </c>
      <c r="M151" s="37">
        <v>0</v>
      </c>
      <c r="N151" s="37"/>
      <c r="O151" s="37"/>
      <c r="P151" s="37"/>
      <c r="Q151" s="37"/>
    </row>
    <row r="152" spans="1:17" ht="15">
      <c r="A152" s="37" t="s">
        <v>217</v>
      </c>
      <c r="B152" s="37">
        <v>4152682.93</v>
      </c>
      <c r="C152" s="37">
        <v>35</v>
      </c>
      <c r="D152" s="37">
        <v>1199119.57</v>
      </c>
      <c r="E152" s="37">
        <v>31</v>
      </c>
      <c r="F152" s="37">
        <v>0</v>
      </c>
      <c r="G152" s="37">
        <v>0</v>
      </c>
      <c r="H152" s="37">
        <v>4817377.76</v>
      </c>
      <c r="I152" s="37">
        <v>36</v>
      </c>
      <c r="J152" s="37">
        <v>1282595.37</v>
      </c>
      <c r="K152" s="37">
        <v>32</v>
      </c>
      <c r="L152" s="37">
        <v>244258.3333331</v>
      </c>
      <c r="M152" s="37">
        <v>11</v>
      </c>
      <c r="N152" s="37"/>
      <c r="O152" s="37"/>
      <c r="P152" s="37"/>
      <c r="Q152" s="37"/>
    </row>
    <row r="153" spans="1:17" ht="15">
      <c r="A153" s="37" t="s">
        <v>218</v>
      </c>
      <c r="B153" s="37">
        <v>739974.41</v>
      </c>
      <c r="C153" s="37">
        <v>12</v>
      </c>
      <c r="D153" s="37">
        <v>207798.63</v>
      </c>
      <c r="E153" s="37">
        <v>11</v>
      </c>
      <c r="F153" s="37">
        <v>0</v>
      </c>
      <c r="G153" s="37">
        <v>0</v>
      </c>
      <c r="H153" s="37">
        <v>1584680.33</v>
      </c>
      <c r="I153" s="37">
        <v>10</v>
      </c>
      <c r="J153" s="37">
        <v>0</v>
      </c>
      <c r="K153" s="37">
        <v>0</v>
      </c>
      <c r="L153" s="37">
        <v>0</v>
      </c>
      <c r="M153" s="37">
        <v>0</v>
      </c>
      <c r="N153" s="37"/>
      <c r="O153" s="37"/>
      <c r="P153" s="37"/>
      <c r="Q153" s="37"/>
    </row>
    <row r="154" spans="1:17" ht="15">
      <c r="A154" s="37" t="s">
        <v>219</v>
      </c>
      <c r="B154" s="37">
        <v>14869480.41</v>
      </c>
      <c r="C154" s="37">
        <v>34</v>
      </c>
      <c r="D154" s="37">
        <v>2888864.24</v>
      </c>
      <c r="E154" s="37">
        <v>31</v>
      </c>
      <c r="F154" s="37">
        <v>0</v>
      </c>
      <c r="G154" s="37">
        <v>0</v>
      </c>
      <c r="H154" s="37">
        <v>14813970.49</v>
      </c>
      <c r="I154" s="37">
        <v>35</v>
      </c>
      <c r="J154" s="37">
        <v>2739132.34</v>
      </c>
      <c r="K154" s="37">
        <v>32</v>
      </c>
      <c r="L154" s="37">
        <v>0</v>
      </c>
      <c r="M154" s="37">
        <v>0</v>
      </c>
      <c r="N154" s="37"/>
      <c r="O154" s="37"/>
      <c r="P154" s="37"/>
      <c r="Q154" s="37"/>
    </row>
    <row r="155" spans="1:17" ht="15">
      <c r="A155" s="37" t="s">
        <v>220</v>
      </c>
      <c r="B155" s="37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381043.51</v>
      </c>
      <c r="I155" s="37">
        <v>10</v>
      </c>
      <c r="J155" s="37">
        <v>0</v>
      </c>
      <c r="K155" s="37">
        <v>0</v>
      </c>
      <c r="L155" s="37">
        <v>0</v>
      </c>
      <c r="M155" s="37">
        <v>0</v>
      </c>
      <c r="N155" s="37"/>
      <c r="O155" s="37"/>
      <c r="P155" s="37"/>
      <c r="Q155" s="37"/>
    </row>
    <row r="156" spans="1:17" ht="15">
      <c r="A156" s="37" t="s">
        <v>221</v>
      </c>
      <c r="B156" s="37">
        <v>720443.28</v>
      </c>
      <c r="C156" s="37">
        <v>10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/>
      <c r="O156" s="37"/>
      <c r="P156" s="37"/>
      <c r="Q156" s="37"/>
    </row>
    <row r="157" spans="1:17" ht="15">
      <c r="A157" s="37" t="s">
        <v>222</v>
      </c>
      <c r="B157" s="37">
        <v>3011775.13</v>
      </c>
      <c r="C157" s="37">
        <v>16</v>
      </c>
      <c r="D157" s="37">
        <v>193592.02</v>
      </c>
      <c r="E157" s="37">
        <v>13</v>
      </c>
      <c r="F157" s="37">
        <v>0</v>
      </c>
      <c r="G157" s="37">
        <v>0</v>
      </c>
      <c r="H157" s="37">
        <v>2918430.61</v>
      </c>
      <c r="I157" s="37">
        <v>14</v>
      </c>
      <c r="J157" s="37">
        <v>227245.69</v>
      </c>
      <c r="K157" s="37">
        <v>10</v>
      </c>
      <c r="L157" s="37">
        <v>0</v>
      </c>
      <c r="M157" s="37">
        <v>0</v>
      </c>
      <c r="N157" s="37"/>
      <c r="O157" s="37"/>
      <c r="P157" s="37"/>
      <c r="Q157" s="37"/>
    </row>
    <row r="158" spans="1:17" ht="15">
      <c r="A158" s="37" t="s">
        <v>223</v>
      </c>
      <c r="B158" s="37">
        <v>6378865.63</v>
      </c>
      <c r="C158" s="37">
        <v>31</v>
      </c>
      <c r="D158" s="37">
        <v>1611425.7</v>
      </c>
      <c r="E158" s="37">
        <v>28</v>
      </c>
      <c r="F158" s="37">
        <v>134174.6666663</v>
      </c>
      <c r="G158" s="37">
        <v>13</v>
      </c>
      <c r="H158" s="37">
        <v>6287015.78</v>
      </c>
      <c r="I158" s="37">
        <v>31</v>
      </c>
      <c r="J158" s="37">
        <v>1641317.19</v>
      </c>
      <c r="K158" s="37">
        <v>27</v>
      </c>
      <c r="L158" s="37">
        <v>74916.6666662</v>
      </c>
      <c r="M158" s="37">
        <v>13</v>
      </c>
      <c r="N158" s="37"/>
      <c r="O158" s="37"/>
      <c r="P158" s="37"/>
      <c r="Q158" s="37"/>
    </row>
    <row r="159" spans="1:17" ht="15">
      <c r="A159" s="37" t="s">
        <v>224</v>
      </c>
      <c r="B159" s="37">
        <v>1570328.56</v>
      </c>
      <c r="C159" s="37">
        <v>31</v>
      </c>
      <c r="D159" s="37">
        <v>506009.52</v>
      </c>
      <c r="E159" s="37">
        <v>27</v>
      </c>
      <c r="F159" s="37">
        <v>83200.333333</v>
      </c>
      <c r="G159" s="37">
        <v>10</v>
      </c>
      <c r="H159" s="37">
        <v>1496916.21</v>
      </c>
      <c r="I159" s="37">
        <v>29</v>
      </c>
      <c r="J159" s="37">
        <v>509112.63</v>
      </c>
      <c r="K159" s="37">
        <v>27</v>
      </c>
      <c r="L159" s="37">
        <v>41077.3333333</v>
      </c>
      <c r="M159" s="37">
        <v>10</v>
      </c>
      <c r="N159" s="37"/>
      <c r="O159" s="37"/>
      <c r="P159" s="37"/>
      <c r="Q159" s="37"/>
    </row>
    <row r="160" spans="1:17" ht="15">
      <c r="A160" s="37" t="s">
        <v>225</v>
      </c>
      <c r="B160" s="37">
        <v>4197066.74</v>
      </c>
      <c r="C160" s="37">
        <v>28</v>
      </c>
      <c r="D160" s="37">
        <v>1158896.26</v>
      </c>
      <c r="E160" s="37">
        <v>22</v>
      </c>
      <c r="F160" s="37">
        <v>0</v>
      </c>
      <c r="G160" s="37">
        <v>0</v>
      </c>
      <c r="H160" s="37">
        <v>4380232.36</v>
      </c>
      <c r="I160" s="37">
        <v>27</v>
      </c>
      <c r="J160" s="37">
        <v>1551009.53</v>
      </c>
      <c r="K160" s="37">
        <v>25</v>
      </c>
      <c r="L160" s="37">
        <v>0</v>
      </c>
      <c r="M160" s="37">
        <v>0</v>
      </c>
      <c r="N160" s="37"/>
      <c r="O160" s="37"/>
      <c r="P160" s="37"/>
      <c r="Q160" s="37"/>
    </row>
    <row r="161" spans="1:17" ht="15">
      <c r="A161" s="37" t="s">
        <v>226</v>
      </c>
      <c r="B161" s="37">
        <v>334010343.08</v>
      </c>
      <c r="C161" s="37">
        <v>348</v>
      </c>
      <c r="D161" s="37">
        <v>97835133.59</v>
      </c>
      <c r="E161" s="37">
        <v>306</v>
      </c>
      <c r="F161" s="37">
        <v>4878996.1666622</v>
      </c>
      <c r="G161" s="37">
        <v>137</v>
      </c>
      <c r="H161" s="37">
        <v>334719622.95</v>
      </c>
      <c r="I161" s="37">
        <v>347</v>
      </c>
      <c r="J161" s="37">
        <v>98373571.83</v>
      </c>
      <c r="K161" s="37">
        <v>314</v>
      </c>
      <c r="L161" s="37">
        <v>4682562.3333291</v>
      </c>
      <c r="M161" s="37">
        <v>138</v>
      </c>
      <c r="N161" s="37"/>
      <c r="O161" s="37"/>
      <c r="P161" s="37"/>
      <c r="Q161" s="37"/>
    </row>
    <row r="162" spans="1:17" ht="15">
      <c r="A162" s="37" t="s">
        <v>227</v>
      </c>
      <c r="B162" s="37">
        <v>13339503.99</v>
      </c>
      <c r="C162" s="37">
        <v>60</v>
      </c>
      <c r="D162" s="37">
        <v>7136589.32</v>
      </c>
      <c r="E162" s="37">
        <v>56</v>
      </c>
      <c r="F162" s="37">
        <v>18339.9999996</v>
      </c>
      <c r="G162" s="37">
        <v>10</v>
      </c>
      <c r="H162" s="37">
        <v>14088141.4</v>
      </c>
      <c r="I162" s="37">
        <v>56</v>
      </c>
      <c r="J162" s="37">
        <v>7483541.08</v>
      </c>
      <c r="K162" s="37">
        <v>53</v>
      </c>
      <c r="L162" s="37">
        <v>11639.4999996</v>
      </c>
      <c r="M162" s="37">
        <v>10</v>
      </c>
      <c r="N162" s="37"/>
      <c r="O162" s="37"/>
      <c r="P162" s="37"/>
      <c r="Q162" s="37"/>
    </row>
    <row r="163" spans="1:17" ht="15">
      <c r="A163" s="37" t="s">
        <v>228</v>
      </c>
      <c r="B163" s="37">
        <v>8320914.46</v>
      </c>
      <c r="C163" s="37">
        <v>52</v>
      </c>
      <c r="D163" s="37">
        <v>2477722.06</v>
      </c>
      <c r="E163" s="37">
        <v>46</v>
      </c>
      <c r="F163" s="37">
        <v>206584.4999996</v>
      </c>
      <c r="G163" s="37">
        <v>20</v>
      </c>
      <c r="H163" s="37">
        <v>9895265.18</v>
      </c>
      <c r="I163" s="37">
        <v>54</v>
      </c>
      <c r="J163" s="37">
        <v>2421942.73</v>
      </c>
      <c r="K163" s="37">
        <v>49</v>
      </c>
      <c r="L163" s="37">
        <v>224245.3333326</v>
      </c>
      <c r="M163" s="37">
        <v>22</v>
      </c>
      <c r="N163" s="37"/>
      <c r="O163" s="37"/>
      <c r="P163" s="37"/>
      <c r="Q163" s="37"/>
    </row>
    <row r="164" spans="1:17" ht="15">
      <c r="A164" s="37" t="s">
        <v>229</v>
      </c>
      <c r="B164" s="37">
        <v>1660045.28</v>
      </c>
      <c r="C164" s="37">
        <v>13</v>
      </c>
      <c r="D164" s="37">
        <v>1028866.92</v>
      </c>
      <c r="E164" s="37">
        <v>11</v>
      </c>
      <c r="F164" s="37">
        <v>0</v>
      </c>
      <c r="G164" s="37">
        <v>0</v>
      </c>
      <c r="H164" s="37">
        <v>1593615.18</v>
      </c>
      <c r="I164" s="37">
        <v>13</v>
      </c>
      <c r="J164" s="37">
        <v>970851.67</v>
      </c>
      <c r="K164" s="37">
        <v>11</v>
      </c>
      <c r="L164" s="37">
        <v>0</v>
      </c>
      <c r="M164" s="37">
        <v>0</v>
      </c>
      <c r="N164" s="37"/>
      <c r="O164" s="37"/>
      <c r="P164" s="37"/>
      <c r="Q164" s="37"/>
    </row>
    <row r="165" spans="1:17" ht="15">
      <c r="A165" s="37" t="s">
        <v>230</v>
      </c>
      <c r="B165" s="37">
        <v>70272336.02</v>
      </c>
      <c r="C165" s="37">
        <v>78</v>
      </c>
      <c r="D165" s="37">
        <v>4371131.14</v>
      </c>
      <c r="E165" s="37">
        <v>65</v>
      </c>
      <c r="F165" s="37">
        <v>5064276.4999993</v>
      </c>
      <c r="G165" s="37">
        <v>17</v>
      </c>
      <c r="H165" s="37">
        <v>76890930.98</v>
      </c>
      <c r="I165" s="37">
        <v>76</v>
      </c>
      <c r="J165" s="37">
        <v>4628852.43</v>
      </c>
      <c r="K165" s="37">
        <v>66</v>
      </c>
      <c r="L165" s="37">
        <v>704599.9999994</v>
      </c>
      <c r="M165" s="37">
        <v>19</v>
      </c>
      <c r="N165" s="37"/>
      <c r="O165" s="37"/>
      <c r="P165" s="37"/>
      <c r="Q165" s="37"/>
    </row>
    <row r="166" spans="1:17" ht="15">
      <c r="A166" s="37" t="s">
        <v>231</v>
      </c>
      <c r="B166" s="37">
        <v>1318756.35</v>
      </c>
      <c r="C166" s="37">
        <v>20</v>
      </c>
      <c r="D166" s="37">
        <v>493861.65</v>
      </c>
      <c r="E166" s="37">
        <v>17</v>
      </c>
      <c r="F166" s="37">
        <v>0</v>
      </c>
      <c r="G166" s="37">
        <v>0</v>
      </c>
      <c r="H166" s="37">
        <v>1632360.52</v>
      </c>
      <c r="I166" s="37">
        <v>21</v>
      </c>
      <c r="J166" s="37">
        <v>580631.43</v>
      </c>
      <c r="K166" s="37">
        <v>19</v>
      </c>
      <c r="L166" s="37">
        <v>0</v>
      </c>
      <c r="M166" s="37">
        <v>0</v>
      </c>
      <c r="N166" s="37"/>
      <c r="O166" s="37"/>
      <c r="P166" s="37"/>
      <c r="Q166" s="37"/>
    </row>
    <row r="167" spans="1:17" ht="15">
      <c r="A167" s="37" t="s">
        <v>232</v>
      </c>
      <c r="B167" s="37">
        <v>16681530.95</v>
      </c>
      <c r="C167" s="37">
        <v>105</v>
      </c>
      <c r="D167" s="37">
        <v>4993477.86</v>
      </c>
      <c r="E167" s="37">
        <v>96</v>
      </c>
      <c r="F167" s="37">
        <v>458190.6666658</v>
      </c>
      <c r="G167" s="37">
        <v>25</v>
      </c>
      <c r="H167" s="37">
        <v>15823149</v>
      </c>
      <c r="I167" s="37">
        <v>105</v>
      </c>
      <c r="J167" s="37">
        <v>4643770.91</v>
      </c>
      <c r="K167" s="37">
        <v>98</v>
      </c>
      <c r="L167" s="37">
        <v>326610.9999994</v>
      </c>
      <c r="M167" s="37">
        <v>25</v>
      </c>
      <c r="N167" s="37"/>
      <c r="O167" s="37"/>
      <c r="P167" s="37"/>
      <c r="Q167" s="37"/>
    </row>
    <row r="168" spans="1:17" ht="15">
      <c r="A168" s="37" t="s">
        <v>233</v>
      </c>
      <c r="B168" s="37">
        <v>627410.29</v>
      </c>
      <c r="C168" s="37">
        <v>11</v>
      </c>
      <c r="D168" s="37">
        <v>320503.62</v>
      </c>
      <c r="E168" s="37">
        <v>11</v>
      </c>
      <c r="F168" s="37">
        <v>0</v>
      </c>
      <c r="G168" s="37">
        <v>0</v>
      </c>
      <c r="H168" s="37">
        <v>600331.16</v>
      </c>
      <c r="I168" s="37">
        <v>11</v>
      </c>
      <c r="J168" s="37">
        <v>293038.88</v>
      </c>
      <c r="K168" s="37">
        <v>10</v>
      </c>
      <c r="L168" s="37">
        <v>0</v>
      </c>
      <c r="M168" s="37">
        <v>0</v>
      </c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19</v>
      </c>
      <c r="B1" s="34" t="s">
        <v>32</v>
      </c>
      <c r="C1" s="33" t="s">
        <v>35</v>
      </c>
      <c r="D1" s="34" t="s">
        <v>33</v>
      </c>
      <c r="E1" s="33" t="s">
        <v>36</v>
      </c>
      <c r="F1" s="34" t="s">
        <v>34</v>
      </c>
      <c r="G1" s="33" t="s">
        <v>37</v>
      </c>
      <c r="H1" s="34" t="s">
        <v>38</v>
      </c>
      <c r="I1" s="33" t="s">
        <v>39</v>
      </c>
      <c r="J1" s="34" t="s">
        <v>40</v>
      </c>
      <c r="K1" s="33" t="s">
        <v>41</v>
      </c>
      <c r="L1" s="34" t="s">
        <v>42</v>
      </c>
      <c r="M1" s="33" t="s">
        <v>43</v>
      </c>
    </row>
    <row r="2" spans="1:14" ht="15">
      <c r="A2" s="37" t="s">
        <v>52</v>
      </c>
      <c r="B2" s="42">
        <v>225943087.02</v>
      </c>
      <c r="C2" s="38">
        <v>576</v>
      </c>
      <c r="D2" s="42">
        <v>46874353.2</v>
      </c>
      <c r="E2" s="38">
        <v>527</v>
      </c>
      <c r="F2" s="42">
        <v>2263406.1666635</v>
      </c>
      <c r="G2" s="38">
        <v>113</v>
      </c>
      <c r="H2" s="42">
        <v>237342351.78</v>
      </c>
      <c r="I2" s="38">
        <v>584</v>
      </c>
      <c r="J2" s="42">
        <v>48231426.74</v>
      </c>
      <c r="K2" s="38">
        <v>536</v>
      </c>
      <c r="L2" s="42">
        <v>2036742.4999962</v>
      </c>
      <c r="M2" s="39">
        <v>114</v>
      </c>
      <c r="N2" s="37"/>
    </row>
    <row r="3" spans="1:14" ht="15">
      <c r="A3" s="37" t="s">
        <v>53</v>
      </c>
      <c r="B3" s="42">
        <v>276569418.15</v>
      </c>
      <c r="C3" s="38">
        <v>664</v>
      </c>
      <c r="D3" s="42">
        <v>69099311.67</v>
      </c>
      <c r="E3" s="38">
        <v>593</v>
      </c>
      <c r="F3" s="42">
        <v>1967686.6666611</v>
      </c>
      <c r="G3" s="38">
        <v>167</v>
      </c>
      <c r="H3" s="42">
        <v>258064126.62</v>
      </c>
      <c r="I3" s="38">
        <v>665</v>
      </c>
      <c r="J3" s="42">
        <v>65291543.14</v>
      </c>
      <c r="K3" s="38">
        <v>607</v>
      </c>
      <c r="L3" s="42">
        <v>2113137.4999957</v>
      </c>
      <c r="M3" s="39">
        <v>162</v>
      </c>
      <c r="N3" s="37"/>
    </row>
    <row r="4" spans="1:14" ht="15">
      <c r="A4" s="37" t="s">
        <v>54</v>
      </c>
      <c r="B4" s="42">
        <v>138691269.37</v>
      </c>
      <c r="C4" s="38">
        <v>481</v>
      </c>
      <c r="D4" s="42">
        <v>38590439.26</v>
      </c>
      <c r="E4" s="38">
        <v>439</v>
      </c>
      <c r="F4" s="42">
        <v>1188641.4999955</v>
      </c>
      <c r="G4" s="38">
        <v>131</v>
      </c>
      <c r="H4" s="42">
        <v>142167712.37</v>
      </c>
      <c r="I4" s="38">
        <v>493</v>
      </c>
      <c r="J4" s="42">
        <v>37768369.77</v>
      </c>
      <c r="K4" s="38">
        <v>448</v>
      </c>
      <c r="L4" s="42">
        <v>1265725.6666631</v>
      </c>
      <c r="M4" s="39">
        <v>122</v>
      </c>
      <c r="N4" s="37"/>
    </row>
    <row r="5" spans="1:14" ht="15">
      <c r="A5" s="37" t="s">
        <v>55</v>
      </c>
      <c r="B5" s="42">
        <v>1850223162.77</v>
      </c>
      <c r="C5" s="43">
        <v>2469</v>
      </c>
      <c r="D5" s="42">
        <v>413870468.01</v>
      </c>
      <c r="E5" s="43">
        <v>2203</v>
      </c>
      <c r="F5" s="42">
        <v>23680390.9999775</v>
      </c>
      <c r="G5" s="38">
        <v>722</v>
      </c>
      <c r="H5" s="42">
        <v>1780680609.67</v>
      </c>
      <c r="I5" s="43">
        <v>2495</v>
      </c>
      <c r="J5" s="42">
        <v>409220839.87</v>
      </c>
      <c r="K5" s="43">
        <v>2235</v>
      </c>
      <c r="L5" s="42">
        <v>19567424.3333101</v>
      </c>
      <c r="M5" s="39">
        <v>747</v>
      </c>
      <c r="N5" s="37"/>
    </row>
    <row r="6" spans="1:14" ht="15">
      <c r="A6" s="37" t="s">
        <v>56</v>
      </c>
      <c r="B6" s="42">
        <v>4337823.07</v>
      </c>
      <c r="C6" s="38">
        <v>61</v>
      </c>
      <c r="D6" s="42">
        <v>1656284.64</v>
      </c>
      <c r="E6" s="38">
        <v>52</v>
      </c>
      <c r="F6" s="37">
        <v>0</v>
      </c>
      <c r="G6" s="38">
        <v>0</v>
      </c>
      <c r="H6" s="42">
        <v>4105550.11</v>
      </c>
      <c r="I6" s="38">
        <v>59</v>
      </c>
      <c r="J6" s="42">
        <v>1639805.21</v>
      </c>
      <c r="K6" s="38">
        <v>52</v>
      </c>
      <c r="L6" s="37">
        <v>9882.3333331</v>
      </c>
      <c r="M6" s="39">
        <v>11</v>
      </c>
      <c r="N6" s="37"/>
    </row>
    <row r="7" spans="1:14" ht="15">
      <c r="A7" s="37" t="s">
        <v>57</v>
      </c>
      <c r="B7" s="42">
        <v>335983995.1</v>
      </c>
      <c r="C7" s="38">
        <v>547</v>
      </c>
      <c r="D7" s="42">
        <v>66965469.45</v>
      </c>
      <c r="E7" s="38">
        <v>505</v>
      </c>
      <c r="F7" s="42">
        <v>2106474.1666623</v>
      </c>
      <c r="G7" s="38">
        <v>132</v>
      </c>
      <c r="H7" s="42">
        <v>346483314.94</v>
      </c>
      <c r="I7" s="38">
        <v>549</v>
      </c>
      <c r="J7" s="42">
        <v>65581608.21</v>
      </c>
      <c r="K7" s="38">
        <v>513</v>
      </c>
      <c r="L7" s="42">
        <v>1747139.8333287</v>
      </c>
      <c r="M7" s="39">
        <v>133</v>
      </c>
      <c r="N7" s="37"/>
    </row>
    <row r="8" spans="1:14" ht="15">
      <c r="A8" s="37" t="s">
        <v>58</v>
      </c>
      <c r="B8" s="42">
        <v>12914404.17</v>
      </c>
      <c r="C8" s="38">
        <v>91</v>
      </c>
      <c r="D8" s="42">
        <v>4195921.01</v>
      </c>
      <c r="E8" s="38">
        <v>85</v>
      </c>
      <c r="F8" s="37">
        <v>66389.6666662</v>
      </c>
      <c r="G8" s="38">
        <v>12</v>
      </c>
      <c r="H8" s="42">
        <v>11989970.28</v>
      </c>
      <c r="I8" s="38">
        <v>97</v>
      </c>
      <c r="J8" s="42">
        <v>3943955.36</v>
      </c>
      <c r="K8" s="38">
        <v>90</v>
      </c>
      <c r="L8" s="37">
        <v>46653.8333331</v>
      </c>
      <c r="M8" s="39">
        <v>11</v>
      </c>
      <c r="N8" s="37"/>
    </row>
    <row r="9" spans="1:14" ht="15">
      <c r="A9" s="37" t="s">
        <v>59</v>
      </c>
      <c r="B9" s="42">
        <v>143607248.79</v>
      </c>
      <c r="C9" s="38">
        <v>487</v>
      </c>
      <c r="D9" s="42">
        <v>49837707.28</v>
      </c>
      <c r="E9" s="38">
        <v>452</v>
      </c>
      <c r="F9" s="42">
        <v>1878333.9999964</v>
      </c>
      <c r="G9" s="38">
        <v>117</v>
      </c>
      <c r="H9" s="42">
        <v>140876121.93</v>
      </c>
      <c r="I9" s="38">
        <v>472</v>
      </c>
      <c r="J9" s="42">
        <v>46341552.03</v>
      </c>
      <c r="K9" s="38">
        <v>444</v>
      </c>
      <c r="L9" s="42">
        <v>2827592.9999961</v>
      </c>
      <c r="M9" s="39">
        <v>118</v>
      </c>
      <c r="N9" s="37"/>
    </row>
    <row r="10" spans="1:14" ht="15">
      <c r="A10" s="37" t="s">
        <v>60</v>
      </c>
      <c r="B10" s="42">
        <v>103837998.88</v>
      </c>
      <c r="C10" s="38">
        <v>353</v>
      </c>
      <c r="D10" s="42">
        <v>18663727.01</v>
      </c>
      <c r="E10" s="38">
        <v>310</v>
      </c>
      <c r="F10" s="42">
        <v>644419.3333297</v>
      </c>
      <c r="G10" s="38">
        <v>110</v>
      </c>
      <c r="H10" s="42">
        <v>104716556.04</v>
      </c>
      <c r="I10" s="38">
        <v>358</v>
      </c>
      <c r="J10" s="42">
        <v>19352736.82</v>
      </c>
      <c r="K10" s="38">
        <v>315</v>
      </c>
      <c r="L10" s="42">
        <v>681146.1666631</v>
      </c>
      <c r="M10" s="39">
        <v>109</v>
      </c>
      <c r="N10" s="37"/>
    </row>
    <row r="11" spans="1:14" ht="15">
      <c r="A11" s="37" t="s">
        <v>61</v>
      </c>
      <c r="B11" s="42">
        <v>200764519.26</v>
      </c>
      <c r="C11" s="38">
        <v>474</v>
      </c>
      <c r="D11" s="42">
        <v>44175773.9</v>
      </c>
      <c r="E11" s="38">
        <v>427</v>
      </c>
      <c r="F11" s="42">
        <v>1489733.3333285</v>
      </c>
      <c r="G11" s="38">
        <v>156</v>
      </c>
      <c r="H11" s="42">
        <v>189400755.03</v>
      </c>
      <c r="I11" s="38">
        <v>478</v>
      </c>
      <c r="J11" s="42">
        <v>40291592.36</v>
      </c>
      <c r="K11" s="38">
        <v>435</v>
      </c>
      <c r="L11" s="42">
        <v>1342966.4999956</v>
      </c>
      <c r="M11" s="39">
        <v>154</v>
      </c>
      <c r="N11" s="37"/>
    </row>
    <row r="12" spans="1:14" ht="15">
      <c r="A12" s="37" t="s">
        <v>62</v>
      </c>
      <c r="B12" s="42">
        <v>2124681730.14</v>
      </c>
      <c r="C12" s="38">
        <v>4582</v>
      </c>
      <c r="D12" s="42">
        <v>394022254.31</v>
      </c>
      <c r="E12" s="38">
        <v>3750</v>
      </c>
      <c r="F12" s="42">
        <v>15592619.1666523</v>
      </c>
      <c r="G12" s="38">
        <v>467</v>
      </c>
      <c r="H12" s="42">
        <v>1811285408.26</v>
      </c>
      <c r="I12" s="38">
        <v>4453</v>
      </c>
      <c r="J12" s="42">
        <v>348123275.41</v>
      </c>
      <c r="K12" s="38">
        <v>3634</v>
      </c>
      <c r="L12" s="42">
        <v>13059943.8333191</v>
      </c>
      <c r="M12" s="39">
        <v>471</v>
      </c>
      <c r="N12" s="37"/>
    </row>
    <row r="13" spans="1:14" ht="15">
      <c r="A13" s="37" t="s">
        <v>63</v>
      </c>
      <c r="B13" s="42">
        <v>369019687.12</v>
      </c>
      <c r="C13" s="38">
        <v>999</v>
      </c>
      <c r="D13" s="42">
        <v>111330297.53</v>
      </c>
      <c r="E13" s="38">
        <v>933</v>
      </c>
      <c r="F13" s="42">
        <v>5669038.6666596</v>
      </c>
      <c r="G13" s="38">
        <v>227</v>
      </c>
      <c r="H13" s="42">
        <v>360498751.9</v>
      </c>
      <c r="I13" s="38">
        <v>991</v>
      </c>
      <c r="J13" s="42">
        <v>108097898.62</v>
      </c>
      <c r="K13" s="38">
        <v>935</v>
      </c>
      <c r="L13" s="42">
        <v>4993057.8333259</v>
      </c>
      <c r="M13" s="39">
        <v>224</v>
      </c>
      <c r="N13" s="37"/>
    </row>
    <row r="14" spans="1:14" ht="15">
      <c r="A14" s="37" t="s">
        <v>64</v>
      </c>
      <c r="B14" s="42">
        <v>641747493.62</v>
      </c>
      <c r="C14" s="38">
        <v>1037</v>
      </c>
      <c r="D14" s="42">
        <v>104530871.58</v>
      </c>
      <c r="E14" s="38">
        <v>943</v>
      </c>
      <c r="F14" s="42">
        <v>5550099.9999917</v>
      </c>
      <c r="G14" s="38">
        <v>243</v>
      </c>
      <c r="H14" s="42">
        <v>428190812.7</v>
      </c>
      <c r="I14" s="38">
        <v>1044</v>
      </c>
      <c r="J14" s="42">
        <v>103125407.75</v>
      </c>
      <c r="K14" s="38">
        <v>949</v>
      </c>
      <c r="L14" s="42">
        <v>3703538.6666592</v>
      </c>
      <c r="M14" s="39">
        <v>240</v>
      </c>
      <c r="N14" s="37"/>
    </row>
    <row r="15" spans="1:14" ht="15">
      <c r="A15" s="37" t="s">
        <v>65</v>
      </c>
      <c r="B15" s="42">
        <v>234908844.77</v>
      </c>
      <c r="C15" s="38">
        <v>794</v>
      </c>
      <c r="D15" s="42">
        <v>55713700.54</v>
      </c>
      <c r="E15" s="38">
        <v>716</v>
      </c>
      <c r="F15" s="42">
        <v>3678755.1666609</v>
      </c>
      <c r="G15" s="38">
        <v>198</v>
      </c>
      <c r="H15" s="42">
        <v>243494004.38</v>
      </c>
      <c r="I15" s="38">
        <v>811</v>
      </c>
      <c r="J15" s="42">
        <v>55242108.99</v>
      </c>
      <c r="K15" s="38">
        <v>735</v>
      </c>
      <c r="L15" s="42">
        <v>3171335.4999945</v>
      </c>
      <c r="M15" s="39">
        <v>196</v>
      </c>
      <c r="N15" s="37"/>
    </row>
    <row r="16" spans="1:14" ht="15">
      <c r="A16" s="37" t="s">
        <v>66</v>
      </c>
      <c r="B16" s="37">
        <v>229761339.83</v>
      </c>
      <c r="C16" s="38">
        <v>903</v>
      </c>
      <c r="D16" s="37">
        <v>67914653.33</v>
      </c>
      <c r="E16" s="38">
        <v>829</v>
      </c>
      <c r="F16" s="37">
        <v>3533084.1666584</v>
      </c>
      <c r="G16" s="38">
        <v>276</v>
      </c>
      <c r="H16" s="37">
        <v>251560693.76</v>
      </c>
      <c r="I16" s="38">
        <v>927</v>
      </c>
      <c r="J16" s="37">
        <v>67045214.04</v>
      </c>
      <c r="K16" s="38">
        <v>850</v>
      </c>
      <c r="L16" s="37">
        <v>3758600.3333264</v>
      </c>
      <c r="M16" s="39">
        <v>272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2017-09-15T20:50:47Z</dcterms:modified>
  <cp:category/>
  <cp:version/>
  <cp:contentType/>
  <cp:contentStatus/>
</cp:coreProperties>
</file>