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<sst xmlns="http://schemas.openxmlformats.org/spreadsheetml/2006/main" count="267" uniqueCount="230">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</sst>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42552</v>
      </c>
      <c r="F7" s="3" t="s">
        <v>3</v>
      </c>
      <c r="G7" s="5">
        <v>42643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07/01/2016 - 09/30/2016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07/01/2015 - 09/30/2015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6614690882.520001</v>
      </c>
      <c r="D6" s="46">
        <f>SUM(D7:D51)</f>
        <v>1471987861.8600001</v>
      </c>
      <c r="E6" s="47">
        <f>SUM(E7:E51)</f>
        <v>72871630.83323729</v>
      </c>
      <c r="F6" s="45">
        <f>SUM(F7:F51)</f>
        <v>6844184232.410001</v>
      </c>
      <c r="G6" s="46">
        <f>SUM(G7:G51)</f>
        <v>1489176977.48</v>
      </c>
      <c r="H6" s="47">
        <f>SUM(H7:H51)</f>
        <v>73768289.4998945</v>
      </c>
      <c r="I6" s="20">
        <f>_xlfn.IFERROR((C6-F6)/F6,"")</f>
        <v>-0.033531147335756226</v>
      </c>
      <c r="J6" s="20">
        <f>_xlfn.IFERROR((D6-G6)/G6,"")</f>
        <v>-0.011542694978462182</v>
      </c>
      <c r="K6" s="20">
        <f>_xlfn.IFERROR((E6-H6)/H6,"")</f>
        <v>-0.012155069240943858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230730394.58</v>
      </c>
      <c r="D7" s="53">
        <f>IF('County Data'!E2&gt;9,'County Data'!D2,"*")</f>
        <v>49123003.1</v>
      </c>
      <c r="E7" s="54">
        <f>IF('County Data'!G2&gt;9,'County Data'!F2,"*")</f>
        <v>1829106.4999965</v>
      </c>
      <c r="F7" s="53">
        <f>IF('County Data'!I2&gt;9,'County Data'!H2,"*")</f>
        <v>234013241.04</v>
      </c>
      <c r="G7" s="53">
        <f>IF('County Data'!K2&gt;9,'County Data'!J2,"*")</f>
        <v>49309180.78</v>
      </c>
      <c r="H7" s="54">
        <f>IF('County Data'!M2&gt;9,'County Data'!L2,"*")</f>
        <v>2272926.8333297</v>
      </c>
      <c r="I7" s="22">
        <f aca="true" t="shared" si="0" ref="I7:I50">_xlfn.IFERROR((C7-F7)/F7,"")</f>
        <v>-0.014028464566408189</v>
      </c>
      <c r="J7" s="22">
        <f aca="true" t="shared" si="1" ref="J7:J50">_xlfn.IFERROR((D7-G7)/G7,"")</f>
        <v>-0.003775720404495426</v>
      </c>
      <c r="K7" s="22">
        <f aca="true" t="shared" si="2" ref="K7:K50">_xlfn.IFERROR((E7-H7)/H7,"")</f>
        <v>-0.19526380120341577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276167030.54</v>
      </c>
      <c r="D8" s="53">
        <f>IF('County Data'!E3&gt;9,'County Data'!D3,"*")</f>
        <v>70769285.89</v>
      </c>
      <c r="E8" s="54">
        <f>IF('County Data'!G3&gt;9,'County Data'!F3,"*")</f>
        <v>2557833.666661</v>
      </c>
      <c r="F8" s="53">
        <f>IF('County Data'!I3&gt;9,'County Data'!H3,"*")</f>
        <v>277711719.22</v>
      </c>
      <c r="G8" s="53">
        <f>IF('County Data'!K3&gt;9,'County Data'!J3,"*")</f>
        <v>72753152.6</v>
      </c>
      <c r="H8" s="54">
        <f>IF('County Data'!M3&gt;9,'County Data'!L3,"*")</f>
        <v>2447711.9999939</v>
      </c>
      <c r="I8" s="22">
        <f t="shared" si="0"/>
        <v>-0.005562201999751846</v>
      </c>
      <c r="J8" s="22">
        <f t="shared" si="1"/>
        <v>-0.027268463827366755</v>
      </c>
      <c r="K8" s="22">
        <f t="shared" si="2"/>
        <v>0.04498963385699563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140454254.58</v>
      </c>
      <c r="D9" s="49">
        <f>IF('County Data'!E4&gt;9,'County Data'!D4,"*")</f>
        <v>39216414.98</v>
      </c>
      <c r="E9" s="50">
        <f>IF('County Data'!G4&gt;9,'County Data'!F4,"*")</f>
        <v>935625.3333295</v>
      </c>
      <c r="F9" s="51">
        <f>IF('County Data'!I4&gt;9,'County Data'!H4,"*")</f>
        <v>146316310.21</v>
      </c>
      <c r="G9" s="49">
        <f>IF('County Data'!K4&gt;9,'County Data'!J4,"*")</f>
        <v>39470663.96</v>
      </c>
      <c r="H9" s="50">
        <f>IF('County Data'!M4&gt;9,'County Data'!L4,"*")</f>
        <v>1400160.9999961</v>
      </c>
      <c r="I9" s="9">
        <f t="shared" si="0"/>
        <v>-0.040064266393722604</v>
      </c>
      <c r="J9" s="9">
        <f t="shared" si="1"/>
        <v>-0.006441467016051791</v>
      </c>
      <c r="K9" s="9">
        <f t="shared" si="2"/>
        <v>-0.3317730365778606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1816677798.77</v>
      </c>
      <c r="D10" s="53">
        <f>IF('County Data'!E5&gt;9,'County Data'!D5,"*")</f>
        <v>422095515.87</v>
      </c>
      <c r="E10" s="54">
        <f>IF('County Data'!G5&gt;9,'County Data'!F5,"*")</f>
        <v>26270393.4999764</v>
      </c>
      <c r="F10" s="53">
        <f>IF('County Data'!I5&gt;9,'County Data'!H5,"*")</f>
        <v>1953648405.37</v>
      </c>
      <c r="G10" s="53">
        <f>IF('County Data'!K5&gt;9,'County Data'!J5,"*")</f>
        <v>429560533.21</v>
      </c>
      <c r="H10" s="54">
        <f>IF('County Data'!M5&gt;9,'County Data'!L5,"*")</f>
        <v>21621056.1666391</v>
      </c>
      <c r="I10" s="22">
        <f t="shared" si="0"/>
        <v>-0.07011016220907935</v>
      </c>
      <c r="J10" s="22">
        <f t="shared" si="1"/>
        <v>-0.01737826630443849</v>
      </c>
      <c r="K10" s="22">
        <f t="shared" si="2"/>
        <v>0.21503747538989992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5122324.3</v>
      </c>
      <c r="D11" s="49">
        <f>IF('County Data'!E6&gt;9,'County Data'!D6,"*")</f>
        <v>1987282.88</v>
      </c>
      <c r="E11" s="50">
        <f>IF('County Data'!G6&gt;9,'County Data'!F6,"*")</f>
        <v>64433.1666663</v>
      </c>
      <c r="F11" s="51">
        <f>IF('County Data'!I6&gt;9,'County Data'!H6,"*")</f>
        <v>4939861.34</v>
      </c>
      <c r="G11" s="49">
        <f>IF('County Data'!K6&gt;9,'County Data'!J6,"*")</f>
        <v>2081659.17</v>
      </c>
      <c r="H11" s="50">
        <f>IF('County Data'!M6&gt;9,'County Data'!L6,"*")</f>
        <v>15244.833333</v>
      </c>
      <c r="I11" s="9">
        <f t="shared" si="0"/>
        <v>0.03693685863660294</v>
      </c>
      <c r="J11" s="9">
        <f t="shared" si="1"/>
        <v>-0.04533705198243382</v>
      </c>
      <c r="K11" s="9">
        <f t="shared" si="2"/>
        <v>3.226557631615663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348713042.52</v>
      </c>
      <c r="D12" s="53">
        <f>IF('County Data'!E7&gt;9,'County Data'!D7,"*")</f>
        <v>65034810.59</v>
      </c>
      <c r="E12" s="54">
        <f>IF('County Data'!G7&gt;9,'County Data'!F7,"*")</f>
        <v>2043226.9999957</v>
      </c>
      <c r="F12" s="53">
        <f>IF('County Data'!I7&gt;9,'County Data'!H7,"*")</f>
        <v>357373510.71</v>
      </c>
      <c r="G12" s="53">
        <f>IF('County Data'!K7&gt;9,'County Data'!J7,"*")</f>
        <v>63601111.76</v>
      </c>
      <c r="H12" s="54">
        <f>IF('County Data'!M7&gt;9,'County Data'!L7,"*")</f>
        <v>1875941.8333295</v>
      </c>
      <c r="I12" s="22">
        <f t="shared" si="0"/>
        <v>-0.02423366010758352</v>
      </c>
      <c r="J12" s="22">
        <f t="shared" si="1"/>
        <v>0.02254204038775447</v>
      </c>
      <c r="K12" s="22">
        <f t="shared" si="2"/>
        <v>0.08917396248331189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15374638.65</v>
      </c>
      <c r="D13" s="49">
        <f>IF('County Data'!E8&gt;9,'County Data'!D8,"*")</f>
        <v>5649471.62</v>
      </c>
      <c r="E13" s="50">
        <f>IF('County Data'!G8&gt;9,'County Data'!F8,"*")</f>
        <v>19072.4999997</v>
      </c>
      <c r="F13" s="51">
        <f>IF('County Data'!I8&gt;9,'County Data'!H8,"*")</f>
        <v>15085280.37</v>
      </c>
      <c r="G13" s="49">
        <f>IF('County Data'!K8&gt;9,'County Data'!J8,"*")</f>
        <v>5129521.9</v>
      </c>
      <c r="H13" s="50">
        <f>IF('County Data'!M8&gt;9,'County Data'!L8,"*")</f>
        <v>14996.6666664</v>
      </c>
      <c r="I13" s="9">
        <f t="shared" si="0"/>
        <v>0.019181498315102328</v>
      </c>
      <c r="J13" s="9">
        <f t="shared" si="1"/>
        <v>0.10136416807188205</v>
      </c>
      <c r="K13" s="9">
        <f t="shared" si="2"/>
        <v>0.2717826183622456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157470458.82</v>
      </c>
      <c r="D14" s="53">
        <f>IF('County Data'!E9&gt;9,'County Data'!D9,"*")</f>
        <v>57333769.47</v>
      </c>
      <c r="E14" s="54">
        <f>IF('County Data'!G9&gt;9,'County Data'!F9,"*")</f>
        <v>2140850.999996</v>
      </c>
      <c r="F14" s="53">
        <f>IF('County Data'!I9&gt;9,'County Data'!H9,"*")</f>
        <v>165301830.37</v>
      </c>
      <c r="G14" s="53">
        <f>IF('County Data'!K9&gt;9,'County Data'!J9,"*")</f>
        <v>52194670.51</v>
      </c>
      <c r="H14" s="54">
        <f>IF('County Data'!M9&gt;9,'County Data'!L9,"*")</f>
        <v>3096254.1666627</v>
      </c>
      <c r="I14" s="22">
        <f t="shared" si="0"/>
        <v>-0.047376193793322315</v>
      </c>
      <c r="J14" s="22">
        <f t="shared" si="1"/>
        <v>0.09846022419119206</v>
      </c>
      <c r="K14" s="22">
        <f t="shared" si="2"/>
        <v>-0.3085674221946973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103674239.96</v>
      </c>
      <c r="D15" s="59">
        <f>IF('County Data'!E10&gt;9,'County Data'!D10,"*")</f>
        <v>20574967.13</v>
      </c>
      <c r="E15" s="58">
        <f>IF('County Data'!G10&gt;9,'County Data'!F10,"*")</f>
        <v>784720.8333297</v>
      </c>
      <c r="F15" s="59">
        <f>IF('County Data'!I10&gt;9,'County Data'!H10,"*")</f>
        <v>110173853.3</v>
      </c>
      <c r="G15" s="59">
        <f>IF('County Data'!K10&gt;9,'County Data'!J10,"*")</f>
        <v>21529346.33</v>
      </c>
      <c r="H15" s="58">
        <f>IF('County Data'!M10&gt;9,'County Data'!L10,"*")</f>
        <v>1589078.3333297</v>
      </c>
      <c r="I15" s="23">
        <f t="shared" si="0"/>
        <v>-0.058994154650303075</v>
      </c>
      <c r="J15" s="23">
        <f t="shared" si="1"/>
        <v>-0.044329223255149305</v>
      </c>
      <c r="K15" s="23">
        <f t="shared" si="2"/>
        <v>-0.5061786339472497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183214132.55</v>
      </c>
      <c r="D16" s="53">
        <f>IF('County Data'!E11&gt;9,'County Data'!D11,"*")</f>
        <v>43189816.76</v>
      </c>
      <c r="E16" s="54">
        <f>IF('County Data'!G11&gt;9,'County Data'!F11,"*")</f>
        <v>1939676.9999958</v>
      </c>
      <c r="F16" s="53">
        <f>IF('County Data'!I11&gt;9,'County Data'!H11,"*")</f>
        <v>194644866.84</v>
      </c>
      <c r="G16" s="53">
        <f>IF('County Data'!K11&gt;9,'County Data'!J11,"*")</f>
        <v>43214485.96</v>
      </c>
      <c r="H16" s="54">
        <f>IF('County Data'!M11&gt;9,'County Data'!L11,"*")</f>
        <v>1354043.3333274</v>
      </c>
      <c r="I16" s="22">
        <f t="shared" si="0"/>
        <v>-0.05872610192898726</v>
      </c>
      <c r="J16" s="22">
        <f t="shared" si="1"/>
        <v>-0.0005708548754423962</v>
      </c>
      <c r="K16" s="22">
        <f t="shared" si="2"/>
        <v>0.4325073299015291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1963374953.56</v>
      </c>
      <c r="D17" s="49">
        <f>IF('County Data'!E12&gt;9,'County Data'!D12,"*")</f>
        <v>356201183.55</v>
      </c>
      <c r="E17" s="50">
        <f>IF('County Data'!G12&gt;9,'County Data'!F12,"*")</f>
        <v>16816103.4999861</v>
      </c>
      <c r="F17" s="51">
        <f>IF('County Data'!I12&gt;9,'County Data'!H12,"*")</f>
        <v>1862517224.22</v>
      </c>
      <c r="G17" s="49">
        <f>IF('County Data'!K12&gt;9,'County Data'!J12,"*")</f>
        <v>363912861.55</v>
      </c>
      <c r="H17" s="50">
        <f>IF('County Data'!M12&gt;9,'County Data'!L12,"*")</f>
        <v>18303651.1666516</v>
      </c>
      <c r="I17" s="9">
        <f t="shared" si="0"/>
        <v>0.054151300201928564</v>
      </c>
      <c r="J17" s="9">
        <f t="shared" si="1"/>
        <v>-0.02119100151380731</v>
      </c>
      <c r="K17" s="9">
        <f t="shared" si="2"/>
        <v>-0.08127054286172919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368338166.58</v>
      </c>
      <c r="D18" s="53">
        <f>IF('County Data'!E13&gt;9,'County Data'!D13,"*")</f>
        <v>110703814.13</v>
      </c>
      <c r="E18" s="54">
        <f>IF('County Data'!G13&gt;9,'County Data'!F13,"*")</f>
        <v>6935999.6666592</v>
      </c>
      <c r="F18" s="53">
        <f>IF('County Data'!I13&gt;9,'County Data'!H13,"*")</f>
        <v>357828394.47</v>
      </c>
      <c r="G18" s="53">
        <f>IF('County Data'!K13&gt;9,'County Data'!J13,"*")</f>
        <v>111788950.64</v>
      </c>
      <c r="H18" s="54">
        <f>IF('County Data'!M13&gt;9,'County Data'!L13,"*")</f>
        <v>5123586.3333251</v>
      </c>
      <c r="I18" s="22">
        <f t="shared" si="0"/>
        <v>0.029370984171243803</v>
      </c>
      <c r="J18" s="22">
        <f t="shared" si="1"/>
        <v>-0.009707010431599175</v>
      </c>
      <c r="K18" s="22">
        <f t="shared" si="2"/>
        <v>0.35373920051775165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483830328.98</v>
      </c>
      <c r="D19" s="49">
        <f>IF('County Data'!E14&gt;9,'County Data'!D14,"*")</f>
        <v>105535369.11</v>
      </c>
      <c r="E19" s="50">
        <f>IF('County Data'!G14&gt;9,'County Data'!F14,"*")</f>
        <v>3963502.3333261</v>
      </c>
      <c r="F19" s="51">
        <f>IF('County Data'!I14&gt;9,'County Data'!H14,"*")</f>
        <v>636867344.6</v>
      </c>
      <c r="G19" s="49">
        <f>IF('County Data'!K14&gt;9,'County Data'!J14,"*")</f>
        <v>107520851.72</v>
      </c>
      <c r="H19" s="50">
        <f>IF('County Data'!M14&gt;9,'County Data'!L14,"*")</f>
        <v>5423445.3333253</v>
      </c>
      <c r="I19" s="9">
        <f t="shared" si="0"/>
        <v>-0.24029653414891072</v>
      </c>
      <c r="J19" s="9">
        <f t="shared" si="1"/>
        <v>-0.018466023829224177</v>
      </c>
      <c r="K19" s="9">
        <f t="shared" si="2"/>
        <v>-0.26919106034467194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241417905.63</v>
      </c>
      <c r="D20" s="53">
        <f>IF('County Data'!E15&gt;9,'County Data'!D15,"*")</f>
        <v>52772496.95</v>
      </c>
      <c r="E20" s="54">
        <f>IF('County Data'!G15&gt;9,'County Data'!F15,"*")</f>
        <v>2870079.8333272</v>
      </c>
      <c r="F20" s="53">
        <f>IF('County Data'!I15&gt;9,'County Data'!H15,"*")</f>
        <v>271894658.44</v>
      </c>
      <c r="G20" s="53">
        <f>IF('County Data'!K15&gt;9,'County Data'!J15,"*")</f>
        <v>57468742.3</v>
      </c>
      <c r="H20" s="54">
        <f>IF('County Data'!M15&gt;9,'County Data'!L15,"*")</f>
        <v>4080994.1666607</v>
      </c>
      <c r="I20" s="22">
        <f t="shared" si="0"/>
        <v>-0.11209029623774466</v>
      </c>
      <c r="J20" s="22">
        <f t="shared" si="1"/>
        <v>-0.08171825521227727</v>
      </c>
      <c r="K20" s="22">
        <f t="shared" si="2"/>
        <v>-0.29672042739633187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280131212.5</v>
      </c>
      <c r="D21" s="49">
        <f>IF('County Data'!E16&gt;9,'County Data'!D16,"*")</f>
        <v>71800659.83</v>
      </c>
      <c r="E21" s="50">
        <f>IF('County Data'!G16&gt;9,'County Data'!F16,"*")</f>
        <v>3701004.9999921</v>
      </c>
      <c r="F21" s="51">
        <f>IF('County Data'!I16&gt;9,'County Data'!H16,"*")</f>
        <v>255867731.91</v>
      </c>
      <c r="G21" s="49">
        <f>IF('County Data'!K16&gt;9,'County Data'!J16,"*")</f>
        <v>69641245.09</v>
      </c>
      <c r="H21" s="50">
        <f>IF('County Data'!M16&gt;9,'County Data'!L16,"*")</f>
        <v>5149197.3333243</v>
      </c>
      <c r="I21" s="9">
        <f t="shared" si="0"/>
        <v>0.094828216160272</v>
      </c>
      <c r="J21" s="9">
        <f t="shared" si="1"/>
        <v>0.03100769863044955</v>
      </c>
      <c r="K21" s="9">
        <f t="shared" si="2"/>
        <v>-0.281246229186026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F22" sqref="F22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07/01/2016 - 09/30/2016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07/01/2015 - 09/30/2015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1701816.03</v>
      </c>
      <c r="D6" s="46">
        <f>IF('Town Data'!E2&gt;9,'Town Data'!D2,"*")</f>
        <v>499414.56</v>
      </c>
      <c r="E6" s="47" t="str">
        <f>IF('Town Data'!G2&gt;9,'Town Data'!F2,"*")</f>
        <v>*</v>
      </c>
      <c r="F6" s="46">
        <f>IF('Town Data'!I2&gt;9,'Town Data'!H2,"*")</f>
        <v>1675840.91</v>
      </c>
      <c r="G6" s="46">
        <f>IF('Town Data'!K2&gt;9,'Town Data'!J2,"*")</f>
        <v>499283.69</v>
      </c>
      <c r="H6" s="47" t="str">
        <f>IF('Town Data'!M2&gt;9,'Town Data'!L2,"*")</f>
        <v>*</v>
      </c>
      <c r="I6" s="20">
        <f>_xlfn.IFERROR((C6-F6)/F6,"")</f>
        <v>0.015499752897188858</v>
      </c>
      <c r="J6" s="20">
        <f>_xlfn.IFERROR((D6-G6)/G6,"")</f>
        <v>0.0002621155119246842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3989766.55</v>
      </c>
      <c r="D7" s="49">
        <f>IF('Town Data'!E3&gt;9,'Town Data'!D3,"*")</f>
        <v>1436516.91</v>
      </c>
      <c r="E7" s="50" t="str">
        <f>IF('Town Data'!G3&gt;9,'Town Data'!F3,"*")</f>
        <v>*</v>
      </c>
      <c r="F7" s="51">
        <f>IF('Town Data'!I3&gt;9,'Town Data'!H3,"*")</f>
        <v>4748126.72</v>
      </c>
      <c r="G7" s="49">
        <f>IF('Town Data'!K3&gt;9,'Town Data'!J3,"*")</f>
        <v>1541317.72</v>
      </c>
      <c r="H7" s="50" t="str">
        <f>IF('Town Data'!M3&gt;9,'Town Data'!L3,"*")</f>
        <v>*</v>
      </c>
      <c r="I7" s="9">
        <f aca="true" t="shared" si="0" ref="I7:I70">_xlfn.IFERROR((C7-F7)/F7,"")</f>
        <v>-0.1597177612816534</v>
      </c>
      <c r="J7" s="9">
        <f aca="true" t="shared" si="1" ref="J7:J70">_xlfn.IFERROR((D7-G7)/G7,"")</f>
        <v>-0.06799429386953396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31691239.31</v>
      </c>
      <c r="D8" s="53">
        <f>IF('Town Data'!E4&gt;9,'Town Data'!D4,"*")</f>
        <v>1520180.66</v>
      </c>
      <c r="E8" s="54" t="str">
        <f>IF('Town Data'!G4&gt;9,'Town Data'!F4,"*")</f>
        <v>*</v>
      </c>
      <c r="F8" s="53">
        <f>IF('Town Data'!I4&gt;9,'Town Data'!H4,"*")</f>
        <v>29541650.24</v>
      </c>
      <c r="G8" s="53">
        <f>IF('Town Data'!K4&gt;9,'Town Data'!J4,"*")</f>
        <v>1623670.99</v>
      </c>
      <c r="H8" s="54">
        <f>IF('Town Data'!M4&gt;9,'Town Data'!L4,"*")</f>
        <v>105629.4999996</v>
      </c>
      <c r="I8" s="22">
        <f t="shared" si="0"/>
        <v>0.07276469163152614</v>
      </c>
      <c r="J8" s="22">
        <f t="shared" si="1"/>
        <v>-0.06373848559060606</v>
      </c>
      <c r="K8" s="22">
        <f t="shared" si="2"/>
      </c>
      <c r="L8" s="15"/>
    </row>
    <row r="9" spans="1:12" ht="15">
      <c r="A9" s="15"/>
      <c r="B9" s="15" t="str">
        <f>'Town Data'!A5</f>
        <v>BAKERSFIELD</v>
      </c>
      <c r="C9" s="48">
        <f>IF('Town Data'!C5&gt;9,'Town Data'!B5,"*")</f>
        <v>734731.79</v>
      </c>
      <c r="D9" s="49">
        <f>IF('Town Data'!E5&gt;9,'Town Data'!D5,"*")</f>
        <v>402589.82</v>
      </c>
      <c r="E9" s="50" t="str">
        <f>IF('Town Data'!G5&gt;9,'Town Data'!F5,"*")</f>
        <v>*</v>
      </c>
      <c r="F9" s="51" t="str">
        <f>IF('Town Data'!I5&gt;9,'Town Data'!H5,"*")</f>
        <v>*</v>
      </c>
      <c r="G9" s="49" t="str">
        <f>IF('Town Data'!K5&gt;9,'Town Data'!J5,"*")</f>
        <v>*</v>
      </c>
      <c r="H9" s="50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BARNARD</v>
      </c>
      <c r="C10" s="52">
        <f>IF('Town Data'!C6&gt;9,'Town Data'!B6,"*")</f>
        <v>400446.65</v>
      </c>
      <c r="D10" s="53" t="str">
        <f>IF('Town Data'!E6&gt;9,'Town Data'!D6,"*")</f>
        <v>*</v>
      </c>
      <c r="E10" s="54" t="str">
        <f>IF('Town Data'!G6&gt;9,'Town Data'!F6,"*")</f>
        <v>*</v>
      </c>
      <c r="F10" s="53">
        <f>IF('Town Data'!I6&gt;9,'Town Data'!H6,"*")</f>
        <v>398493.5</v>
      </c>
      <c r="G10" s="53" t="str">
        <f>IF('Town Data'!K6&gt;9,'Town Data'!J6,"*")</f>
        <v>*</v>
      </c>
      <c r="H10" s="54" t="str">
        <f>IF('Town Data'!M6&gt;9,'Town Data'!L6,"*")</f>
        <v>*</v>
      </c>
      <c r="I10" s="22">
        <f t="shared" si="0"/>
        <v>0.004901334651631766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BARNET</v>
      </c>
      <c r="C11" s="48">
        <f>IF('Town Data'!C7&gt;9,'Town Data'!B7,"*")</f>
        <v>1597264.69</v>
      </c>
      <c r="D11" s="49">
        <f>IF('Town Data'!E7&gt;9,'Town Data'!D7,"*")</f>
        <v>521617.85</v>
      </c>
      <c r="E11" s="50" t="str">
        <f>IF('Town Data'!G7&gt;9,'Town Data'!F7,"*")</f>
        <v>*</v>
      </c>
      <c r="F11" s="51">
        <f>IF('Town Data'!I7&gt;9,'Town Data'!H7,"*")</f>
        <v>1769535.84</v>
      </c>
      <c r="G11" s="49">
        <f>IF('Town Data'!K7&gt;9,'Town Data'!J7,"*")</f>
        <v>550411.97</v>
      </c>
      <c r="H11" s="50" t="str">
        <f>IF('Town Data'!M7&gt;9,'Town Data'!L7,"*")</f>
        <v>*</v>
      </c>
      <c r="I11" s="9">
        <f t="shared" si="0"/>
        <v>-0.09735386314639444</v>
      </c>
      <c r="J11" s="9">
        <f t="shared" si="1"/>
        <v>-0.05231376054557824</v>
      </c>
      <c r="K11" s="9">
        <f t="shared" si="2"/>
      </c>
      <c r="L11" s="15"/>
    </row>
    <row r="12" spans="1:12" ht="15">
      <c r="A12" s="15"/>
      <c r="B12" s="27" t="str">
        <f>'Town Data'!A8</f>
        <v>BARRE</v>
      </c>
      <c r="C12" s="52">
        <f>IF('Town Data'!C8&gt;9,'Town Data'!B8,"*")</f>
        <v>173477057.13</v>
      </c>
      <c r="D12" s="53">
        <f>IF('Town Data'!E8&gt;9,'Town Data'!D8,"*")</f>
        <v>30494274.77</v>
      </c>
      <c r="E12" s="54">
        <f>IF('Town Data'!G8&gt;9,'Town Data'!F8,"*")</f>
        <v>988189.3333316</v>
      </c>
      <c r="F12" s="53">
        <f>IF('Town Data'!I8&gt;9,'Town Data'!H8,"*")</f>
        <v>170725884.96</v>
      </c>
      <c r="G12" s="53">
        <f>IF('Town Data'!K8&gt;9,'Town Data'!J8,"*")</f>
        <v>31754840.76</v>
      </c>
      <c r="H12" s="54">
        <f>IF('Town Data'!M8&gt;9,'Town Data'!L8,"*")</f>
        <v>1113864.3333315</v>
      </c>
      <c r="I12" s="22">
        <f t="shared" si="0"/>
        <v>0.016114557969018988</v>
      </c>
      <c r="J12" s="22">
        <f t="shared" si="1"/>
        <v>-0.039696813456796626</v>
      </c>
      <c r="K12" s="22">
        <f t="shared" si="2"/>
        <v>-0.1128279236879897</v>
      </c>
      <c r="L12" s="15"/>
    </row>
    <row r="13" spans="1:12" ht="15">
      <c r="A13" s="15"/>
      <c r="B13" s="15" t="str">
        <f>'Town Data'!A9</f>
        <v>BARRE TOWN</v>
      </c>
      <c r="C13" s="48">
        <f>IF('Town Data'!C9&gt;9,'Town Data'!B9,"*")</f>
        <v>27053333.68</v>
      </c>
      <c r="D13" s="49">
        <f>IF('Town Data'!E9&gt;9,'Town Data'!D9,"*")</f>
        <v>3308206.27</v>
      </c>
      <c r="E13" s="50">
        <f>IF('Town Data'!G9&gt;9,'Town Data'!F9,"*")</f>
        <v>221911.9999996</v>
      </c>
      <c r="F13" s="51">
        <f>IF('Town Data'!I9&gt;9,'Town Data'!H9,"*")</f>
        <v>28649908.35</v>
      </c>
      <c r="G13" s="49">
        <f>IF('Town Data'!K9&gt;9,'Town Data'!J9,"*")</f>
        <v>3702214.57</v>
      </c>
      <c r="H13" s="50">
        <f>IF('Town Data'!M9&gt;9,'Town Data'!L9,"*")</f>
        <v>245484.1666663</v>
      </c>
      <c r="I13" s="9">
        <f t="shared" si="0"/>
        <v>-0.05572704284061005</v>
      </c>
      <c r="J13" s="9">
        <f t="shared" si="1"/>
        <v>-0.10642503089711514</v>
      </c>
      <c r="K13" s="9">
        <f t="shared" si="2"/>
        <v>-0.09602316510597174</v>
      </c>
      <c r="L13" s="15"/>
    </row>
    <row r="14" spans="1:12" ht="15">
      <c r="A14" s="15"/>
      <c r="B14" s="27" t="str">
        <f>'Town Data'!A10</f>
        <v>BARTON</v>
      </c>
      <c r="C14" s="52">
        <f>IF('Town Data'!C10&gt;9,'Town Data'!B10,"*")</f>
        <v>46132811.58</v>
      </c>
      <c r="D14" s="53">
        <f>IF('Town Data'!E10&gt;9,'Town Data'!D10,"*")</f>
        <v>4304928.93</v>
      </c>
      <c r="E14" s="54">
        <f>IF('Town Data'!G10&gt;9,'Town Data'!F10,"*")</f>
        <v>163320.166666</v>
      </c>
      <c r="F14" s="53">
        <f>IF('Town Data'!I10&gt;9,'Town Data'!H10,"*")</f>
        <v>50404494.25</v>
      </c>
      <c r="G14" s="53">
        <f>IF('Town Data'!K10&gt;9,'Town Data'!J10,"*")</f>
        <v>4248735.82</v>
      </c>
      <c r="H14" s="54">
        <f>IF('Town Data'!M10&gt;9,'Town Data'!L10,"*")</f>
        <v>194187.9999992</v>
      </c>
      <c r="I14" s="22">
        <f t="shared" si="0"/>
        <v>-0.0847480514101181</v>
      </c>
      <c r="J14" s="22">
        <f t="shared" si="1"/>
        <v>0.013225842316550385</v>
      </c>
      <c r="K14" s="22">
        <f t="shared" si="2"/>
        <v>-0.15895850069688733</v>
      </c>
      <c r="L14" s="15"/>
    </row>
    <row r="15" spans="1:12" ht="15">
      <c r="A15" s="15"/>
      <c r="B15" s="15" t="str">
        <f>'Town Data'!A11</f>
        <v>BENNINGTON</v>
      </c>
      <c r="C15" s="48">
        <f>IF('Town Data'!C11&gt;9,'Town Data'!B11,"*")</f>
        <v>113819509.12</v>
      </c>
      <c r="D15" s="49">
        <f>IF('Town Data'!E11&gt;9,'Town Data'!D11,"*")</f>
        <v>32679942.41</v>
      </c>
      <c r="E15" s="50">
        <f>IF('Town Data'!G11&gt;9,'Town Data'!F11,"*")</f>
        <v>1310953.8333306</v>
      </c>
      <c r="F15" s="51">
        <f>IF('Town Data'!I11&gt;9,'Town Data'!H11,"*")</f>
        <v>107702650.83</v>
      </c>
      <c r="G15" s="49">
        <f>IF('Town Data'!K11&gt;9,'Town Data'!J11,"*")</f>
        <v>33670549.89</v>
      </c>
      <c r="H15" s="50">
        <f>IF('Town Data'!M11&gt;9,'Town Data'!L11,"*")</f>
        <v>777750.8333306</v>
      </c>
      <c r="I15" s="9">
        <f t="shared" si="0"/>
        <v>0.05679394372247139</v>
      </c>
      <c r="J15" s="9">
        <f t="shared" si="1"/>
        <v>-0.02942059108735276</v>
      </c>
      <c r="K15" s="9">
        <f t="shared" si="2"/>
        <v>0.6855704644077834</v>
      </c>
      <c r="L15" s="15"/>
    </row>
    <row r="16" spans="1:12" ht="15">
      <c r="A16" s="15"/>
      <c r="B16" s="28" t="str">
        <f>'Town Data'!A12</f>
        <v>BERLIN</v>
      </c>
      <c r="C16" s="55">
        <f>IF('Town Data'!C12&gt;9,'Town Data'!B12,"*")</f>
        <v>46632630.4</v>
      </c>
      <c r="D16" s="56">
        <f>IF('Town Data'!E12&gt;9,'Town Data'!D12,"*")</f>
        <v>17273954.07</v>
      </c>
      <c r="E16" s="57">
        <f>IF('Town Data'!G12&gt;9,'Town Data'!F12,"*")</f>
        <v>436854.666666</v>
      </c>
      <c r="F16" s="56">
        <f>IF('Town Data'!I12&gt;9,'Town Data'!H12,"*")</f>
        <v>46808218.91</v>
      </c>
      <c r="G16" s="56">
        <f>IF('Town Data'!K12&gt;9,'Town Data'!J12,"*")</f>
        <v>16084445.66</v>
      </c>
      <c r="H16" s="57">
        <f>IF('Town Data'!M12&gt;9,'Town Data'!L12,"*")</f>
        <v>321787.9999991</v>
      </c>
      <c r="I16" s="26">
        <f t="shared" si="0"/>
        <v>-0.003751232456368589</v>
      </c>
      <c r="J16" s="26">
        <f t="shared" si="1"/>
        <v>0.07395395745332763</v>
      </c>
      <c r="K16" s="26">
        <f t="shared" si="2"/>
        <v>0.357585325329788</v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16049212.49</v>
      </c>
      <c r="D17" s="53">
        <f>IF('Town Data'!E13&gt;9,'Town Data'!D13,"*")</f>
        <v>4896968.56</v>
      </c>
      <c r="E17" s="54">
        <f>IF('Town Data'!G13&gt;9,'Town Data'!F13,"*")</f>
        <v>419342.6666663</v>
      </c>
      <c r="F17" s="53">
        <f>IF('Town Data'!I13&gt;9,'Town Data'!H13,"*")</f>
        <v>15470813.28</v>
      </c>
      <c r="G17" s="53">
        <f>IF('Town Data'!K13&gt;9,'Town Data'!J13,"*")</f>
        <v>4739940.67</v>
      </c>
      <c r="H17" s="54">
        <f>IF('Town Data'!M13&gt;9,'Town Data'!L13,"*")</f>
        <v>272577.1666662</v>
      </c>
      <c r="I17" s="22">
        <f t="shared" si="0"/>
        <v>0.03738647733197908</v>
      </c>
      <c r="J17" s="22">
        <f t="shared" si="1"/>
        <v>0.03312866150284528</v>
      </c>
      <c r="K17" s="22">
        <f t="shared" si="2"/>
        <v>0.5384365161438123</v>
      </c>
      <c r="L17" s="15"/>
    </row>
    <row r="18" spans="1:12" ht="15">
      <c r="A18" s="15"/>
      <c r="B18" s="15" t="str">
        <f>'Town Data'!A14</f>
        <v>BRADFORD</v>
      </c>
      <c r="C18" s="48">
        <f>IF('Town Data'!C14&gt;9,'Town Data'!B14,"*")</f>
        <v>22820609.55</v>
      </c>
      <c r="D18" s="49">
        <f>IF('Town Data'!E14&gt;9,'Town Data'!D14,"*")</f>
        <v>5726223.96</v>
      </c>
      <c r="E18" s="50">
        <f>IF('Town Data'!G14&gt;9,'Town Data'!F14,"*")</f>
        <v>204311.4999994</v>
      </c>
      <c r="F18" s="51">
        <f>IF('Town Data'!I14&gt;9,'Town Data'!H14,"*")</f>
        <v>24541500.51</v>
      </c>
      <c r="G18" s="49">
        <f>IF('Town Data'!K14&gt;9,'Town Data'!J14,"*")</f>
        <v>6299525.67</v>
      </c>
      <c r="H18" s="50">
        <f>IF('Town Data'!M14&gt;9,'Town Data'!L14,"*")</f>
        <v>246417.8333326</v>
      </c>
      <c r="I18" s="9">
        <f t="shared" si="0"/>
        <v>-0.07012166836737567</v>
      </c>
      <c r="J18" s="9">
        <f t="shared" si="1"/>
        <v>-0.0910071233982288</v>
      </c>
      <c r="K18" s="9">
        <f t="shared" si="2"/>
        <v>-0.17087372599517753</v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28379876.76</v>
      </c>
      <c r="D19" s="53">
        <f>IF('Town Data'!E15&gt;9,'Town Data'!D15,"*")</f>
        <v>4682338.62</v>
      </c>
      <c r="E19" s="54">
        <f>IF('Town Data'!G15&gt;9,'Town Data'!F15,"*")</f>
        <v>246399.166666</v>
      </c>
      <c r="F19" s="53">
        <f>IF('Town Data'!I15&gt;9,'Town Data'!H15,"*")</f>
        <v>28053091.24</v>
      </c>
      <c r="G19" s="53">
        <f>IF('Town Data'!K15&gt;9,'Town Data'!J15,"*")</f>
        <v>4519966.12</v>
      </c>
      <c r="H19" s="54">
        <f>IF('Town Data'!M15&gt;9,'Town Data'!L15,"*")</f>
        <v>171966.6666663</v>
      </c>
      <c r="I19" s="22">
        <f t="shared" si="0"/>
        <v>0.011648823910501897</v>
      </c>
      <c r="J19" s="22">
        <f t="shared" si="1"/>
        <v>0.03592338873548902</v>
      </c>
      <c r="K19" s="22">
        <f t="shared" si="2"/>
        <v>0.43283097499433243</v>
      </c>
      <c r="L19" s="15"/>
    </row>
    <row r="20" spans="1:12" ht="15">
      <c r="A20" s="15"/>
      <c r="B20" s="15" t="str">
        <f>'Town Data'!A16</f>
        <v>BRATTLEBORO</v>
      </c>
      <c r="C20" s="48">
        <f>IF('Town Data'!C16&gt;9,'Town Data'!B16,"*")</f>
        <v>140718172.48</v>
      </c>
      <c r="D20" s="49">
        <f>IF('Town Data'!E16&gt;9,'Town Data'!D16,"*")</f>
        <v>23955708.43</v>
      </c>
      <c r="E20" s="50">
        <f>IF('Town Data'!G16&gt;9,'Town Data'!F16,"*")</f>
        <v>1708117.6666639</v>
      </c>
      <c r="F20" s="51">
        <f>IF('Town Data'!I16&gt;9,'Town Data'!H16,"*")</f>
        <v>163826833.49</v>
      </c>
      <c r="G20" s="49">
        <f>IF('Town Data'!K16&gt;9,'Town Data'!J16,"*")</f>
        <v>26070836.31</v>
      </c>
      <c r="H20" s="50">
        <f>IF('Town Data'!M16&gt;9,'Town Data'!L16,"*")</f>
        <v>2147690.6666645</v>
      </c>
      <c r="I20" s="9">
        <f t="shared" si="0"/>
        <v>-0.14105540904207597</v>
      </c>
      <c r="J20" s="9">
        <f t="shared" si="1"/>
        <v>-0.08113003567855238</v>
      </c>
      <c r="K20" s="9">
        <f t="shared" si="2"/>
        <v>-0.20467239850852664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4768683.19</v>
      </c>
      <c r="D21" s="53">
        <f>IF('Town Data'!E17&gt;9,'Town Data'!D17,"*")</f>
        <v>960922.27</v>
      </c>
      <c r="E21" s="54" t="str">
        <f>IF('Town Data'!G17&gt;9,'Town Data'!F17,"*")</f>
        <v>*</v>
      </c>
      <c r="F21" s="53">
        <f>IF('Town Data'!I17&gt;9,'Town Data'!H17,"*")</f>
        <v>1575326.3</v>
      </c>
      <c r="G21" s="53">
        <f>IF('Town Data'!K17&gt;9,'Town Data'!J17,"*")</f>
        <v>728635.3</v>
      </c>
      <c r="H21" s="54" t="str">
        <f>IF('Town Data'!M17&gt;9,'Town Data'!L17,"*")</f>
        <v>*</v>
      </c>
      <c r="I21" s="22">
        <f t="shared" si="0"/>
        <v>2.0271082187861653</v>
      </c>
      <c r="J21" s="22">
        <f t="shared" si="1"/>
        <v>0.31879730504410086</v>
      </c>
      <c r="K21" s="22">
        <f t="shared" si="2"/>
      </c>
      <c r="L21" s="15"/>
    </row>
    <row r="22" spans="1:12" ht="15">
      <c r="A22" s="15"/>
      <c r="B22" s="15" t="str">
        <f>'Town Data'!A18</f>
        <v>BRIDPORT</v>
      </c>
      <c r="C22" s="48">
        <f>IF('Town Data'!C18&gt;9,'Town Data'!B18,"*")</f>
        <v>3654599</v>
      </c>
      <c r="D22" s="49">
        <f>IF('Town Data'!E18&gt;9,'Town Data'!D18,"*")</f>
        <v>976731.34</v>
      </c>
      <c r="E22" s="50" t="str">
        <f>IF('Town Data'!G18&gt;9,'Town Data'!F18,"*")</f>
        <v>*</v>
      </c>
      <c r="F22" s="51">
        <f>IF('Town Data'!I18&gt;9,'Town Data'!H18,"*")</f>
        <v>3428251.33</v>
      </c>
      <c r="G22" s="49">
        <f>IF('Town Data'!K18&gt;9,'Town Data'!J18,"*")</f>
        <v>765073.73</v>
      </c>
      <c r="H22" s="50" t="str">
        <f>IF('Town Data'!M18&gt;9,'Town Data'!L18,"*")</f>
        <v>*</v>
      </c>
      <c r="I22" s="9">
        <f t="shared" si="0"/>
        <v>0.06602423457675721</v>
      </c>
      <c r="J22" s="9">
        <f t="shared" si="1"/>
        <v>0.27664995110994073</v>
      </c>
      <c r="K22" s="9">
        <f t="shared" si="2"/>
      </c>
      <c r="L22" s="15"/>
    </row>
    <row r="23" spans="1:12" ht="15">
      <c r="A23" s="15"/>
      <c r="B23" s="27" t="str">
        <f>'Town Data'!A19</f>
        <v>BRIGHTON</v>
      </c>
      <c r="C23" s="52">
        <f>IF('Town Data'!C19&gt;9,'Town Data'!B19,"*")</f>
        <v>2426983.92</v>
      </c>
      <c r="D23" s="53">
        <f>IF('Town Data'!E19&gt;9,'Town Data'!D19,"*")</f>
        <v>1033484.27</v>
      </c>
      <c r="E23" s="54" t="str">
        <f>IF('Town Data'!G19&gt;9,'Town Data'!F19,"*")</f>
        <v>*</v>
      </c>
      <c r="F23" s="53">
        <f>IF('Town Data'!I19&gt;9,'Town Data'!H19,"*")</f>
        <v>2588012.32</v>
      </c>
      <c r="G23" s="53">
        <f>IF('Town Data'!K19&gt;9,'Town Data'!J19,"*")</f>
        <v>1147381.12</v>
      </c>
      <c r="H23" s="54" t="str">
        <f>IF('Town Data'!M19&gt;9,'Town Data'!L19,"*")</f>
        <v>*</v>
      </c>
      <c r="I23" s="22">
        <f t="shared" si="0"/>
        <v>-0.062220878453932524</v>
      </c>
      <c r="J23" s="22">
        <f t="shared" si="1"/>
        <v>-0.09926679811499782</v>
      </c>
      <c r="K23" s="22">
        <f t="shared" si="2"/>
      </c>
      <c r="L23" s="15"/>
    </row>
    <row r="24" spans="1:12" ht="15">
      <c r="A24" s="15"/>
      <c r="B24" s="15" t="str">
        <f>'Town Data'!A20</f>
        <v>BRISTOL</v>
      </c>
      <c r="C24" s="48">
        <f>IF('Town Data'!C20&gt;9,'Town Data'!B20,"*")</f>
        <v>15842550.02</v>
      </c>
      <c r="D24" s="49">
        <f>IF('Town Data'!E20&gt;9,'Town Data'!D20,"*")</f>
        <v>4255418.77</v>
      </c>
      <c r="E24" s="50">
        <f>IF('Town Data'!G20&gt;9,'Town Data'!F20,"*")</f>
        <v>243369.9999995</v>
      </c>
      <c r="F24" s="51">
        <f>IF('Town Data'!I20&gt;9,'Town Data'!H20,"*")</f>
        <v>15069316.63</v>
      </c>
      <c r="G24" s="49">
        <f>IF('Town Data'!K20&gt;9,'Town Data'!J20,"*")</f>
        <v>4023129.18</v>
      </c>
      <c r="H24" s="50">
        <f>IF('Town Data'!M20&gt;9,'Town Data'!L20,"*")</f>
        <v>270593.333333</v>
      </c>
      <c r="I24" s="9">
        <f t="shared" si="0"/>
        <v>0.05131177537677093</v>
      </c>
      <c r="J24" s="9">
        <f t="shared" si="1"/>
        <v>0.05773853625053108</v>
      </c>
      <c r="K24" s="9">
        <f t="shared" si="2"/>
        <v>-0.10060607553844719</v>
      </c>
      <c r="L24" s="15"/>
    </row>
    <row r="25" spans="1:12" ht="15">
      <c r="A25" s="15"/>
      <c r="B25" s="27" t="str">
        <f>'Town Data'!A21</f>
        <v>BROOKFIELD</v>
      </c>
      <c r="C25" s="52">
        <f>IF('Town Data'!C21&gt;9,'Town Data'!B21,"*")</f>
        <v>6829030.48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7707526</v>
      </c>
      <c r="G25" s="53">
        <f>IF('Town Data'!K21&gt;9,'Town Data'!J21,"*")</f>
        <v>50648</v>
      </c>
      <c r="H25" s="54" t="str">
        <f>IF('Town Data'!M21&gt;9,'Town Data'!L21,"*")</f>
        <v>*</v>
      </c>
      <c r="I25" s="22">
        <f t="shared" si="0"/>
        <v>-0.11397892397638354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BURKE</v>
      </c>
      <c r="C26" s="48">
        <f>IF('Town Data'!C22&gt;9,'Town Data'!B22,"*")</f>
        <v>2686811.23</v>
      </c>
      <c r="D26" s="49">
        <f>IF('Town Data'!E22&gt;9,'Town Data'!D22,"*")</f>
        <v>1510850.78</v>
      </c>
      <c r="E26" s="50" t="str">
        <f>IF('Town Data'!G22&gt;9,'Town Data'!F22,"*")</f>
        <v>*</v>
      </c>
      <c r="F26" s="51">
        <f>IF('Town Data'!I22&gt;9,'Town Data'!H22,"*")</f>
        <v>2463445.92</v>
      </c>
      <c r="G26" s="49">
        <f>IF('Town Data'!K22&gt;9,'Town Data'!J22,"*")</f>
        <v>1196847.47</v>
      </c>
      <c r="H26" s="50" t="str">
        <f>IF('Town Data'!M22&gt;9,'Town Data'!L22,"*")</f>
        <v>*</v>
      </c>
      <c r="I26" s="9">
        <f t="shared" si="0"/>
        <v>0.09067189508264101</v>
      </c>
      <c r="J26" s="9">
        <f t="shared" si="1"/>
        <v>0.2623586696473529</v>
      </c>
      <c r="K26" s="9">
        <f t="shared" si="2"/>
      </c>
      <c r="L26" s="15"/>
    </row>
    <row r="27" spans="1:12" ht="15">
      <c r="A27" s="15"/>
      <c r="B27" s="27" t="str">
        <f>'Town Data'!A23</f>
        <v>BURLINGTON</v>
      </c>
      <c r="C27" s="52">
        <f>IF('Town Data'!C23&gt;9,'Town Data'!B23,"*")</f>
        <v>288504332.06</v>
      </c>
      <c r="D27" s="53">
        <f>IF('Town Data'!E23&gt;9,'Town Data'!D23,"*")</f>
        <v>64571118.16</v>
      </c>
      <c r="E27" s="54">
        <f>IF('Town Data'!G23&gt;9,'Town Data'!F23,"*")</f>
        <v>2101811.8333289</v>
      </c>
      <c r="F27" s="53">
        <f>IF('Town Data'!I23&gt;9,'Town Data'!H23,"*")</f>
        <v>284911641.05</v>
      </c>
      <c r="G27" s="53">
        <f>IF('Town Data'!K23&gt;9,'Town Data'!J23,"*")</f>
        <v>64650337.53</v>
      </c>
      <c r="H27" s="54">
        <f>IF('Town Data'!M23&gt;9,'Town Data'!L23,"*")</f>
        <v>2180899.9999945</v>
      </c>
      <c r="I27" s="22">
        <f t="shared" si="0"/>
        <v>0.012609842815687191</v>
      </c>
      <c r="J27" s="22">
        <f t="shared" si="1"/>
        <v>-0.0012253512205291153</v>
      </c>
      <c r="K27" s="22">
        <f t="shared" si="2"/>
        <v>-0.03626400415690751</v>
      </c>
      <c r="L27" s="15"/>
    </row>
    <row r="28" spans="1:12" ht="15">
      <c r="A28" s="15"/>
      <c r="B28" s="15" t="str">
        <f>'Town Data'!A24</f>
        <v>CABOT</v>
      </c>
      <c r="C28" s="48">
        <f>IF('Town Data'!C24&gt;9,'Town Data'!B24,"*")</f>
        <v>79389962.13</v>
      </c>
      <c r="D28" s="49">
        <f>IF('Town Data'!E24&gt;9,'Town Data'!D24,"*")</f>
        <v>679847.43</v>
      </c>
      <c r="E28" s="50" t="str">
        <f>IF('Town Data'!G24&gt;9,'Town Data'!F24,"*")</f>
        <v>*</v>
      </c>
      <c r="F28" s="51">
        <f>IF('Town Data'!I24&gt;9,'Town Data'!H24,"*")</f>
        <v>232119846</v>
      </c>
      <c r="G28" s="49">
        <f>IF('Town Data'!K24&gt;9,'Town Data'!J24,"*")</f>
        <v>735526</v>
      </c>
      <c r="H28" s="50" t="str">
        <f>IF('Town Data'!M24&gt;9,'Town Data'!L24,"*")</f>
        <v>*</v>
      </c>
      <c r="I28" s="9">
        <f t="shared" si="0"/>
        <v>-0.6579785679764754</v>
      </c>
      <c r="J28" s="9">
        <f t="shared" si="1"/>
        <v>-0.07569898276879396</v>
      </c>
      <c r="K28" s="9">
        <f t="shared" si="2"/>
      </c>
      <c r="L28" s="15"/>
    </row>
    <row r="29" spans="1:12" ht="15">
      <c r="A29" s="15"/>
      <c r="B29" s="27" t="str">
        <f>'Town Data'!A25</f>
        <v>CALAIS</v>
      </c>
      <c r="C29" s="52">
        <f>IF('Town Data'!C25&gt;9,'Town Data'!B25,"*")</f>
        <v>639507.81</v>
      </c>
      <c r="D29" s="53" t="str">
        <f>IF('Town Data'!E25&gt;9,'Town Data'!D25,"*")</f>
        <v>*</v>
      </c>
      <c r="E29" s="54" t="str">
        <f>IF('Town Data'!G25&gt;9,'Town Data'!F25,"*")</f>
        <v>*</v>
      </c>
      <c r="F29" s="53">
        <f>IF('Town Data'!I25&gt;9,'Town Data'!H25,"*")</f>
        <v>1195390</v>
      </c>
      <c r="G29" s="53">
        <f>IF('Town Data'!K25&gt;9,'Town Data'!J25,"*")</f>
        <v>187639</v>
      </c>
      <c r="H29" s="54" t="str">
        <f>IF('Town Data'!M25&gt;9,'Town Data'!L25,"*")</f>
        <v>*</v>
      </c>
      <c r="I29" s="22">
        <f t="shared" si="0"/>
        <v>-0.46502161637624534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CAMBRIDGE</v>
      </c>
      <c r="C30" s="48">
        <f>IF('Town Data'!C26&gt;9,'Town Data'!B26,"*")</f>
        <v>14482033.41</v>
      </c>
      <c r="D30" s="49">
        <f>IF('Town Data'!E26&gt;9,'Town Data'!D26,"*")</f>
        <v>5525992.28</v>
      </c>
      <c r="E30" s="50" t="str">
        <f>IF('Town Data'!G26&gt;9,'Town Data'!F26,"*")</f>
        <v>*</v>
      </c>
      <c r="F30" s="51">
        <f>IF('Town Data'!I26&gt;9,'Town Data'!H26,"*")</f>
        <v>15738744.84</v>
      </c>
      <c r="G30" s="49">
        <f>IF('Town Data'!K26&gt;9,'Town Data'!J26,"*")</f>
        <v>5418897.65</v>
      </c>
      <c r="H30" s="50" t="str">
        <f>IF('Town Data'!M26&gt;9,'Town Data'!L26,"*")</f>
        <v>*</v>
      </c>
      <c r="I30" s="9">
        <f t="shared" si="0"/>
        <v>-0.0798482625378149</v>
      </c>
      <c r="J30" s="9">
        <f t="shared" si="1"/>
        <v>0.019763176372227638</v>
      </c>
      <c r="K30" s="9">
        <f t="shared" si="2"/>
      </c>
      <c r="L30" s="15"/>
    </row>
    <row r="31" spans="1:12" ht="15">
      <c r="A31" s="15"/>
      <c r="B31" s="27" t="str">
        <f>'Town Data'!A27</f>
        <v>CASTLETON</v>
      </c>
      <c r="C31" s="52">
        <f>IF('Town Data'!C27&gt;9,'Town Data'!B27,"*")</f>
        <v>24520185.5</v>
      </c>
      <c r="D31" s="53">
        <f>IF('Town Data'!E27&gt;9,'Town Data'!D27,"*")</f>
        <v>6071402.53</v>
      </c>
      <c r="E31" s="54" t="str">
        <f>IF('Town Data'!G27&gt;9,'Town Data'!F27,"*")</f>
        <v>*</v>
      </c>
      <c r="F31" s="53">
        <f>IF('Town Data'!I27&gt;9,'Town Data'!H27,"*")</f>
        <v>26964957.09</v>
      </c>
      <c r="G31" s="53">
        <f>IF('Town Data'!K27&gt;9,'Town Data'!J27,"*")</f>
        <v>7021026.09</v>
      </c>
      <c r="H31" s="54" t="str">
        <f>IF('Town Data'!M27&gt;9,'Town Data'!L27,"*")</f>
        <v>*</v>
      </c>
      <c r="I31" s="22">
        <f t="shared" si="0"/>
        <v>-0.09066476841925507</v>
      </c>
      <c r="J31" s="22">
        <f t="shared" si="1"/>
        <v>-0.1352542417343445</v>
      </c>
      <c r="K31" s="22">
        <f t="shared" si="2"/>
      </c>
      <c r="L31" s="15"/>
    </row>
    <row r="32" spans="1:12" ht="15">
      <c r="A32" s="15"/>
      <c r="B32" s="15" t="str">
        <f>'Town Data'!A28</f>
        <v>CAVENDISH</v>
      </c>
      <c r="C32" s="48">
        <f>IF('Town Data'!C28&gt;9,'Town Data'!B28,"*")</f>
        <v>870702.14</v>
      </c>
      <c r="D32" s="49">
        <f>IF('Town Data'!E28&gt;9,'Town Data'!D28,"*")</f>
        <v>210274.19</v>
      </c>
      <c r="E32" s="50" t="str">
        <f>IF('Town Data'!G28&gt;9,'Town Data'!F28,"*")</f>
        <v>*</v>
      </c>
      <c r="F32" s="51">
        <f>IF('Town Data'!I28&gt;9,'Town Data'!H28,"*")</f>
        <v>820892.48</v>
      </c>
      <c r="G32" s="49">
        <f>IF('Town Data'!K28&gt;9,'Town Data'!J28,"*")</f>
        <v>208484.25</v>
      </c>
      <c r="H32" s="50" t="str">
        <f>IF('Town Data'!M28&gt;9,'Town Data'!L28,"*")</f>
        <v>*</v>
      </c>
      <c r="I32" s="9">
        <f t="shared" si="0"/>
        <v>0.0606774470634693</v>
      </c>
      <c r="J32" s="9">
        <f t="shared" si="1"/>
        <v>0.008585492669110507</v>
      </c>
      <c r="K32" s="9">
        <f t="shared" si="2"/>
      </c>
      <c r="L32" s="15"/>
    </row>
    <row r="33" spans="1:12" ht="15">
      <c r="A33" s="15"/>
      <c r="B33" s="27" t="str">
        <f>'Town Data'!A29</f>
        <v>CHARLOTTE</v>
      </c>
      <c r="C33" s="52">
        <f>IF('Town Data'!C29&gt;9,'Town Data'!B29,"*")</f>
        <v>4306294.75</v>
      </c>
      <c r="D33" s="53">
        <f>IF('Town Data'!E29&gt;9,'Town Data'!D29,"*")</f>
        <v>1469472.56</v>
      </c>
      <c r="E33" s="54" t="str">
        <f>IF('Town Data'!G29&gt;9,'Town Data'!F29,"*")</f>
        <v>*</v>
      </c>
      <c r="F33" s="53">
        <f>IF('Town Data'!I29&gt;9,'Town Data'!H29,"*")</f>
        <v>4089010.4</v>
      </c>
      <c r="G33" s="53">
        <f>IF('Town Data'!K29&gt;9,'Town Data'!J29,"*")</f>
        <v>1363917.42</v>
      </c>
      <c r="H33" s="54" t="str">
        <f>IF('Town Data'!M29&gt;9,'Town Data'!L29,"*")</f>
        <v>*</v>
      </c>
      <c r="I33" s="22">
        <f t="shared" si="0"/>
        <v>0.05313861515245843</v>
      </c>
      <c r="J33" s="22">
        <f t="shared" si="1"/>
        <v>0.07739115173116576</v>
      </c>
      <c r="K33" s="22">
        <f t="shared" si="2"/>
      </c>
      <c r="L33" s="15"/>
    </row>
    <row r="34" spans="1:12" ht="15">
      <c r="A34" s="15"/>
      <c r="B34" s="15" t="str">
        <f>'Town Data'!A30</f>
        <v>CHELSEA</v>
      </c>
      <c r="C34" s="48">
        <f>IF('Town Data'!C30&gt;9,'Town Data'!B30,"*")</f>
        <v>2378088.14</v>
      </c>
      <c r="D34" s="49">
        <f>IF('Town Data'!E30&gt;9,'Town Data'!D30,"*")</f>
        <v>327968.26</v>
      </c>
      <c r="E34" s="50" t="str">
        <f>IF('Town Data'!G30&gt;9,'Town Data'!F30,"*")</f>
        <v>*</v>
      </c>
      <c r="F34" s="51">
        <f>IF('Town Data'!I30&gt;9,'Town Data'!H30,"*")</f>
        <v>3632227.39</v>
      </c>
      <c r="G34" s="49">
        <f>IF('Town Data'!K30&gt;9,'Town Data'!J30,"*")</f>
        <v>387929.41</v>
      </c>
      <c r="H34" s="50" t="str">
        <f>IF('Town Data'!M30&gt;9,'Town Data'!L30,"*")</f>
        <v>*</v>
      </c>
      <c r="I34" s="9">
        <f t="shared" si="0"/>
        <v>-0.34528103979745606</v>
      </c>
      <c r="J34" s="9">
        <f t="shared" si="1"/>
        <v>-0.15456716725859987</v>
      </c>
      <c r="K34" s="9">
        <f t="shared" si="2"/>
      </c>
      <c r="L34" s="15"/>
    </row>
    <row r="35" spans="1:12" ht="15">
      <c r="A35" s="15"/>
      <c r="B35" s="27" t="str">
        <f>'Town Data'!A31</f>
        <v>CHESTER</v>
      </c>
      <c r="C35" s="52">
        <f>IF('Town Data'!C31&gt;9,'Town Data'!B31,"*")</f>
        <v>9076901.81</v>
      </c>
      <c r="D35" s="53">
        <f>IF('Town Data'!E31&gt;9,'Town Data'!D31,"*")</f>
        <v>2362384.09</v>
      </c>
      <c r="E35" s="54">
        <f>IF('Town Data'!G31&gt;9,'Town Data'!F31,"*")</f>
        <v>333359.3333329</v>
      </c>
      <c r="F35" s="53">
        <f>IF('Town Data'!I31&gt;9,'Town Data'!H31,"*")</f>
        <v>8049369.81</v>
      </c>
      <c r="G35" s="53">
        <f>IF('Town Data'!K31&gt;9,'Town Data'!J31,"*")</f>
        <v>2259113.74</v>
      </c>
      <c r="H35" s="54">
        <f>IF('Town Data'!M31&gt;9,'Town Data'!L31,"*")</f>
        <v>290584.8333328</v>
      </c>
      <c r="I35" s="22">
        <f t="shared" si="0"/>
        <v>0.12765372001215097</v>
      </c>
      <c r="J35" s="22">
        <f t="shared" si="1"/>
        <v>0.04571277141628098</v>
      </c>
      <c r="K35" s="22">
        <f t="shared" si="2"/>
        <v>0.14720141966635736</v>
      </c>
      <c r="L35" s="15"/>
    </row>
    <row r="36" spans="1:12" ht="15">
      <c r="A36" s="15"/>
      <c r="B36" s="15" t="str">
        <f>'Town Data'!A32</f>
        <v>CHITTENDEN</v>
      </c>
      <c r="C36" s="48">
        <f>IF('Town Data'!C32&gt;9,'Town Data'!B32,"*")</f>
        <v>799730.59</v>
      </c>
      <c r="D36" s="49" t="str">
        <f>IF('Town Data'!E32&gt;9,'Town Data'!D32,"*")</f>
        <v>*</v>
      </c>
      <c r="E36" s="50" t="str">
        <f>IF('Town Data'!G32&gt;9,'Town Data'!F32,"*")</f>
        <v>*</v>
      </c>
      <c r="F36" s="51" t="str">
        <f>IF('Town Data'!I32&gt;9,'Town Data'!H32,"*")</f>
        <v>*</v>
      </c>
      <c r="G36" s="49" t="str">
        <f>IF('Town Data'!K32&gt;9,'Town Data'!J32,"*")</f>
        <v>*</v>
      </c>
      <c r="H36" s="50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CLARENDON</v>
      </c>
      <c r="C37" s="52">
        <f>IF('Town Data'!C33&gt;9,'Town Data'!B33,"*")</f>
        <v>26205880.87</v>
      </c>
      <c r="D37" s="53">
        <f>IF('Town Data'!E33&gt;9,'Town Data'!D33,"*")</f>
        <v>4530789.1</v>
      </c>
      <c r="E37" s="54">
        <f>IF('Town Data'!G33&gt;9,'Town Data'!F33,"*")</f>
        <v>196578.8333329</v>
      </c>
      <c r="F37" s="53">
        <f>IF('Town Data'!I33&gt;9,'Town Data'!H33,"*")</f>
        <v>17238053.22</v>
      </c>
      <c r="G37" s="53">
        <f>IF('Town Data'!K33&gt;9,'Town Data'!J33,"*")</f>
        <v>5216011.08</v>
      </c>
      <c r="H37" s="54">
        <f>IF('Town Data'!M33&gt;9,'Town Data'!L33,"*")</f>
        <v>155840.3333328</v>
      </c>
      <c r="I37" s="22">
        <f t="shared" si="0"/>
        <v>0.5202343637966795</v>
      </c>
      <c r="J37" s="22">
        <f t="shared" si="1"/>
        <v>-0.13136896557359315</v>
      </c>
      <c r="K37" s="22">
        <f>_xlfn.IFERROR((E37-H37)/H37,"")</f>
        <v>0.2614117868517527</v>
      </c>
      <c r="L37" s="15"/>
    </row>
    <row r="38" spans="1:12" ht="15">
      <c r="A38" s="15"/>
      <c r="B38" s="15" t="str">
        <f>'Town Data'!A34</f>
        <v>COLCHESTER</v>
      </c>
      <c r="C38" s="48">
        <f>IF('Town Data'!C34&gt;9,'Town Data'!B34,"*")</f>
        <v>379563404.95</v>
      </c>
      <c r="D38" s="49">
        <f>IF('Town Data'!E34&gt;9,'Town Data'!D34,"*")</f>
        <v>89324388.29</v>
      </c>
      <c r="E38" s="50">
        <f>IF('Town Data'!G34&gt;9,'Town Data'!F34,"*")</f>
        <v>7129739.8333308</v>
      </c>
      <c r="F38" s="51">
        <f>IF('Town Data'!I34&gt;9,'Town Data'!H34,"*")</f>
        <v>490300898.46</v>
      </c>
      <c r="G38" s="49">
        <f>IF('Town Data'!K34&gt;9,'Town Data'!J34,"*")</f>
        <v>90097195.75</v>
      </c>
      <c r="H38" s="50">
        <f>IF('Town Data'!M34&gt;9,'Town Data'!L34,"*")</f>
        <v>4699830.4999976</v>
      </c>
      <c r="I38" s="9">
        <f t="shared" si="0"/>
        <v>-0.22585619128543008</v>
      </c>
      <c r="J38" s="9">
        <f t="shared" si="1"/>
        <v>-0.008577486275425986</v>
      </c>
      <c r="K38" s="9">
        <f t="shared" si="2"/>
        <v>0.5170206315598915</v>
      </c>
      <c r="L38" s="15"/>
    </row>
    <row r="39" spans="1:12" ht="15">
      <c r="A39" s="15"/>
      <c r="B39" s="27" t="str">
        <f>'Town Data'!A35</f>
        <v>CONCORD</v>
      </c>
      <c r="C39" s="52">
        <f>IF('Town Data'!C35&gt;9,'Town Data'!B35,"*")</f>
        <v>787658.44</v>
      </c>
      <c r="D39" s="53">
        <f>IF('Town Data'!E35&gt;9,'Town Data'!D35,"*")</f>
        <v>465924.77</v>
      </c>
      <c r="E39" s="54" t="str">
        <f>IF('Town Data'!G35&gt;9,'Town Data'!F35,"*")</f>
        <v>*</v>
      </c>
      <c r="F39" s="53">
        <f>IF('Town Data'!I35&gt;9,'Town Data'!H35,"*")</f>
        <v>552018.29</v>
      </c>
      <c r="G39" s="53">
        <f>IF('Town Data'!K35&gt;9,'Town Data'!J35,"*")</f>
        <v>327178.63</v>
      </c>
      <c r="H39" s="54" t="str">
        <f>IF('Town Data'!M35&gt;9,'Town Data'!L35,"*")</f>
        <v>*</v>
      </c>
      <c r="I39" s="22">
        <f t="shared" si="0"/>
        <v>0.42687018576866337</v>
      </c>
      <c r="J39" s="22">
        <f t="shared" si="1"/>
        <v>0.4240684668188751</v>
      </c>
      <c r="K39" s="22">
        <f t="shared" si="2"/>
      </c>
      <c r="L39" s="15"/>
    </row>
    <row r="40" spans="1:12" ht="15">
      <c r="A40" s="15"/>
      <c r="B40" s="15" t="str">
        <f>'Town Data'!A36</f>
        <v>CORINTH</v>
      </c>
      <c r="C40" s="48">
        <f>IF('Town Data'!C36&gt;9,'Town Data'!B36,"*")</f>
        <v>1091077.24</v>
      </c>
      <c r="D40" s="49">
        <f>IF('Town Data'!E36&gt;9,'Town Data'!D36,"*")</f>
        <v>466336.78</v>
      </c>
      <c r="E40" s="50" t="str">
        <f>IF('Town Data'!G36&gt;9,'Town Data'!F36,"*")</f>
        <v>*</v>
      </c>
      <c r="F40" s="51">
        <f>IF('Town Data'!I36&gt;9,'Town Data'!H36,"*")</f>
        <v>972779.75</v>
      </c>
      <c r="G40" s="49">
        <f>IF('Town Data'!K36&gt;9,'Town Data'!J36,"*")</f>
        <v>474296.92</v>
      </c>
      <c r="H40" s="50" t="str">
        <f>IF('Town Data'!M36&gt;9,'Town Data'!L36,"*")</f>
        <v>*</v>
      </c>
      <c r="I40" s="9">
        <f t="shared" si="0"/>
        <v>0.12160768149213631</v>
      </c>
      <c r="J40" s="9">
        <f t="shared" si="1"/>
        <v>-0.01678303118645585</v>
      </c>
      <c r="K40" s="9">
        <f t="shared" si="2"/>
      </c>
      <c r="L40" s="15"/>
    </row>
    <row r="41" spans="1:12" ht="15">
      <c r="A41" s="15"/>
      <c r="B41" s="27" t="str">
        <f>'Town Data'!A37</f>
        <v>COVENTRY</v>
      </c>
      <c r="C41" s="52">
        <f>IF('Town Data'!C37&gt;9,'Town Data'!B37,"*")</f>
        <v>4756359.89</v>
      </c>
      <c r="D41" s="53">
        <f>IF('Town Data'!E37&gt;9,'Town Data'!D37,"*")</f>
        <v>1216092</v>
      </c>
      <c r="E41" s="54" t="str">
        <f>IF('Town Data'!G37&gt;9,'Town Data'!F37,"*")</f>
        <v>*</v>
      </c>
      <c r="F41" s="53">
        <f>IF('Town Data'!I37&gt;9,'Town Data'!H37,"*")</f>
        <v>3329359.66</v>
      </c>
      <c r="G41" s="53">
        <f>IF('Town Data'!K37&gt;9,'Town Data'!J37,"*")</f>
        <v>1525582.1</v>
      </c>
      <c r="H41" s="54" t="str">
        <f>IF('Town Data'!M37&gt;9,'Town Data'!L37,"*")</f>
        <v>*</v>
      </c>
      <c r="I41" s="22">
        <f t="shared" si="0"/>
        <v>0.42861101705064797</v>
      </c>
      <c r="J41" s="22">
        <f t="shared" si="1"/>
        <v>-0.20286689257824936</v>
      </c>
      <c r="K41" s="22">
        <f t="shared" si="2"/>
      </c>
      <c r="L41" s="15"/>
    </row>
    <row r="42" spans="1:12" ht="15">
      <c r="A42" s="15"/>
      <c r="B42" s="15" t="str">
        <f>'Town Data'!A38</f>
        <v>CRAFTSBURY</v>
      </c>
      <c r="C42" s="48">
        <f>IF('Town Data'!C38&gt;9,'Town Data'!B38,"*")</f>
        <v>1566446.11</v>
      </c>
      <c r="D42" s="49">
        <f>IF('Town Data'!E38&gt;9,'Town Data'!D38,"*")</f>
        <v>887565.57</v>
      </c>
      <c r="E42" s="50" t="str">
        <f>IF('Town Data'!G38&gt;9,'Town Data'!F38,"*")</f>
        <v>*</v>
      </c>
      <c r="F42" s="51">
        <f>IF('Town Data'!I38&gt;9,'Town Data'!H38,"*")</f>
        <v>1375647.03</v>
      </c>
      <c r="G42" s="49">
        <f>IF('Town Data'!K38&gt;9,'Town Data'!J38,"*")</f>
        <v>680314.71</v>
      </c>
      <c r="H42" s="50" t="str">
        <f>IF('Town Data'!M38&gt;9,'Town Data'!L38,"*")</f>
        <v>*</v>
      </c>
      <c r="I42" s="9">
        <f t="shared" si="0"/>
        <v>0.13869770067398762</v>
      </c>
      <c r="J42" s="9">
        <f t="shared" si="1"/>
        <v>0.3046396865356623</v>
      </c>
      <c r="K42" s="9">
        <f t="shared" si="2"/>
      </c>
      <c r="L42" s="15"/>
    </row>
    <row r="43" spans="1:12" ht="15">
      <c r="A43" s="15"/>
      <c r="B43" s="27" t="str">
        <f>'Town Data'!A39</f>
        <v>DANBY</v>
      </c>
      <c r="C43" s="52">
        <f>IF('Town Data'!C39&gt;9,'Town Data'!B39,"*")</f>
        <v>4487250.94</v>
      </c>
      <c r="D43" s="53">
        <f>IF('Town Data'!E39&gt;9,'Town Data'!D39,"*")</f>
        <v>764346.87</v>
      </c>
      <c r="E43" s="54" t="str">
        <f>IF('Town Data'!G39&gt;9,'Town Data'!F39,"*")</f>
        <v>*</v>
      </c>
      <c r="F43" s="53">
        <f>IF('Town Data'!I39&gt;9,'Town Data'!H39,"*")</f>
        <v>4564721.84</v>
      </c>
      <c r="G43" s="53">
        <f>IF('Town Data'!K39&gt;9,'Town Data'!J39,"*")</f>
        <v>873344.88</v>
      </c>
      <c r="H43" s="54" t="str">
        <f>IF('Town Data'!M39&gt;9,'Town Data'!L39,"*")</f>
        <v>*</v>
      </c>
      <c r="I43" s="22">
        <f t="shared" si="0"/>
        <v>-0.01697165845268667</v>
      </c>
      <c r="J43" s="22">
        <f t="shared" si="1"/>
        <v>-0.12480523158273969</v>
      </c>
      <c r="K43" s="22">
        <f t="shared" si="2"/>
      </c>
      <c r="L43" s="15"/>
    </row>
    <row r="44" spans="1:12" ht="15">
      <c r="A44" s="15"/>
      <c r="B44" s="15" t="str">
        <f>'Town Data'!A40</f>
        <v>DANVILLE</v>
      </c>
      <c r="C44" s="48">
        <f>IF('Town Data'!C40&gt;9,'Town Data'!B40,"*")</f>
        <v>3432622.91</v>
      </c>
      <c r="D44" s="49">
        <f>IF('Town Data'!E40&gt;9,'Town Data'!D40,"*")</f>
        <v>2283676.55</v>
      </c>
      <c r="E44" s="50" t="str">
        <f>IF('Town Data'!G40&gt;9,'Town Data'!F40,"*")</f>
        <v>*</v>
      </c>
      <c r="F44" s="51">
        <f>IF('Town Data'!I40&gt;9,'Town Data'!H40,"*")</f>
        <v>3398344.45</v>
      </c>
      <c r="G44" s="49">
        <f>IF('Town Data'!K40&gt;9,'Town Data'!J40,"*")</f>
        <v>2003332.5</v>
      </c>
      <c r="H44" s="50" t="str">
        <f>IF('Town Data'!M40&gt;9,'Town Data'!L40,"*")</f>
        <v>*</v>
      </c>
      <c r="I44" s="9">
        <f t="shared" si="0"/>
        <v>0.010086811535540478</v>
      </c>
      <c r="J44" s="9">
        <f t="shared" si="1"/>
        <v>0.13993885188804145</v>
      </c>
      <c r="K44" s="9">
        <f t="shared" si="2"/>
      </c>
      <c r="L44" s="15"/>
    </row>
    <row r="45" spans="1:12" ht="15">
      <c r="A45" s="15"/>
      <c r="B45" s="27" t="str">
        <f>'Town Data'!A41</f>
        <v>DERBY</v>
      </c>
      <c r="C45" s="52">
        <f>IF('Town Data'!C41&gt;9,'Town Data'!B41,"*")</f>
        <v>48914111.39</v>
      </c>
      <c r="D45" s="53">
        <f>IF('Town Data'!E41&gt;9,'Town Data'!D41,"*")</f>
        <v>17228140.83</v>
      </c>
      <c r="E45" s="54">
        <f>IF('Town Data'!G41&gt;9,'Town Data'!F41,"*")</f>
        <v>725988.4999989</v>
      </c>
      <c r="F45" s="53">
        <f>IF('Town Data'!I41&gt;9,'Town Data'!H41,"*")</f>
        <v>55740375.8</v>
      </c>
      <c r="G45" s="53">
        <f>IF('Town Data'!K41&gt;9,'Town Data'!J41,"*")</f>
        <v>17687242.71</v>
      </c>
      <c r="H45" s="54">
        <f>IF('Town Data'!M41&gt;9,'Town Data'!L41,"*")</f>
        <v>463336.1666653</v>
      </c>
      <c r="I45" s="22">
        <f t="shared" si="0"/>
        <v>-0.12246534602660496</v>
      </c>
      <c r="J45" s="22">
        <f t="shared" si="1"/>
        <v>-0.025956667612212728</v>
      </c>
      <c r="K45" s="22">
        <f t="shared" si="2"/>
        <v>0.5668720730866926</v>
      </c>
      <c r="L45" s="15"/>
    </row>
    <row r="46" spans="1:12" ht="15">
      <c r="A46" s="15"/>
      <c r="B46" s="15" t="str">
        <f>'Town Data'!A42</f>
        <v>DORSET</v>
      </c>
      <c r="C46" s="48">
        <f>IF('Town Data'!C42&gt;9,'Town Data'!B42,"*")</f>
        <v>5907753.39</v>
      </c>
      <c r="D46" s="49">
        <f>IF('Town Data'!E42&gt;9,'Town Data'!D42,"*")</f>
        <v>2192745.44</v>
      </c>
      <c r="E46" s="50">
        <f>IF('Town Data'!G42&gt;9,'Town Data'!F42,"*")</f>
        <v>78939.4999997</v>
      </c>
      <c r="F46" s="51">
        <f>IF('Town Data'!I42&gt;9,'Town Data'!H42,"*")</f>
        <v>5961758.42</v>
      </c>
      <c r="G46" s="49">
        <f>IF('Town Data'!K42&gt;9,'Town Data'!J42,"*")</f>
        <v>2266177.5</v>
      </c>
      <c r="H46" s="50">
        <f>IF('Town Data'!M42&gt;9,'Town Data'!L42,"*")</f>
        <v>29429.3333328</v>
      </c>
      <c r="I46" s="9">
        <f t="shared" si="0"/>
        <v>-0.009058574030579431</v>
      </c>
      <c r="J46" s="9">
        <f t="shared" si="1"/>
        <v>-0.032403490017882564</v>
      </c>
      <c r="K46" s="9">
        <f t="shared" si="2"/>
        <v>1.6823407484980035</v>
      </c>
      <c r="L46" s="15"/>
    </row>
    <row r="47" spans="1:12" ht="15">
      <c r="A47" s="15"/>
      <c r="B47" s="27" t="str">
        <f>'Town Data'!A43</f>
        <v>DOVER</v>
      </c>
      <c r="C47" s="52">
        <f>IF('Town Data'!C43&gt;9,'Town Data'!B43,"*")</f>
        <v>3278301.76</v>
      </c>
      <c r="D47" s="53">
        <f>IF('Town Data'!E43&gt;9,'Town Data'!D43,"*")</f>
        <v>2247451.78</v>
      </c>
      <c r="E47" s="54" t="str">
        <f>IF('Town Data'!G43&gt;9,'Town Data'!F43,"*")</f>
        <v>*</v>
      </c>
      <c r="F47" s="53">
        <f>IF('Town Data'!I43&gt;9,'Town Data'!H43,"*")</f>
        <v>3937159.94</v>
      </c>
      <c r="G47" s="53">
        <f>IF('Town Data'!K43&gt;9,'Town Data'!J43,"*")</f>
        <v>2858243.42</v>
      </c>
      <c r="H47" s="54" t="str">
        <f>IF('Town Data'!M43&gt;9,'Town Data'!L43,"*")</f>
        <v>*</v>
      </c>
      <c r="I47" s="22">
        <f t="shared" si="0"/>
        <v>-0.16734351411692971</v>
      </c>
      <c r="J47" s="22">
        <f t="shared" si="1"/>
        <v>-0.21369475941975585</v>
      </c>
      <c r="K47" s="22">
        <f t="shared" si="2"/>
      </c>
      <c r="L47" s="15"/>
    </row>
    <row r="48" spans="1:12" ht="15">
      <c r="A48" s="15"/>
      <c r="B48" s="15" t="str">
        <f>'Town Data'!A44</f>
        <v>DUMMERSTON</v>
      </c>
      <c r="C48" s="48">
        <f>IF('Town Data'!C44&gt;9,'Town Data'!B44,"*")</f>
        <v>4393910.9</v>
      </c>
      <c r="D48" s="49">
        <f>IF('Town Data'!E44&gt;9,'Town Data'!D44,"*")</f>
        <v>823959.56</v>
      </c>
      <c r="E48" s="50" t="str">
        <f>IF('Town Data'!G44&gt;9,'Town Data'!F44,"*")</f>
        <v>*</v>
      </c>
      <c r="F48" s="51">
        <f>IF('Town Data'!I44&gt;9,'Town Data'!H44,"*")</f>
        <v>3430188.22</v>
      </c>
      <c r="G48" s="49">
        <f>IF('Town Data'!K44&gt;9,'Town Data'!J44,"*")</f>
        <v>766204.74</v>
      </c>
      <c r="H48" s="50" t="str">
        <f>IF('Town Data'!M44&gt;9,'Town Data'!L44,"*")</f>
        <v>*</v>
      </c>
      <c r="I48" s="9">
        <f t="shared" si="0"/>
        <v>0.2809532941606336</v>
      </c>
      <c r="J48" s="9">
        <f t="shared" si="1"/>
        <v>0.07537779001471599</v>
      </c>
      <c r="K48" s="9">
        <f t="shared" si="2"/>
      </c>
      <c r="L48" s="15"/>
    </row>
    <row r="49" spans="1:12" ht="15">
      <c r="A49" s="15"/>
      <c r="B49" s="27" t="str">
        <f>'Town Data'!A45</f>
        <v>DUXBURY</v>
      </c>
      <c r="C49" s="52">
        <f>IF('Town Data'!C45&gt;9,'Town Data'!B45,"*")</f>
        <v>460141.83</v>
      </c>
      <c r="D49" s="53" t="str">
        <f>IF('Town Data'!E45&gt;9,'Town Data'!D45,"*")</f>
        <v>*</v>
      </c>
      <c r="E49" s="54" t="str">
        <f>IF('Town Data'!G45&gt;9,'Town Data'!F45,"*")</f>
        <v>*</v>
      </c>
      <c r="F49" s="53">
        <f>IF('Town Data'!I45&gt;9,'Town Data'!H45,"*")</f>
        <v>544135.7</v>
      </c>
      <c r="G49" s="53">
        <f>IF('Town Data'!K45&gt;9,'Town Data'!J45,"*")</f>
        <v>235328.29</v>
      </c>
      <c r="H49" s="54" t="str">
        <f>IF('Town Data'!M45&gt;9,'Town Data'!L45,"*")</f>
        <v>*</v>
      </c>
      <c r="I49" s="22">
        <f t="shared" si="0"/>
        <v>-0.1543619909518893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EAST MONTPELIER</v>
      </c>
      <c r="C50" s="48">
        <f>IF('Town Data'!C46&gt;9,'Town Data'!B46,"*")</f>
        <v>11658365.34</v>
      </c>
      <c r="D50" s="49">
        <f>IF('Town Data'!E46&gt;9,'Town Data'!D46,"*")</f>
        <v>3940335.55</v>
      </c>
      <c r="E50" s="50" t="str">
        <f>IF('Town Data'!G46&gt;9,'Town Data'!F46,"*")</f>
        <v>*</v>
      </c>
      <c r="F50" s="51">
        <f>IF('Town Data'!I46&gt;9,'Town Data'!H46,"*")</f>
        <v>10754955.69</v>
      </c>
      <c r="G50" s="49">
        <f>IF('Town Data'!K46&gt;9,'Town Data'!J46,"*")</f>
        <v>4029639.44</v>
      </c>
      <c r="H50" s="50">
        <f>IF('Town Data'!M46&gt;9,'Town Data'!L46,"*")</f>
        <v>407685.833333</v>
      </c>
      <c r="I50" s="9">
        <f t="shared" si="0"/>
        <v>0.0839993837296786</v>
      </c>
      <c r="J50" s="9">
        <f t="shared" si="1"/>
        <v>-0.022161756983399023</v>
      </c>
      <c r="K50" s="9">
        <f t="shared" si="2"/>
      </c>
      <c r="L50" s="15"/>
    </row>
    <row r="51" spans="1:12" ht="15">
      <c r="A51" s="15"/>
      <c r="B51" s="27" t="str">
        <f>'Town Data'!A47</f>
        <v>EDEN</v>
      </c>
      <c r="C51" s="52">
        <f>IF('Town Data'!C47&gt;9,'Town Data'!B47,"*")</f>
        <v>1012610.63</v>
      </c>
      <c r="D51" s="53" t="str">
        <f>IF('Town Data'!E47&gt;9,'Town Data'!D47,"*")</f>
        <v>*</v>
      </c>
      <c r="E51" s="54" t="str">
        <f>IF('Town Data'!G47&gt;9,'Town Data'!F47,"*")</f>
        <v>*</v>
      </c>
      <c r="F51" s="53">
        <f>IF('Town Data'!I47&gt;9,'Town Data'!H47,"*")</f>
        <v>1024507.24</v>
      </c>
      <c r="G51" s="53">
        <f>IF('Town Data'!K47&gt;9,'Town Data'!J47,"*")</f>
        <v>373708.3</v>
      </c>
      <c r="H51" s="54" t="str">
        <f>IF('Town Data'!M47&gt;9,'Town Data'!L47,"*")</f>
        <v>*</v>
      </c>
      <c r="I51" s="22">
        <f t="shared" si="0"/>
        <v>-0.011612031165343435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ENOSBURG</v>
      </c>
      <c r="C52" s="48">
        <f>IF('Town Data'!C48&gt;9,'Town Data'!B48,"*")</f>
        <v>17424653.12</v>
      </c>
      <c r="D52" s="49">
        <f>IF('Town Data'!E48&gt;9,'Town Data'!D48,"*")</f>
        <v>5146588.2</v>
      </c>
      <c r="E52" s="50">
        <f>IF('Town Data'!G48&gt;9,'Town Data'!F48,"*")</f>
        <v>311919.4999994</v>
      </c>
      <c r="F52" s="51">
        <f>IF('Town Data'!I48&gt;9,'Town Data'!H48,"*")</f>
        <v>19848251.45</v>
      </c>
      <c r="G52" s="49">
        <f>IF('Town Data'!K48&gt;9,'Town Data'!J48,"*")</f>
        <v>5402790.98</v>
      </c>
      <c r="H52" s="50">
        <f>IF('Town Data'!M48&gt;9,'Town Data'!L48,"*")</f>
        <v>240282.9999995</v>
      </c>
      <c r="I52" s="9">
        <f t="shared" si="0"/>
        <v>-0.12210638988050498</v>
      </c>
      <c r="J52" s="9">
        <f t="shared" si="1"/>
        <v>-0.047420450087447254</v>
      </c>
      <c r="K52" s="9">
        <f t="shared" si="2"/>
        <v>0.29813386714852513</v>
      </c>
      <c r="L52" s="15"/>
    </row>
    <row r="53" spans="1:12" ht="15">
      <c r="A53" s="15"/>
      <c r="B53" s="27" t="str">
        <f>'Town Data'!A49</f>
        <v>ESSEX</v>
      </c>
      <c r="C53" s="52">
        <f>IF('Town Data'!C49&gt;9,'Town Data'!B49,"*")</f>
        <v>119632469.75</v>
      </c>
      <c r="D53" s="53">
        <f>IF('Town Data'!E49&gt;9,'Town Data'!D49,"*")</f>
        <v>35928744.09</v>
      </c>
      <c r="E53" s="54">
        <f>IF('Town Data'!G49&gt;9,'Town Data'!F49,"*")</f>
        <v>1212541.9999974</v>
      </c>
      <c r="F53" s="53">
        <f>IF('Town Data'!I49&gt;9,'Town Data'!H49,"*")</f>
        <v>125973546.24</v>
      </c>
      <c r="G53" s="53">
        <f>IF('Town Data'!K49&gt;9,'Town Data'!J49,"*")</f>
        <v>34882504.82</v>
      </c>
      <c r="H53" s="54">
        <f>IF('Town Data'!M49&gt;9,'Town Data'!L49,"*")</f>
        <v>1307597.6666635</v>
      </c>
      <c r="I53" s="22">
        <f t="shared" si="0"/>
        <v>-0.050336572076166035</v>
      </c>
      <c r="J53" s="22">
        <f t="shared" si="1"/>
        <v>0.029993238025731984</v>
      </c>
      <c r="K53" s="22">
        <f t="shared" si="2"/>
        <v>-0.07269488856510928</v>
      </c>
      <c r="L53" s="15"/>
    </row>
    <row r="54" spans="1:12" ht="15">
      <c r="A54" s="15"/>
      <c r="B54" s="15" t="str">
        <f>'Town Data'!A50</f>
        <v>FAIR HAVEN</v>
      </c>
      <c r="C54" s="48">
        <f>IF('Town Data'!C50&gt;9,'Town Data'!B50,"*")</f>
        <v>16389861.65</v>
      </c>
      <c r="D54" s="49">
        <f>IF('Town Data'!E50&gt;9,'Town Data'!D50,"*")</f>
        <v>4168881.54</v>
      </c>
      <c r="E54" s="50" t="str">
        <f>IF('Town Data'!G50&gt;9,'Town Data'!F50,"*")</f>
        <v>*</v>
      </c>
      <c r="F54" s="51">
        <f>IF('Town Data'!I50&gt;9,'Town Data'!H50,"*")</f>
        <v>18766310.97</v>
      </c>
      <c r="G54" s="49">
        <f>IF('Town Data'!K50&gt;9,'Town Data'!J50,"*")</f>
        <v>4225905.56</v>
      </c>
      <c r="H54" s="50" t="str">
        <f>IF('Town Data'!M50&gt;9,'Town Data'!L50,"*")</f>
        <v>*</v>
      </c>
      <c r="I54" s="9">
        <f t="shared" si="0"/>
        <v>-0.1266338026583388</v>
      </c>
      <c r="J54" s="9">
        <f t="shared" si="1"/>
        <v>-0.013493917265865156</v>
      </c>
      <c r="K54" s="9">
        <f t="shared" si="2"/>
      </c>
      <c r="L54" s="15"/>
    </row>
    <row r="55" spans="1:12" ht="15">
      <c r="A55" s="15"/>
      <c r="B55" s="27" t="str">
        <f>'Town Data'!A51</f>
        <v>FAIRFAX</v>
      </c>
      <c r="C55" s="52">
        <f>IF('Town Data'!C51&gt;9,'Town Data'!B51,"*")</f>
        <v>8825348.18</v>
      </c>
      <c r="D55" s="53">
        <f>IF('Town Data'!E51&gt;9,'Town Data'!D51,"*")</f>
        <v>3448379.95</v>
      </c>
      <c r="E55" s="54" t="str">
        <f>IF('Town Data'!G51&gt;9,'Town Data'!F51,"*")</f>
        <v>*</v>
      </c>
      <c r="F55" s="53">
        <f>IF('Town Data'!I51&gt;9,'Town Data'!H51,"*")</f>
        <v>8743009.96</v>
      </c>
      <c r="G55" s="53">
        <f>IF('Town Data'!K51&gt;9,'Town Data'!J51,"*")</f>
        <v>3579088.91</v>
      </c>
      <c r="H55" s="54" t="str">
        <f>IF('Town Data'!M51&gt;9,'Town Data'!L51,"*")</f>
        <v>*</v>
      </c>
      <c r="I55" s="22">
        <f t="shared" si="0"/>
        <v>0.00941760565030842</v>
      </c>
      <c r="J55" s="22">
        <f t="shared" si="1"/>
        <v>-0.03652017686255242</v>
      </c>
      <c r="K55" s="22">
        <f t="shared" si="2"/>
      </c>
      <c r="L55" s="15"/>
    </row>
    <row r="56" spans="1:12" ht="15">
      <c r="A56" s="15"/>
      <c r="B56" s="15" t="str">
        <f>'Town Data'!A52</f>
        <v>FAIRFIELD</v>
      </c>
      <c r="C56" s="48">
        <f>IF('Town Data'!C52&gt;9,'Town Data'!B52,"*")</f>
        <v>1932230.09</v>
      </c>
      <c r="D56" s="49">
        <f>IF('Town Data'!E52&gt;9,'Town Data'!D52,"*")</f>
        <v>332922.21</v>
      </c>
      <c r="E56" s="50" t="str">
        <f>IF('Town Data'!G52&gt;9,'Town Data'!F52,"*")</f>
        <v>*</v>
      </c>
      <c r="F56" s="51">
        <f>IF('Town Data'!I52&gt;9,'Town Data'!H52,"*")</f>
        <v>1792732</v>
      </c>
      <c r="G56" s="49">
        <f>IF('Town Data'!K52&gt;9,'Town Data'!J52,"*")</f>
        <v>312125</v>
      </c>
      <c r="H56" s="50" t="str">
        <f>IF('Town Data'!M52&gt;9,'Town Data'!L52,"*")</f>
        <v>*</v>
      </c>
      <c r="I56" s="9">
        <f t="shared" si="0"/>
        <v>0.07781313102014137</v>
      </c>
      <c r="J56" s="9">
        <f t="shared" si="1"/>
        <v>0.06663102923508217</v>
      </c>
      <c r="K56" s="9">
        <f t="shared" si="2"/>
      </c>
      <c r="L56" s="15"/>
    </row>
    <row r="57" spans="1:12" ht="15">
      <c r="A57" s="15"/>
      <c r="B57" s="27" t="str">
        <f>'Town Data'!A53</f>
        <v>FAIRLEE</v>
      </c>
      <c r="C57" s="52">
        <f>IF('Town Data'!C53&gt;9,'Town Data'!B53,"*")</f>
        <v>12269813.39</v>
      </c>
      <c r="D57" s="53">
        <f>IF('Town Data'!E53&gt;9,'Town Data'!D53,"*")</f>
        <v>2055258.77</v>
      </c>
      <c r="E57" s="54" t="str">
        <f>IF('Town Data'!G53&gt;9,'Town Data'!F53,"*")</f>
        <v>*</v>
      </c>
      <c r="F57" s="53">
        <f>IF('Town Data'!I53&gt;9,'Town Data'!H53,"*")</f>
        <v>13791734.52</v>
      </c>
      <c r="G57" s="53">
        <f>IF('Town Data'!K53&gt;9,'Town Data'!J53,"*")</f>
        <v>1860682.65</v>
      </c>
      <c r="H57" s="54" t="str">
        <f>IF('Town Data'!M53&gt;9,'Town Data'!L53,"*")</f>
        <v>*</v>
      </c>
      <c r="I57" s="22">
        <f t="shared" si="0"/>
        <v>-0.11035023388776766</v>
      </c>
      <c r="J57" s="22">
        <f t="shared" si="1"/>
        <v>0.10457243743311097</v>
      </c>
      <c r="K57" s="22">
        <f t="shared" si="2"/>
      </c>
      <c r="L57" s="15"/>
    </row>
    <row r="58" spans="1:12" ht="15">
      <c r="A58" s="15"/>
      <c r="B58" s="15" t="str">
        <f>'Town Data'!A54</f>
        <v>FERRISBURGH</v>
      </c>
      <c r="C58" s="48">
        <f>IF('Town Data'!C54&gt;9,'Town Data'!B54,"*")</f>
        <v>6601641.1</v>
      </c>
      <c r="D58" s="49">
        <f>IF('Town Data'!E54&gt;9,'Town Data'!D54,"*")</f>
        <v>2663327.24</v>
      </c>
      <c r="E58" s="50" t="str">
        <f>IF('Town Data'!G54&gt;9,'Town Data'!F54,"*")</f>
        <v>*</v>
      </c>
      <c r="F58" s="51">
        <f>IF('Town Data'!I54&gt;9,'Town Data'!H54,"*")</f>
        <v>6730419.85</v>
      </c>
      <c r="G58" s="49">
        <f>IF('Town Data'!K54&gt;9,'Town Data'!J54,"*")</f>
        <v>2566486.61</v>
      </c>
      <c r="H58" s="50" t="str">
        <f>IF('Town Data'!M54&gt;9,'Town Data'!L54,"*")</f>
        <v>*</v>
      </c>
      <c r="I58" s="9">
        <f t="shared" si="0"/>
        <v>-0.01913383605630487</v>
      </c>
      <c r="J58" s="9">
        <f t="shared" si="1"/>
        <v>0.03773276261121828</v>
      </c>
      <c r="K58" s="9">
        <f t="shared" si="2"/>
      </c>
      <c r="L58" s="15"/>
    </row>
    <row r="59" spans="1:12" ht="15">
      <c r="A59" s="15"/>
      <c r="B59" s="27" t="str">
        <f>'Town Data'!A55</f>
        <v>FRANKLIN</v>
      </c>
      <c r="C59" s="52">
        <f>IF('Town Data'!C55&gt;9,'Town Data'!B55,"*")</f>
        <v>1172000.08</v>
      </c>
      <c r="D59" s="53">
        <f>IF('Town Data'!E55&gt;9,'Town Data'!D55,"*")</f>
        <v>546192.39</v>
      </c>
      <c r="E59" s="54" t="str">
        <f>IF('Town Data'!G55&gt;9,'Town Data'!F55,"*")</f>
        <v>*</v>
      </c>
      <c r="F59" s="53">
        <f>IF('Town Data'!I55&gt;9,'Town Data'!H55,"*")</f>
        <v>1242197.85</v>
      </c>
      <c r="G59" s="53">
        <f>IF('Town Data'!K55&gt;9,'Town Data'!J55,"*")</f>
        <v>551376.29</v>
      </c>
      <c r="H59" s="54" t="str">
        <f>IF('Town Data'!M55&gt;9,'Town Data'!L55,"*")</f>
        <v>*</v>
      </c>
      <c r="I59" s="22">
        <f t="shared" si="0"/>
        <v>-0.0565109414736147</v>
      </c>
      <c r="J59" s="22">
        <f t="shared" si="1"/>
        <v>-0.009401746310128828</v>
      </c>
      <c r="K59" s="22">
        <f t="shared" si="2"/>
      </c>
      <c r="L59" s="15"/>
    </row>
    <row r="60" spans="1:12" ht="15">
      <c r="A60" s="15"/>
      <c r="B60" s="15" t="str">
        <f>'Town Data'!A56</f>
        <v>GEORGIA</v>
      </c>
      <c r="C60" s="48">
        <f>IF('Town Data'!C56&gt;9,'Town Data'!B56,"*")</f>
        <v>4441580.69</v>
      </c>
      <c r="D60" s="49">
        <f>IF('Town Data'!E56&gt;9,'Town Data'!D56,"*")</f>
        <v>2206727.9</v>
      </c>
      <c r="E60" s="50" t="str">
        <f>IF('Town Data'!G56&gt;9,'Town Data'!F56,"*")</f>
        <v>*</v>
      </c>
      <c r="F60" s="51">
        <f>IF('Town Data'!I56&gt;9,'Town Data'!H56,"*")</f>
        <v>6058631.93</v>
      </c>
      <c r="G60" s="49">
        <f>IF('Town Data'!K56&gt;9,'Town Data'!J56,"*")</f>
        <v>2198997.7</v>
      </c>
      <c r="H60" s="50" t="str">
        <f>IF('Town Data'!M56&gt;9,'Town Data'!L56,"*")</f>
        <v>*</v>
      </c>
      <c r="I60" s="9">
        <f t="shared" si="0"/>
        <v>-0.26690039247853753</v>
      </c>
      <c r="J60" s="9">
        <f t="shared" si="1"/>
        <v>0.0035153288245820904</v>
      </c>
      <c r="K60" s="9">
        <f t="shared" si="2"/>
      </c>
      <c r="L60" s="15"/>
    </row>
    <row r="61" spans="1:12" ht="15">
      <c r="A61" s="15"/>
      <c r="B61" s="27" t="str">
        <f>'Town Data'!A57</f>
        <v>GLOVER</v>
      </c>
      <c r="C61" s="52">
        <f>IF('Town Data'!C57&gt;9,'Town Data'!B57,"*")</f>
        <v>358618.97</v>
      </c>
      <c r="D61" s="53">
        <f>IF('Town Data'!E57&gt;9,'Town Data'!D57,"*")</f>
        <v>311530.46</v>
      </c>
      <c r="E61" s="54" t="str">
        <f>IF('Town Data'!G57&gt;9,'Town Data'!F57,"*")</f>
        <v>*</v>
      </c>
      <c r="F61" s="53">
        <f>IF('Town Data'!I57&gt;9,'Town Data'!H57,"*")</f>
        <v>401384</v>
      </c>
      <c r="G61" s="53">
        <f>IF('Town Data'!K57&gt;9,'Town Data'!J57,"*")</f>
        <v>341219</v>
      </c>
      <c r="H61" s="54" t="str">
        <f>IF('Town Data'!M57&gt;9,'Town Data'!L57,"*")</f>
        <v>*</v>
      </c>
      <c r="I61" s="22">
        <f t="shared" si="0"/>
        <v>-0.10654393299184828</v>
      </c>
      <c r="J61" s="22">
        <f t="shared" si="1"/>
        <v>-0.08700728857420009</v>
      </c>
      <c r="K61" s="22">
        <f t="shared" si="2"/>
      </c>
      <c r="L61" s="15"/>
    </row>
    <row r="62" spans="1:12" ht="15">
      <c r="A62" s="15"/>
      <c r="B62" s="15" t="str">
        <f>'Town Data'!A58</f>
        <v>GRAFTON</v>
      </c>
      <c r="C62" s="48">
        <f>IF('Town Data'!C58&gt;9,'Town Data'!B58,"*")</f>
        <v>340427.38</v>
      </c>
      <c r="D62" s="49">
        <f>IF('Town Data'!E58&gt;9,'Town Data'!D58,"*")</f>
        <v>178358.83</v>
      </c>
      <c r="E62" s="50" t="str">
        <f>IF('Town Data'!G58&gt;9,'Town Data'!F58,"*")</f>
        <v>*</v>
      </c>
      <c r="F62" s="51">
        <f>IF('Town Data'!I58&gt;9,'Town Data'!H58,"*")</f>
        <v>495757.97</v>
      </c>
      <c r="G62" s="49">
        <f>IF('Town Data'!K58&gt;9,'Town Data'!J58,"*")</f>
        <v>205657.97</v>
      </c>
      <c r="H62" s="50" t="str">
        <f>IF('Town Data'!M58&gt;9,'Town Data'!L58,"*")</f>
        <v>*</v>
      </c>
      <c r="I62" s="9">
        <f t="shared" si="0"/>
        <v>-0.3133194005938018</v>
      </c>
      <c r="J62" s="9">
        <f t="shared" si="1"/>
        <v>-0.13274049140911007</v>
      </c>
      <c r="K62" s="9">
        <f t="shared" si="2"/>
      </c>
      <c r="L62" s="15"/>
    </row>
    <row r="63" spans="1:12" ht="15">
      <c r="A63" s="15"/>
      <c r="B63" s="27" t="str">
        <f>'Town Data'!A59</f>
        <v>GRAND ISLE</v>
      </c>
      <c r="C63" s="52">
        <f>IF('Town Data'!C59&gt;9,'Town Data'!B59,"*")</f>
        <v>2202528.45</v>
      </c>
      <c r="D63" s="53">
        <f>IF('Town Data'!E59&gt;9,'Town Data'!D59,"*")</f>
        <v>630830.9</v>
      </c>
      <c r="E63" s="54" t="str">
        <f>IF('Town Data'!G59&gt;9,'Town Data'!F59,"*")</f>
        <v>*</v>
      </c>
      <c r="F63" s="53">
        <f>IF('Town Data'!I59&gt;9,'Town Data'!H59,"*")</f>
        <v>1957229.4</v>
      </c>
      <c r="G63" s="53">
        <f>IF('Town Data'!K59&gt;9,'Town Data'!J59,"*")</f>
        <v>661122.45</v>
      </c>
      <c r="H63" s="54" t="str">
        <f>IF('Town Data'!M59&gt;9,'Town Data'!L59,"*")</f>
        <v>*</v>
      </c>
      <c r="I63" s="22">
        <f t="shared" si="0"/>
        <v>0.1253297390689105</v>
      </c>
      <c r="J63" s="22">
        <f t="shared" si="1"/>
        <v>-0.04581836541778294</v>
      </c>
      <c r="K63" s="22">
        <f t="shared" si="2"/>
      </c>
      <c r="L63" s="15"/>
    </row>
    <row r="64" spans="1:12" ht="15">
      <c r="A64" s="15"/>
      <c r="B64" s="15" t="str">
        <f>'Town Data'!A60</f>
        <v>GRANVILLE</v>
      </c>
      <c r="C64" s="48">
        <f>IF('Town Data'!C60&gt;9,'Town Data'!B60,"*")</f>
        <v>441450.66</v>
      </c>
      <c r="D64" s="49" t="str">
        <f>IF('Town Data'!E60&gt;9,'Town Data'!D60,"*")</f>
        <v>*</v>
      </c>
      <c r="E64" s="50" t="str">
        <f>IF('Town Data'!G60&gt;9,'Town Data'!F60,"*")</f>
        <v>*</v>
      </c>
      <c r="F64" s="51">
        <f>IF('Town Data'!I60&gt;9,'Town Data'!H60,"*")</f>
        <v>329433.57</v>
      </c>
      <c r="G64" s="49" t="str">
        <f>IF('Town Data'!K60&gt;9,'Town Data'!J60,"*")</f>
        <v>*</v>
      </c>
      <c r="H64" s="50" t="str">
        <f>IF('Town Data'!M60&gt;9,'Town Data'!L60,"*")</f>
        <v>*</v>
      </c>
      <c r="I64" s="9">
        <f t="shared" si="0"/>
        <v>0.34002937223428675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GREENSBORO</v>
      </c>
      <c r="C65" s="52">
        <f>IF('Town Data'!C61&gt;9,'Town Data'!B61,"*")</f>
        <v>3764683.56</v>
      </c>
      <c r="D65" s="53">
        <f>IF('Town Data'!E61&gt;9,'Town Data'!D61,"*")</f>
        <v>1980885.37</v>
      </c>
      <c r="E65" s="54" t="str">
        <f>IF('Town Data'!G61&gt;9,'Town Data'!F61,"*")</f>
        <v>*</v>
      </c>
      <c r="F65" s="53">
        <f>IF('Town Data'!I61&gt;9,'Town Data'!H61,"*")</f>
        <v>3624460.39</v>
      </c>
      <c r="G65" s="53">
        <f>IF('Town Data'!K61&gt;9,'Town Data'!J61,"*")</f>
        <v>1999248</v>
      </c>
      <c r="H65" s="54" t="str">
        <f>IF('Town Data'!M61&gt;9,'Town Data'!L61,"*")</f>
        <v>*</v>
      </c>
      <c r="I65" s="22">
        <f t="shared" si="0"/>
        <v>0.03868801281064625</v>
      </c>
      <c r="J65" s="22">
        <f t="shared" si="1"/>
        <v>-0.009184768472945772</v>
      </c>
      <c r="K65" s="22">
        <f t="shared" si="2"/>
      </c>
      <c r="L65" s="15"/>
    </row>
    <row r="66" spans="1:12" ht="15">
      <c r="A66" s="15"/>
      <c r="B66" s="15" t="str">
        <f>'Town Data'!A62</f>
        <v>GROTON</v>
      </c>
      <c r="C66" s="48">
        <f>IF('Town Data'!C62&gt;9,'Town Data'!B62,"*")</f>
        <v>1001969.71</v>
      </c>
      <c r="D66" s="49">
        <f>IF('Town Data'!E62&gt;9,'Town Data'!D62,"*")</f>
        <v>436840.27</v>
      </c>
      <c r="E66" s="50" t="str">
        <f>IF('Town Data'!G62&gt;9,'Town Data'!F62,"*")</f>
        <v>*</v>
      </c>
      <c r="F66" s="51">
        <f>IF('Town Data'!I62&gt;9,'Town Data'!H62,"*")</f>
        <v>1045250.37</v>
      </c>
      <c r="G66" s="49">
        <f>IF('Town Data'!K62&gt;9,'Town Data'!J62,"*")</f>
        <v>519910.37</v>
      </c>
      <c r="H66" s="50" t="str">
        <f>IF('Town Data'!M62&gt;9,'Town Data'!L62,"*")</f>
        <v>*</v>
      </c>
      <c r="I66" s="9">
        <f t="shared" si="0"/>
        <v>-0.041406978884877155</v>
      </c>
      <c r="J66" s="9">
        <f t="shared" si="1"/>
        <v>-0.15977773245800037</v>
      </c>
      <c r="K66" s="9">
        <f t="shared" si="2"/>
      </c>
      <c r="L66" s="15"/>
    </row>
    <row r="67" spans="1:12" ht="15">
      <c r="A67" s="15"/>
      <c r="B67" s="27" t="str">
        <f>'Town Data'!A63</f>
        <v>GUILFORD</v>
      </c>
      <c r="C67" s="52">
        <f>IF('Town Data'!C63&gt;9,'Town Data'!B63,"*")</f>
        <v>1102534.19</v>
      </c>
      <c r="D67" s="53">
        <f>IF('Town Data'!E63&gt;9,'Town Data'!D63,"*")</f>
        <v>410431.66</v>
      </c>
      <c r="E67" s="54" t="str">
        <f>IF('Town Data'!G63&gt;9,'Town Data'!F63,"*")</f>
        <v>*</v>
      </c>
      <c r="F67" s="53">
        <f>IF('Town Data'!I63&gt;9,'Town Data'!H63,"*")</f>
        <v>1063868.97</v>
      </c>
      <c r="G67" s="53">
        <f>IF('Town Data'!K63&gt;9,'Town Data'!J63,"*")</f>
        <v>384479.24</v>
      </c>
      <c r="H67" s="54" t="str">
        <f>IF('Town Data'!M63&gt;9,'Town Data'!L63,"*")</f>
        <v>*</v>
      </c>
      <c r="I67" s="22">
        <f t="shared" si="0"/>
        <v>0.036343968186232534</v>
      </c>
      <c r="J67" s="22">
        <f t="shared" si="1"/>
        <v>0.06750018544564326</v>
      </c>
      <c r="K67" s="22">
        <f t="shared" si="2"/>
      </c>
      <c r="L67" s="15"/>
    </row>
    <row r="68" spans="1:12" ht="15">
      <c r="A68" s="15"/>
      <c r="B68" s="15" t="str">
        <f>'Town Data'!A64</f>
        <v>HARDWICK</v>
      </c>
      <c r="C68" s="48">
        <f>IF('Town Data'!C64&gt;9,'Town Data'!B64,"*")</f>
        <v>24811292.33</v>
      </c>
      <c r="D68" s="49">
        <f>IF('Town Data'!E64&gt;9,'Town Data'!D64,"*")</f>
        <v>4777247.04</v>
      </c>
      <c r="E68" s="50">
        <f>IF('Town Data'!G64&gt;9,'Town Data'!F64,"*")</f>
        <v>16904.1666664</v>
      </c>
      <c r="F68" s="51">
        <f>IF('Town Data'!I64&gt;9,'Town Data'!H64,"*")</f>
        <v>24531768.76</v>
      </c>
      <c r="G68" s="49">
        <f>IF('Town Data'!K64&gt;9,'Town Data'!J64,"*")</f>
        <v>4820487.88</v>
      </c>
      <c r="H68" s="50" t="str">
        <f>IF('Town Data'!M64&gt;9,'Town Data'!L64,"*")</f>
        <v>*</v>
      </c>
      <c r="I68" s="9">
        <f t="shared" si="0"/>
        <v>0.011394350433294911</v>
      </c>
      <c r="J68" s="9">
        <f t="shared" si="1"/>
        <v>-0.008970220665713997</v>
      </c>
      <c r="K68" s="9">
        <f t="shared" si="2"/>
      </c>
      <c r="L68" s="15"/>
    </row>
    <row r="69" spans="1:12" ht="15">
      <c r="A69" s="15"/>
      <c r="B69" s="27" t="str">
        <f>'Town Data'!A65</f>
        <v>HARTFORD</v>
      </c>
      <c r="C69" s="52">
        <f>IF('Town Data'!C65&gt;9,'Town Data'!B65,"*")</f>
        <v>65359063.44</v>
      </c>
      <c r="D69" s="53">
        <f>IF('Town Data'!E65&gt;9,'Town Data'!D65,"*")</f>
        <v>18570736.26</v>
      </c>
      <c r="E69" s="54">
        <f>IF('Town Data'!G65&gt;9,'Town Data'!F65,"*")</f>
        <v>575035.9999977</v>
      </c>
      <c r="F69" s="53">
        <f>IF('Town Data'!I65&gt;9,'Town Data'!H65,"*")</f>
        <v>61760618.37</v>
      </c>
      <c r="G69" s="53">
        <f>IF('Town Data'!K65&gt;9,'Town Data'!J65,"*")</f>
        <v>19390986.51</v>
      </c>
      <c r="H69" s="54">
        <f>IF('Town Data'!M65&gt;9,'Town Data'!L65,"*")</f>
        <v>689869.3333305</v>
      </c>
      <c r="I69" s="22">
        <f t="shared" si="0"/>
        <v>0.05826439509465683</v>
      </c>
      <c r="J69" s="22">
        <f t="shared" si="1"/>
        <v>-0.04230059412278968</v>
      </c>
      <c r="K69" s="22">
        <f t="shared" si="2"/>
        <v>-0.1664566429970386</v>
      </c>
      <c r="L69" s="15"/>
    </row>
    <row r="70" spans="1:12" ht="15">
      <c r="A70" s="15"/>
      <c r="B70" s="15" t="str">
        <f>'Town Data'!A66</f>
        <v>HARTLAND</v>
      </c>
      <c r="C70" s="48">
        <f>IF('Town Data'!C66&gt;9,'Town Data'!B66,"*")</f>
        <v>2597246.66</v>
      </c>
      <c r="D70" s="49">
        <f>IF('Town Data'!E66&gt;9,'Town Data'!D66,"*")</f>
        <v>873049.43</v>
      </c>
      <c r="E70" s="50" t="str">
        <f>IF('Town Data'!G66&gt;9,'Town Data'!F66,"*")</f>
        <v>*</v>
      </c>
      <c r="F70" s="51">
        <f>IF('Town Data'!I66&gt;9,'Town Data'!H66,"*")</f>
        <v>2636498.65</v>
      </c>
      <c r="G70" s="49">
        <f>IF('Town Data'!K66&gt;9,'Town Data'!J66,"*")</f>
        <v>823457.65</v>
      </c>
      <c r="H70" s="50" t="str">
        <f>IF('Town Data'!M66&gt;9,'Town Data'!L66,"*")</f>
        <v>*</v>
      </c>
      <c r="I70" s="9">
        <f t="shared" si="0"/>
        <v>-0.0148879234207079</v>
      </c>
      <c r="J70" s="9">
        <f t="shared" si="1"/>
        <v>0.060223837862214316</v>
      </c>
      <c r="K70" s="9">
        <f t="shared" si="2"/>
      </c>
      <c r="L70" s="15"/>
    </row>
    <row r="71" spans="1:12" ht="15">
      <c r="A71" s="15"/>
      <c r="B71" s="27" t="str">
        <f>'Town Data'!A67</f>
        <v>HIGHGATE</v>
      </c>
      <c r="C71" s="52">
        <f>IF('Town Data'!C67&gt;9,'Town Data'!B67,"*")</f>
        <v>4482479.85</v>
      </c>
      <c r="D71" s="53">
        <f>IF('Town Data'!E67&gt;9,'Town Data'!D67,"*")</f>
        <v>1500796.84</v>
      </c>
      <c r="E71" s="54" t="str">
        <f>IF('Town Data'!G67&gt;9,'Town Data'!F67,"*")</f>
        <v>*</v>
      </c>
      <c r="F71" s="53">
        <f>IF('Town Data'!I67&gt;9,'Town Data'!H67,"*")</f>
        <v>5032461.79</v>
      </c>
      <c r="G71" s="53">
        <f>IF('Town Data'!K67&gt;9,'Town Data'!J67,"*")</f>
        <v>1533509.72</v>
      </c>
      <c r="H71" s="54" t="str">
        <f>IF('Town Data'!M67&gt;9,'Town Data'!L67,"*")</f>
        <v>*</v>
      </c>
      <c r="I71" s="22">
        <f aca="true" t="shared" si="3" ref="I71:I100">_xlfn.IFERROR((C71-F71)/F71,"")</f>
        <v>-0.1092868585893427</v>
      </c>
      <c r="J71" s="22">
        <f aca="true" t="shared" si="4" ref="J71:J100">_xlfn.IFERROR((D71-G71)/G71,"")</f>
        <v>-0.021332033030739373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HINESBURG</v>
      </c>
      <c r="C72" s="48">
        <f>IF('Town Data'!C68&gt;9,'Town Data'!B68,"*")</f>
        <v>28585133.16</v>
      </c>
      <c r="D72" s="49">
        <f>IF('Town Data'!E68&gt;9,'Town Data'!D68,"*")</f>
        <v>4006821.2</v>
      </c>
      <c r="E72" s="50">
        <f>IF('Town Data'!G68&gt;9,'Town Data'!F68,"*")</f>
        <v>18105.9999997</v>
      </c>
      <c r="F72" s="51">
        <f>IF('Town Data'!I68&gt;9,'Town Data'!H68,"*")</f>
        <v>14819502.05</v>
      </c>
      <c r="G72" s="49">
        <f>IF('Town Data'!K68&gt;9,'Town Data'!J68,"*")</f>
        <v>3937127.1</v>
      </c>
      <c r="H72" s="50" t="str">
        <f>IF('Town Data'!M68&gt;9,'Town Data'!L68,"*")</f>
        <v>*</v>
      </c>
      <c r="I72" s="9">
        <f t="shared" si="3"/>
        <v>0.9288862111261018</v>
      </c>
      <c r="J72" s="9">
        <f t="shared" si="4"/>
        <v>0.017701765330359817</v>
      </c>
      <c r="K72" s="9">
        <f t="shared" si="5"/>
      </c>
      <c r="L72" s="15"/>
    </row>
    <row r="73" spans="1:12" ht="15">
      <c r="A73" s="15"/>
      <c r="B73" s="27" t="str">
        <f>'Town Data'!A69</f>
        <v>HUNTINGTON</v>
      </c>
      <c r="C73" s="52">
        <f>IF('Town Data'!C69&gt;9,'Town Data'!B69,"*")</f>
        <v>514586.42</v>
      </c>
      <c r="D73" s="53">
        <f>IF('Town Data'!E69&gt;9,'Town Data'!D69,"*")</f>
        <v>218641.24</v>
      </c>
      <c r="E73" s="54" t="str">
        <f>IF('Town Data'!G69&gt;9,'Town Data'!F69,"*")</f>
        <v>*</v>
      </c>
      <c r="F73" s="53">
        <f>IF('Town Data'!I69&gt;9,'Town Data'!H69,"*")</f>
        <v>595246</v>
      </c>
      <c r="G73" s="53">
        <f>IF('Town Data'!K69&gt;9,'Town Data'!J69,"*")</f>
        <v>231666</v>
      </c>
      <c r="H73" s="54" t="str">
        <f>IF('Town Data'!M69&gt;9,'Town Data'!L69,"*")</f>
        <v>*</v>
      </c>
      <c r="I73" s="22">
        <f t="shared" si="3"/>
        <v>-0.13550629487640406</v>
      </c>
      <c r="J73" s="22">
        <f t="shared" si="4"/>
        <v>-0.056222147401863064</v>
      </c>
      <c r="K73" s="22">
        <f t="shared" si="5"/>
      </c>
      <c r="L73" s="15"/>
    </row>
    <row r="74" spans="1:12" ht="15">
      <c r="A74" s="15"/>
      <c r="B74" s="15" t="str">
        <f>'Town Data'!A70</f>
        <v>HYDE PARK</v>
      </c>
      <c r="C74" s="48">
        <f>IF('Town Data'!C70&gt;9,'Town Data'!B70,"*")</f>
        <v>4955570.62</v>
      </c>
      <c r="D74" s="49">
        <f>IF('Town Data'!E70&gt;9,'Town Data'!D70,"*")</f>
        <v>940299.93</v>
      </c>
      <c r="E74" s="50" t="str">
        <f>IF('Town Data'!G70&gt;9,'Town Data'!F70,"*")</f>
        <v>*</v>
      </c>
      <c r="F74" s="51">
        <f>IF('Town Data'!I70&gt;9,'Town Data'!H70,"*")</f>
        <v>3956974.79</v>
      </c>
      <c r="G74" s="49">
        <f>IF('Town Data'!K70&gt;9,'Town Data'!J70,"*")</f>
        <v>883516.81</v>
      </c>
      <c r="H74" s="50" t="str">
        <f>IF('Town Data'!M70&gt;9,'Town Data'!L70,"*")</f>
        <v>*</v>
      </c>
      <c r="I74" s="9">
        <f t="shared" si="3"/>
        <v>0.2523634551636858</v>
      </c>
      <c r="J74" s="9">
        <f t="shared" si="4"/>
        <v>0.06426942799198126</v>
      </c>
      <c r="K74" s="9">
        <f t="shared" si="5"/>
      </c>
      <c r="L74" s="15"/>
    </row>
    <row r="75" spans="1:12" ht="15">
      <c r="A75" s="15"/>
      <c r="B75" s="27" t="str">
        <f>'Town Data'!A71</f>
        <v>IRASBURG</v>
      </c>
      <c r="C75" s="52">
        <f>IF('Town Data'!C71&gt;9,'Town Data'!B71,"*")</f>
        <v>3450464.56</v>
      </c>
      <c r="D75" s="53">
        <f>IF('Town Data'!E71&gt;9,'Town Data'!D71,"*")</f>
        <v>789083.83</v>
      </c>
      <c r="E75" s="54" t="str">
        <f>IF('Town Data'!G71&gt;9,'Town Data'!F71,"*")</f>
        <v>*</v>
      </c>
      <c r="F75" s="53">
        <f>IF('Town Data'!I71&gt;9,'Town Data'!H71,"*")</f>
        <v>7233812.39</v>
      </c>
      <c r="G75" s="53">
        <f>IF('Town Data'!K71&gt;9,'Town Data'!J71,"*")</f>
        <v>938527.34</v>
      </c>
      <c r="H75" s="54" t="str">
        <f>IF('Town Data'!M71&gt;9,'Town Data'!L71,"*")</f>
        <v>*</v>
      </c>
      <c r="I75" s="22">
        <f t="shared" si="3"/>
        <v>-0.5230088404324791</v>
      </c>
      <c r="J75" s="22">
        <f t="shared" si="4"/>
        <v>-0.15923191965830213</v>
      </c>
      <c r="K75" s="22">
        <f t="shared" si="5"/>
      </c>
      <c r="L75" s="15"/>
    </row>
    <row r="76" spans="1:12" ht="15">
      <c r="A76" s="15"/>
      <c r="B76" s="15" t="str">
        <f>'Town Data'!A72</f>
        <v>JAMAICA</v>
      </c>
      <c r="C76" s="48">
        <f>IF('Town Data'!C72&gt;9,'Town Data'!B72,"*")</f>
        <v>3921612.52</v>
      </c>
      <c r="D76" s="49">
        <f>IF('Town Data'!E72&gt;9,'Town Data'!D72,"*")</f>
        <v>1059541.84</v>
      </c>
      <c r="E76" s="50" t="str">
        <f>IF('Town Data'!G72&gt;9,'Town Data'!F72,"*")</f>
        <v>*</v>
      </c>
      <c r="F76" s="51">
        <f>IF('Town Data'!I72&gt;9,'Town Data'!H72,"*")</f>
        <v>3656193</v>
      </c>
      <c r="G76" s="49">
        <f>IF('Town Data'!K72&gt;9,'Town Data'!J72,"*")</f>
        <v>1005418.52</v>
      </c>
      <c r="H76" s="50" t="str">
        <f>IF('Town Data'!M72&gt;9,'Town Data'!L72,"*")</f>
        <v>*</v>
      </c>
      <c r="I76" s="9">
        <f t="shared" si="3"/>
        <v>0.07259450472116763</v>
      </c>
      <c r="J76" s="9">
        <f t="shared" si="4"/>
        <v>0.053831632224160805</v>
      </c>
      <c r="K76" s="9">
        <f t="shared" si="5"/>
      </c>
      <c r="L76" s="15"/>
    </row>
    <row r="77" spans="1:12" ht="15">
      <c r="A77" s="15"/>
      <c r="B77" s="27" t="str">
        <f>'Town Data'!A73</f>
        <v>JERICHO</v>
      </c>
      <c r="C77" s="52">
        <f>IF('Town Data'!C73&gt;9,'Town Data'!B73,"*")</f>
        <v>5299526.93</v>
      </c>
      <c r="D77" s="53">
        <f>IF('Town Data'!E73&gt;9,'Town Data'!D73,"*")</f>
        <v>2010527.35</v>
      </c>
      <c r="E77" s="54" t="str">
        <f>IF('Town Data'!G73&gt;9,'Town Data'!F73,"*")</f>
        <v>*</v>
      </c>
      <c r="F77" s="53">
        <f>IF('Town Data'!I73&gt;9,'Town Data'!H73,"*")</f>
        <v>3703289.59</v>
      </c>
      <c r="G77" s="53">
        <f>IF('Town Data'!K73&gt;9,'Town Data'!J73,"*")</f>
        <v>1630700.66</v>
      </c>
      <c r="H77" s="54" t="str">
        <f>IF('Town Data'!M73&gt;9,'Town Data'!L73,"*")</f>
        <v>*</v>
      </c>
      <c r="I77" s="22">
        <f t="shared" si="3"/>
        <v>0.43103227582048204</v>
      </c>
      <c r="J77" s="22">
        <f t="shared" si="4"/>
        <v>0.23292238687142017</v>
      </c>
      <c r="K77" s="22">
        <f t="shared" si="5"/>
      </c>
      <c r="L77" s="15"/>
    </row>
    <row r="78" spans="1:12" ht="15">
      <c r="A78" s="15"/>
      <c r="B78" s="15" t="str">
        <f>'Town Data'!A74</f>
        <v>JOHNSON</v>
      </c>
      <c r="C78" s="48">
        <f>IF('Town Data'!C74&gt;9,'Town Data'!B74,"*")</f>
        <v>29559022.28</v>
      </c>
      <c r="D78" s="49">
        <f>IF('Town Data'!E74&gt;9,'Town Data'!D74,"*")</f>
        <v>9499077.31</v>
      </c>
      <c r="E78" s="50">
        <f>IF('Town Data'!G74&gt;9,'Town Data'!F74,"*")</f>
        <v>225516.4999997</v>
      </c>
      <c r="F78" s="51">
        <f>IF('Town Data'!I74&gt;9,'Town Data'!H74,"*")</f>
        <v>30242616.77</v>
      </c>
      <c r="G78" s="49">
        <f>IF('Town Data'!K74&gt;9,'Town Data'!J74,"*")</f>
        <v>9519413.52</v>
      </c>
      <c r="H78" s="50" t="str">
        <f>IF('Town Data'!M74&gt;9,'Town Data'!L74,"*")</f>
        <v>*</v>
      </c>
      <c r="I78" s="9">
        <f t="shared" si="3"/>
        <v>-0.022603681923387953</v>
      </c>
      <c r="J78" s="9">
        <f t="shared" si="4"/>
        <v>-0.0021362881187242545</v>
      </c>
      <c r="K78" s="9">
        <f t="shared" si="5"/>
      </c>
      <c r="L78" s="15"/>
    </row>
    <row r="79" spans="1:12" ht="15">
      <c r="A79" s="15"/>
      <c r="B79" s="27" t="str">
        <f>'Town Data'!A75</f>
        <v>KILLINGTON</v>
      </c>
      <c r="C79" s="52">
        <f>IF('Town Data'!C75&gt;9,'Town Data'!B75,"*")</f>
        <v>7417869.48</v>
      </c>
      <c r="D79" s="53">
        <f>IF('Town Data'!E75&gt;9,'Town Data'!D75,"*")</f>
        <v>5144661.16</v>
      </c>
      <c r="E79" s="54" t="str">
        <f>IF('Town Data'!G75&gt;9,'Town Data'!F75,"*")</f>
        <v>*</v>
      </c>
      <c r="F79" s="53">
        <f>IF('Town Data'!I75&gt;9,'Town Data'!H75,"*")</f>
        <v>6973130.48</v>
      </c>
      <c r="G79" s="53">
        <f>IF('Town Data'!K75&gt;9,'Town Data'!J75,"*")</f>
        <v>4794223.48</v>
      </c>
      <c r="H79" s="54">
        <f>IF('Town Data'!M75&gt;9,'Town Data'!L75,"*")</f>
        <v>578507.6666663</v>
      </c>
      <c r="I79" s="22">
        <f t="shared" si="3"/>
        <v>0.06377895857184648</v>
      </c>
      <c r="J79" s="22">
        <f t="shared" si="4"/>
        <v>0.07309581655129678</v>
      </c>
      <c r="K79" s="22">
        <f t="shared" si="5"/>
      </c>
      <c r="L79" s="15"/>
    </row>
    <row r="80" spans="1:12" ht="15">
      <c r="A80" s="15"/>
      <c r="B80" s="15" t="str">
        <f>'Town Data'!A76</f>
        <v>LEICESTER</v>
      </c>
      <c r="C80" s="48">
        <f>IF('Town Data'!C76&gt;9,'Town Data'!B76,"*")</f>
        <v>880639.15</v>
      </c>
      <c r="D80" s="49" t="str">
        <f>IF('Town Data'!E76&gt;9,'Town Data'!D76,"*")</f>
        <v>*</v>
      </c>
      <c r="E80" s="50" t="str">
        <f>IF('Town Data'!G76&gt;9,'Town Data'!F76,"*")</f>
        <v>*</v>
      </c>
      <c r="F80" s="51">
        <f>IF('Town Data'!I76&gt;9,'Town Data'!H76,"*")</f>
        <v>811615</v>
      </c>
      <c r="G80" s="49">
        <f>IF('Town Data'!K76&gt;9,'Town Data'!J76,"*")</f>
        <v>152941</v>
      </c>
      <c r="H80" s="50" t="str">
        <f>IF('Town Data'!M76&gt;9,'Town Data'!L76,"*")</f>
        <v>*</v>
      </c>
      <c r="I80" s="9">
        <f t="shared" si="3"/>
        <v>0.08504543410360826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LINCOLN</v>
      </c>
      <c r="C81" s="52">
        <f>IF('Town Data'!C77&gt;9,'Town Data'!B77,"*")</f>
        <v>697572.52</v>
      </c>
      <c r="D81" s="53">
        <f>IF('Town Data'!E77&gt;9,'Town Data'!D77,"*")</f>
        <v>208176.69</v>
      </c>
      <c r="E81" s="54" t="str">
        <f>IF('Town Data'!G77&gt;9,'Town Data'!F77,"*")</f>
        <v>*</v>
      </c>
      <c r="F81" s="53">
        <f>IF('Town Data'!I77&gt;9,'Town Data'!H77,"*")</f>
        <v>709935.12</v>
      </c>
      <c r="G81" s="53">
        <f>IF('Town Data'!K77&gt;9,'Town Data'!J77,"*")</f>
        <v>293244.2</v>
      </c>
      <c r="H81" s="54" t="str">
        <f>IF('Town Data'!M77&gt;9,'Town Data'!L77,"*")</f>
        <v>*</v>
      </c>
      <c r="I81" s="22">
        <f t="shared" si="3"/>
        <v>-0.01741370394522809</v>
      </c>
      <c r="J81" s="22">
        <f t="shared" si="4"/>
        <v>-0.29009102311315965</v>
      </c>
      <c r="K81" s="22">
        <f t="shared" si="5"/>
      </c>
      <c r="L81" s="15"/>
    </row>
    <row r="82" spans="1:12" ht="15">
      <c r="A82" s="15"/>
      <c r="B82" s="15" t="str">
        <f>'Town Data'!A78</f>
        <v>LONDONDERRY</v>
      </c>
      <c r="C82" s="48">
        <f>IF('Town Data'!C78&gt;9,'Town Data'!B78,"*")</f>
        <v>8715379.92</v>
      </c>
      <c r="D82" s="49">
        <f>IF('Town Data'!E78&gt;9,'Town Data'!D78,"*")</f>
        <v>3115023.82</v>
      </c>
      <c r="E82" s="50" t="str">
        <f>IF('Town Data'!G78&gt;9,'Town Data'!F78,"*")</f>
        <v>*</v>
      </c>
      <c r="F82" s="51">
        <f>IF('Town Data'!I78&gt;9,'Town Data'!H78,"*")</f>
        <v>9270279.16</v>
      </c>
      <c r="G82" s="49">
        <f>IF('Town Data'!K78&gt;9,'Town Data'!J78,"*")</f>
        <v>3044928.02</v>
      </c>
      <c r="H82" s="50" t="str">
        <f>IF('Town Data'!M78&gt;9,'Town Data'!L78,"*")</f>
        <v>*</v>
      </c>
      <c r="I82" s="9">
        <f t="shared" si="3"/>
        <v>-0.05985787810946572</v>
      </c>
      <c r="J82" s="9">
        <f t="shared" si="4"/>
        <v>0.023020511335437022</v>
      </c>
      <c r="K82" s="9">
        <f t="shared" si="5"/>
      </c>
      <c r="L82" s="15"/>
    </row>
    <row r="83" spans="1:12" ht="15">
      <c r="A83" s="15"/>
      <c r="B83" s="27" t="str">
        <f>'Town Data'!A79</f>
        <v>LUDLOW</v>
      </c>
      <c r="C83" s="52">
        <f>IF('Town Data'!C79&gt;9,'Town Data'!B79,"*")</f>
        <v>30324471.42</v>
      </c>
      <c r="D83" s="53">
        <f>IF('Town Data'!E79&gt;9,'Town Data'!D79,"*")</f>
        <v>9519674.08</v>
      </c>
      <c r="E83" s="54">
        <f>IF('Town Data'!G79&gt;9,'Town Data'!F79,"*")</f>
        <v>433804.3333329</v>
      </c>
      <c r="F83" s="53">
        <f>IF('Town Data'!I79&gt;9,'Town Data'!H79,"*")</f>
        <v>18394831.41</v>
      </c>
      <c r="G83" s="53">
        <f>IF('Town Data'!K79&gt;9,'Town Data'!J79,"*")</f>
        <v>8978669.86</v>
      </c>
      <c r="H83" s="54">
        <f>IF('Town Data'!M79&gt;9,'Town Data'!L79,"*")</f>
        <v>375921.3333329</v>
      </c>
      <c r="I83" s="22">
        <f t="shared" si="3"/>
        <v>0.6485321742886254</v>
      </c>
      <c r="J83" s="22">
        <f t="shared" si="4"/>
        <v>0.06025438382696039</v>
      </c>
      <c r="K83" s="22">
        <f t="shared" si="5"/>
        <v>0.1539763638493516</v>
      </c>
      <c r="L83" s="15"/>
    </row>
    <row r="84" spans="1:12" ht="15">
      <c r="A84" s="15"/>
      <c r="B84" s="15" t="str">
        <f>'Town Data'!A80</f>
        <v>LUNENBURG</v>
      </c>
      <c r="C84" s="48">
        <f>IF('Town Data'!C80&gt;9,'Town Data'!B80,"*")</f>
        <v>714893.85</v>
      </c>
      <c r="D84" s="51" t="str">
        <f>IF('Town Data'!E80&gt;9,'Town Data'!D80,"*")</f>
        <v>*</v>
      </c>
      <c r="E84" s="58" t="str">
        <f>IF('Town Data'!G80&gt;9,'Town Data'!F80,"*")</f>
        <v>*</v>
      </c>
      <c r="F84" s="51">
        <f>IF('Town Data'!I80&gt;9,'Town Data'!H80,"*")</f>
        <v>711354.43</v>
      </c>
      <c r="G84" s="49">
        <f>IF('Town Data'!K80&gt;9,'Town Data'!J80,"*")</f>
        <v>157997.37</v>
      </c>
      <c r="H84" s="50" t="str">
        <f>IF('Town Data'!M80&gt;9,'Town Data'!L80,"*")</f>
        <v>*</v>
      </c>
      <c r="I84" s="9">
        <f t="shared" si="3"/>
        <v>0.0049756068855857484</v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LYNDON</v>
      </c>
      <c r="C85" s="52">
        <f>IF('Town Data'!C81&gt;9,'Town Data'!B81,"*")</f>
        <v>37231912.67</v>
      </c>
      <c r="D85" s="53">
        <f>IF('Town Data'!E81&gt;9,'Town Data'!D81,"*")</f>
        <v>9206026.87</v>
      </c>
      <c r="E85" s="54">
        <f>IF('Town Data'!G81&gt;9,'Town Data'!F81,"*")</f>
        <v>193232.4999994</v>
      </c>
      <c r="F85" s="53">
        <f>IF('Town Data'!I81&gt;9,'Town Data'!H81,"*")</f>
        <v>34838265.71</v>
      </c>
      <c r="G85" s="53">
        <f>IF('Town Data'!K81&gt;9,'Town Data'!J81,"*")</f>
        <v>9212148.09</v>
      </c>
      <c r="H85" s="54">
        <f>IF('Town Data'!M81&gt;9,'Town Data'!L81,"*")</f>
        <v>160993.9999993</v>
      </c>
      <c r="I85" s="22">
        <f t="shared" si="3"/>
        <v>0.06870740868460988</v>
      </c>
      <c r="J85" s="22">
        <f t="shared" si="4"/>
        <v>-0.000664472600765656</v>
      </c>
      <c r="K85" s="22">
        <f t="shared" si="5"/>
        <v>0.20024659304222625</v>
      </c>
      <c r="L85" s="15"/>
    </row>
    <row r="86" spans="1:12" ht="15">
      <c r="A86" s="15"/>
      <c r="B86" s="15" t="str">
        <f>'Town Data'!A82</f>
        <v>MANCHESTER</v>
      </c>
      <c r="C86" s="48">
        <f>IF('Town Data'!C82&gt;9,'Town Data'!B82,"*")</f>
        <v>95319677.22</v>
      </c>
      <c r="D86" s="49">
        <f>IF('Town Data'!E82&gt;9,'Town Data'!D82,"*")</f>
        <v>27232779.67</v>
      </c>
      <c r="E86" s="50">
        <f>IF('Town Data'!G82&gt;9,'Town Data'!F82,"*")</f>
        <v>828017.9999981</v>
      </c>
      <c r="F86" s="51">
        <f>IF('Town Data'!I82&gt;9,'Town Data'!H82,"*")</f>
        <v>102901367.84</v>
      </c>
      <c r="G86" s="49">
        <f>IF('Town Data'!K82&gt;9,'Town Data'!J82,"*")</f>
        <v>27982504.95</v>
      </c>
      <c r="H86" s="50">
        <f>IF('Town Data'!M82&gt;9,'Town Data'!L82,"*")</f>
        <v>1000575.4999982</v>
      </c>
      <c r="I86" s="9">
        <f t="shared" si="3"/>
        <v>-0.07367920154170036</v>
      </c>
      <c r="J86" s="9">
        <f t="shared" si="4"/>
        <v>-0.026792643522787887</v>
      </c>
      <c r="K86" s="9">
        <f t="shared" si="5"/>
        <v>-0.1724582502773758</v>
      </c>
      <c r="L86" s="15"/>
    </row>
    <row r="87" spans="1:12" ht="15">
      <c r="A87" s="15"/>
      <c r="B87" s="27" t="str">
        <f>'Town Data'!A83</f>
        <v>MARSHFIELD</v>
      </c>
      <c r="C87" s="52">
        <f>IF('Town Data'!C83&gt;9,'Town Data'!B83,"*")</f>
        <v>1638342.63</v>
      </c>
      <c r="D87" s="53">
        <f>IF('Town Data'!E83&gt;9,'Town Data'!D83,"*")</f>
        <v>719894.68</v>
      </c>
      <c r="E87" s="54" t="str">
        <f>IF('Town Data'!G83&gt;9,'Town Data'!F83,"*")</f>
        <v>*</v>
      </c>
      <c r="F87" s="53">
        <f>IF('Town Data'!I83&gt;9,'Town Data'!H83,"*")</f>
        <v>2870987</v>
      </c>
      <c r="G87" s="53">
        <f>IF('Town Data'!K83&gt;9,'Town Data'!J83,"*")</f>
        <v>733055</v>
      </c>
      <c r="H87" s="54" t="str">
        <f>IF('Town Data'!M83&gt;9,'Town Data'!L83,"*")</f>
        <v>*</v>
      </c>
      <c r="I87" s="22">
        <f t="shared" si="3"/>
        <v>-0.42934515899932674</v>
      </c>
      <c r="J87" s="22">
        <f t="shared" si="4"/>
        <v>-0.017952704776585587</v>
      </c>
      <c r="K87" s="22">
        <f t="shared" si="5"/>
      </c>
      <c r="L87" s="15"/>
    </row>
    <row r="88" spans="1:12" ht="15">
      <c r="A88" s="15"/>
      <c r="B88" s="15" t="str">
        <f>'Town Data'!A84</f>
        <v>MENDON</v>
      </c>
      <c r="C88" s="48">
        <f>IF('Town Data'!C84&gt;9,'Town Data'!B84,"*")</f>
        <v>5996982.41</v>
      </c>
      <c r="D88" s="49">
        <f>IF('Town Data'!E84&gt;9,'Town Data'!D84,"*")</f>
        <v>916615.61</v>
      </c>
      <c r="E88" s="50" t="str">
        <f>IF('Town Data'!G84&gt;9,'Town Data'!F84,"*")</f>
        <v>*</v>
      </c>
      <c r="F88" s="51">
        <f>IF('Town Data'!I84&gt;9,'Town Data'!H84,"*")</f>
        <v>5730567.45</v>
      </c>
      <c r="G88" s="49">
        <f>IF('Town Data'!K84&gt;9,'Town Data'!J84,"*")</f>
        <v>745400.05</v>
      </c>
      <c r="H88" s="50" t="str">
        <f>IF('Town Data'!M84&gt;9,'Town Data'!L84,"*")</f>
        <v>*</v>
      </c>
      <c r="I88" s="9">
        <f t="shared" si="3"/>
        <v>0.04649015343148957</v>
      </c>
      <c r="J88" s="9">
        <f t="shared" si="4"/>
        <v>0.22969620138877095</v>
      </c>
      <c r="K88" s="9">
        <f t="shared" si="5"/>
      </c>
      <c r="L88" s="15"/>
    </row>
    <row r="89" spans="1:12" ht="15">
      <c r="A89" s="15"/>
      <c r="B89" s="27" t="str">
        <f>'Town Data'!A85</f>
        <v>MIDDLEBURY</v>
      </c>
      <c r="C89" s="52">
        <f>IF('Town Data'!C85&gt;9,'Town Data'!B85,"*")</f>
        <v>106008239.78</v>
      </c>
      <c r="D89" s="53">
        <f>IF('Town Data'!E85&gt;9,'Town Data'!D85,"*")</f>
        <v>30765800.89</v>
      </c>
      <c r="E89" s="54">
        <f>IF('Town Data'!G85&gt;9,'Town Data'!F85,"*")</f>
        <v>284940.3333318</v>
      </c>
      <c r="F89" s="53">
        <f>IF('Town Data'!I85&gt;9,'Town Data'!H85,"*")</f>
        <v>109451608.93</v>
      </c>
      <c r="G89" s="53">
        <f>IF('Town Data'!K85&gt;9,'Town Data'!J85,"*")</f>
        <v>31058511.48</v>
      </c>
      <c r="H89" s="54">
        <f>IF('Town Data'!M85&gt;9,'Town Data'!L85,"*")</f>
        <v>418498.6666651</v>
      </c>
      <c r="I89" s="22">
        <f t="shared" si="3"/>
        <v>-0.031460196735912944</v>
      </c>
      <c r="J89" s="22">
        <f t="shared" si="4"/>
        <v>-0.009424488684478314</v>
      </c>
      <c r="K89" s="22">
        <f t="shared" si="5"/>
        <v>-0.3191368192343106</v>
      </c>
      <c r="L89" s="15"/>
    </row>
    <row r="90" spans="1:12" ht="15">
      <c r="A90" s="15"/>
      <c r="B90" s="15" t="str">
        <f>'Town Data'!A86</f>
        <v>MIDDLESEX</v>
      </c>
      <c r="C90" s="48">
        <f>IF('Town Data'!C86&gt;9,'Town Data'!B86,"*")</f>
        <v>1832714.14</v>
      </c>
      <c r="D90" s="49">
        <f>IF('Town Data'!E86&gt;9,'Town Data'!D86,"*")</f>
        <v>532983.4</v>
      </c>
      <c r="E90" s="50" t="str">
        <f>IF('Town Data'!G86&gt;9,'Town Data'!F86,"*")</f>
        <v>*</v>
      </c>
      <c r="F90" s="51">
        <f>IF('Town Data'!I86&gt;9,'Town Data'!H86,"*")</f>
        <v>1596721.51</v>
      </c>
      <c r="G90" s="49">
        <f>IF('Town Data'!K86&gt;9,'Town Data'!J86,"*")</f>
        <v>482231.56</v>
      </c>
      <c r="H90" s="50" t="str">
        <f>IF('Town Data'!M86&gt;9,'Town Data'!L86,"*")</f>
        <v>*</v>
      </c>
      <c r="I90" s="9">
        <f t="shared" si="3"/>
        <v>0.14779824065876077</v>
      </c>
      <c r="J90" s="9">
        <f t="shared" si="4"/>
        <v>0.10524371320699132</v>
      </c>
      <c r="K90" s="9">
        <f t="shared" si="5"/>
      </c>
      <c r="L90" s="15"/>
    </row>
    <row r="91" spans="1:12" ht="15">
      <c r="A91" s="15"/>
      <c r="B91" s="27" t="str">
        <f>'Town Data'!A87</f>
        <v>MIDDLETOWN SPRINGS</v>
      </c>
      <c r="C91" s="52">
        <f>IF('Town Data'!C87&gt;9,'Town Data'!B87,"*")</f>
        <v>792008.97</v>
      </c>
      <c r="D91" s="53" t="str">
        <f>IF('Town Data'!E87&gt;9,'Town Data'!D87,"*")</f>
        <v>*</v>
      </c>
      <c r="E91" s="54" t="str">
        <f>IF('Town Data'!G87&gt;9,'Town Data'!F87,"*")</f>
        <v>*</v>
      </c>
      <c r="F91" s="53" t="str">
        <f>IF('Town Data'!I87&gt;9,'Town Data'!H87,"*")</f>
        <v>*</v>
      </c>
      <c r="G91" s="53" t="str">
        <f>IF('Town Data'!K87&gt;9,'Town Data'!J87,"*")</f>
        <v>*</v>
      </c>
      <c r="H91" s="54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MILTON</v>
      </c>
      <c r="C92" s="48">
        <f>IF('Town Data'!C88&gt;9,'Town Data'!B88,"*")</f>
        <v>61830216.6</v>
      </c>
      <c r="D92" s="49">
        <f>IF('Town Data'!E88&gt;9,'Town Data'!D88,"*")</f>
        <v>11576184.85</v>
      </c>
      <c r="E92" s="50">
        <f>IF('Town Data'!G88&gt;9,'Town Data'!F88,"*")</f>
        <v>152387.8333326</v>
      </c>
      <c r="F92" s="51">
        <f>IF('Town Data'!I88&gt;9,'Town Data'!H88,"*")</f>
        <v>70494802.53</v>
      </c>
      <c r="G92" s="49">
        <f>IF('Town Data'!K88&gt;9,'Town Data'!J88,"*")</f>
        <v>12379645.35</v>
      </c>
      <c r="H92" s="50">
        <f>IF('Town Data'!M88&gt;9,'Town Data'!L88,"*")</f>
        <v>291404.4999988</v>
      </c>
      <c r="I92" s="9">
        <f t="shared" si="3"/>
        <v>-0.12291098944936643</v>
      </c>
      <c r="J92" s="9">
        <f t="shared" si="4"/>
        <v>-0.06490173807765826</v>
      </c>
      <c r="K92" s="9">
        <f t="shared" si="5"/>
        <v>-0.4770573778605768</v>
      </c>
      <c r="L92" s="15"/>
    </row>
    <row r="93" spans="1:12" ht="15">
      <c r="A93" s="15"/>
      <c r="B93" s="27" t="str">
        <f>'Town Data'!A89</f>
        <v>MONTGOMERY</v>
      </c>
      <c r="C93" s="52">
        <f>IF('Town Data'!C89&gt;9,'Town Data'!B89,"*")</f>
        <v>3299064.28</v>
      </c>
      <c r="D93" s="53">
        <f>IF('Town Data'!E89&gt;9,'Town Data'!D89,"*")</f>
        <v>493356.18</v>
      </c>
      <c r="E93" s="54" t="str">
        <f>IF('Town Data'!G89&gt;9,'Town Data'!F89,"*")</f>
        <v>*</v>
      </c>
      <c r="F93" s="53">
        <f>IF('Town Data'!I89&gt;9,'Town Data'!H89,"*")</f>
        <v>3935434</v>
      </c>
      <c r="G93" s="53">
        <f>IF('Town Data'!K89&gt;9,'Town Data'!J89,"*")</f>
        <v>561280</v>
      </c>
      <c r="H93" s="54" t="str">
        <f>IF('Town Data'!M89&gt;9,'Town Data'!L89,"*")</f>
        <v>*</v>
      </c>
      <c r="I93" s="22">
        <f t="shared" si="3"/>
        <v>-0.1617025517388934</v>
      </c>
      <c r="J93" s="22">
        <f t="shared" si="4"/>
        <v>-0.12101592787913343</v>
      </c>
      <c r="K93" s="22">
        <f t="shared" si="5"/>
      </c>
      <c r="L93" s="15"/>
    </row>
    <row r="94" spans="1:12" ht="15">
      <c r="A94" s="15"/>
      <c r="B94" s="15" t="str">
        <f>'Town Data'!A90</f>
        <v>MONTPELIER</v>
      </c>
      <c r="C94" s="48">
        <f>IF('Town Data'!C90&gt;9,'Town Data'!B90,"*")</f>
        <v>49802305.5</v>
      </c>
      <c r="D94" s="49">
        <f>IF('Town Data'!E90&gt;9,'Town Data'!D90,"*")</f>
        <v>16578905.64</v>
      </c>
      <c r="E94" s="50">
        <f>IF('Town Data'!G90&gt;9,'Town Data'!F90,"*")</f>
        <v>779619.1666649</v>
      </c>
      <c r="F94" s="51">
        <f>IF('Town Data'!I90&gt;9,'Town Data'!H90,"*")</f>
        <v>51727773.95</v>
      </c>
      <c r="G94" s="49">
        <f>IF('Town Data'!K90&gt;9,'Town Data'!J90,"*")</f>
        <v>17608385.24</v>
      </c>
      <c r="H94" s="50">
        <f>IF('Town Data'!M90&gt;9,'Town Data'!L90,"*")</f>
        <v>1362163.666665</v>
      </c>
      <c r="I94" s="9">
        <f t="shared" si="3"/>
        <v>-0.037223106717508433</v>
      </c>
      <c r="J94" s="9">
        <f t="shared" si="4"/>
        <v>-0.05846530422683993</v>
      </c>
      <c r="K94" s="9">
        <f t="shared" si="5"/>
        <v>-0.42766116455473363</v>
      </c>
      <c r="L94" s="15"/>
    </row>
    <row r="95" spans="1:12" ht="15">
      <c r="A95" s="15"/>
      <c r="B95" s="27" t="str">
        <f>'Town Data'!A91</f>
        <v>MORETOWN</v>
      </c>
      <c r="C95" s="52">
        <f>IF('Town Data'!C91&gt;9,'Town Data'!B91,"*")</f>
        <v>1610394.53</v>
      </c>
      <c r="D95" s="53">
        <f>IF('Town Data'!E91&gt;9,'Town Data'!D91,"*")</f>
        <v>551562.45</v>
      </c>
      <c r="E95" s="54" t="str">
        <f>IF('Town Data'!G91&gt;9,'Town Data'!F91,"*")</f>
        <v>*</v>
      </c>
      <c r="F95" s="53">
        <f>IF('Town Data'!I91&gt;9,'Town Data'!H91,"*")</f>
        <v>1696735.4</v>
      </c>
      <c r="G95" s="53">
        <f>IF('Town Data'!K91&gt;9,'Town Data'!J91,"*")</f>
        <v>562736.37</v>
      </c>
      <c r="H95" s="54" t="str">
        <f>IF('Town Data'!M91&gt;9,'Town Data'!L91,"*")</f>
        <v>*</v>
      </c>
      <c r="I95" s="22">
        <f t="shared" si="3"/>
        <v>-0.05088646703546109</v>
      </c>
      <c r="J95" s="22">
        <f t="shared" si="4"/>
        <v>-0.019856402741482735</v>
      </c>
      <c r="K95" s="22">
        <f t="shared" si="5"/>
      </c>
      <c r="L95" s="15"/>
    </row>
    <row r="96" spans="1:12" ht="15">
      <c r="A96" s="15"/>
      <c r="B96" s="15" t="str">
        <f>'Town Data'!A92</f>
        <v>MORRISTOWN</v>
      </c>
      <c r="C96" s="48">
        <f>IF('Town Data'!C92&gt;9,'Town Data'!B92,"*")</f>
        <v>63329151.52</v>
      </c>
      <c r="D96" s="49">
        <f>IF('Town Data'!E92&gt;9,'Town Data'!D92,"*")</f>
        <v>19678791.78</v>
      </c>
      <c r="E96" s="50">
        <f>IF('Town Data'!G92&gt;9,'Town Data'!F92,"*")</f>
        <v>590069.4999984</v>
      </c>
      <c r="F96" s="51">
        <f>IF('Town Data'!I92&gt;9,'Town Data'!H92,"*")</f>
        <v>74062379.63</v>
      </c>
      <c r="G96" s="49">
        <f>IF('Town Data'!K92&gt;9,'Town Data'!J92,"*")</f>
        <v>19491106.3</v>
      </c>
      <c r="H96" s="50">
        <f>IF('Town Data'!M92&gt;9,'Town Data'!L92,"*")</f>
        <v>809866.666665</v>
      </c>
      <c r="I96" s="9">
        <f t="shared" si="3"/>
        <v>-0.14492145895960853</v>
      </c>
      <c r="J96" s="9">
        <f t="shared" si="4"/>
        <v>0.009629288205154391</v>
      </c>
      <c r="K96" s="9">
        <f t="shared" si="5"/>
        <v>-0.27139920151512886</v>
      </c>
      <c r="L96" s="15"/>
    </row>
    <row r="97" spans="1:12" ht="15">
      <c r="A97" s="15"/>
      <c r="B97" s="27" t="str">
        <f>'Town Data'!A93</f>
        <v>MOUNT HOLLY</v>
      </c>
      <c r="C97" s="52">
        <f>IF('Town Data'!C93&gt;9,'Town Data'!B93,"*")</f>
        <v>922613.68</v>
      </c>
      <c r="D97" s="53">
        <f>IF('Town Data'!E93&gt;9,'Town Data'!D93,"*")</f>
        <v>372899.56</v>
      </c>
      <c r="E97" s="54" t="str">
        <f>IF('Town Data'!G93&gt;9,'Town Data'!F93,"*")</f>
        <v>*</v>
      </c>
      <c r="F97" s="53">
        <f>IF('Town Data'!I93&gt;9,'Town Data'!H93,"*")</f>
        <v>905636.33</v>
      </c>
      <c r="G97" s="53">
        <f>IF('Town Data'!K93&gt;9,'Town Data'!J93,"*")</f>
        <v>365333</v>
      </c>
      <c r="H97" s="54" t="str">
        <f>IF('Town Data'!M93&gt;9,'Town Data'!L93,"*")</f>
        <v>*</v>
      </c>
      <c r="I97" s="22">
        <f t="shared" si="3"/>
        <v>0.01874632171613532</v>
      </c>
      <c r="J97" s="22">
        <f t="shared" si="4"/>
        <v>0.02071140575858189</v>
      </c>
      <c r="K97" s="22">
        <f t="shared" si="5"/>
      </c>
      <c r="L97" s="15"/>
    </row>
    <row r="98" spans="1:12" ht="15">
      <c r="A98" s="15"/>
      <c r="B98" s="15" t="str">
        <f>'Town Data'!A94</f>
        <v>NEW HAVEN</v>
      </c>
      <c r="C98" s="48">
        <f>IF('Town Data'!C94&gt;9,'Town Data'!B94,"*")</f>
        <v>30916027.59</v>
      </c>
      <c r="D98" s="49">
        <f>IF('Town Data'!E94&gt;9,'Town Data'!D94,"*")</f>
        <v>2181890.54</v>
      </c>
      <c r="E98" s="50" t="str">
        <f>IF('Town Data'!G94&gt;9,'Town Data'!F94,"*")</f>
        <v>*</v>
      </c>
      <c r="F98" s="51">
        <f>IF('Town Data'!I94&gt;9,'Town Data'!H94,"*")</f>
        <v>32069797.04</v>
      </c>
      <c r="G98" s="49">
        <f>IF('Town Data'!K94&gt;9,'Town Data'!J94,"*")</f>
        <v>1894791.06</v>
      </c>
      <c r="H98" s="50" t="str">
        <f>IF('Town Data'!M94&gt;9,'Town Data'!L94,"*")</f>
        <v>*</v>
      </c>
      <c r="I98" s="9">
        <f t="shared" si="3"/>
        <v>-0.03597682419258614</v>
      </c>
      <c r="J98" s="9">
        <f t="shared" si="4"/>
        <v>0.15152038979960142</v>
      </c>
      <c r="K98" s="9">
        <f t="shared" si="5"/>
      </c>
      <c r="L98" s="15"/>
    </row>
    <row r="99" spans="1:12" ht="15">
      <c r="A99" s="15"/>
      <c r="B99" s="27" t="str">
        <f>'Town Data'!A95</f>
        <v>NEWBURY</v>
      </c>
      <c r="C99" s="52">
        <f>IF('Town Data'!C95&gt;9,'Town Data'!B95,"*")</f>
        <v>8923484.8</v>
      </c>
      <c r="D99" s="53">
        <f>IF('Town Data'!E95&gt;9,'Town Data'!D95,"*")</f>
        <v>693874.53</v>
      </c>
      <c r="E99" s="54" t="str">
        <f>IF('Town Data'!G95&gt;9,'Town Data'!F95,"*")</f>
        <v>*</v>
      </c>
      <c r="F99" s="53">
        <f>IF('Town Data'!I95&gt;9,'Town Data'!H95,"*")</f>
        <v>9580882.29</v>
      </c>
      <c r="G99" s="53">
        <f>IF('Town Data'!K95&gt;9,'Town Data'!J95,"*")</f>
        <v>732304.68</v>
      </c>
      <c r="H99" s="54">
        <f>IF('Town Data'!M95&gt;9,'Town Data'!L95,"*")</f>
        <v>81245.833333</v>
      </c>
      <c r="I99" s="22">
        <f t="shared" si="3"/>
        <v>-0.06861554814071287</v>
      </c>
      <c r="J99" s="22">
        <f t="shared" si="4"/>
        <v>-0.0524783618752785</v>
      </c>
      <c r="K99" s="22">
        <f t="shared" si="5"/>
      </c>
      <c r="L99" s="15"/>
    </row>
    <row r="100" spans="1:12" ht="15">
      <c r="A100" s="15"/>
      <c r="B100" s="27" t="str">
        <f>'Town Data'!A96</f>
        <v>NEWFANE</v>
      </c>
      <c r="C100" s="52">
        <f>IF('Town Data'!C96&gt;9,'Town Data'!B96,"*")</f>
        <v>2452102.57</v>
      </c>
      <c r="D100" s="53">
        <f>IF('Town Data'!E96&gt;9,'Town Data'!D96,"*")</f>
        <v>1695900.79</v>
      </c>
      <c r="E100" s="54" t="str">
        <f>IF('Town Data'!G96&gt;9,'Town Data'!F96,"*")</f>
        <v>*</v>
      </c>
      <c r="F100" s="53">
        <f>IF('Town Data'!I96&gt;9,'Town Data'!H96,"*")</f>
        <v>2777065.26</v>
      </c>
      <c r="G100" s="53">
        <f>IF('Town Data'!K96&gt;9,'Town Data'!J96,"*")</f>
        <v>1901962.83</v>
      </c>
      <c r="H100" s="54" t="str">
        <f>IF('Town Data'!M96&gt;9,'Town Data'!L96,"*")</f>
        <v>*</v>
      </c>
      <c r="I100" s="22">
        <f t="shared" si="3"/>
        <v>-0.11701658390267716</v>
      </c>
      <c r="J100" s="22">
        <f t="shared" si="4"/>
        <v>-0.10834178079074239</v>
      </c>
      <c r="K100" s="22">
        <f t="shared" si="5"/>
      </c>
      <c r="L100" s="15"/>
    </row>
    <row r="101" spans="1:12" ht="15">
      <c r="A101" s="15"/>
      <c r="B101" s="27" t="str">
        <f>'Town Data'!A97</f>
        <v>NEWPORT</v>
      </c>
      <c r="C101" s="52">
        <f>IF('Town Data'!C97&gt;9,'Town Data'!B97,"*")</f>
        <v>61400326.07</v>
      </c>
      <c r="D101" s="53">
        <f>IF('Town Data'!E97&gt;9,'Town Data'!D97,"*")</f>
        <v>12086436.9</v>
      </c>
      <c r="E101" s="54">
        <f>IF('Town Data'!G97&gt;9,'Town Data'!F97,"*")</f>
        <v>302357.1666654</v>
      </c>
      <c r="F101" s="53">
        <f>IF('Town Data'!I97&gt;9,'Town Data'!H97,"*")</f>
        <v>57961678.62</v>
      </c>
      <c r="G101" s="53">
        <f>IF('Town Data'!K97&gt;9,'Town Data'!J97,"*")</f>
        <v>11767288.7</v>
      </c>
      <c r="H101" s="54">
        <f>IF('Town Data'!M97&gt;9,'Town Data'!L97,"*")</f>
        <v>202708.9999978</v>
      </c>
      <c r="I101" s="22">
        <f aca="true" t="shared" si="6" ref="I101:I164">_xlfn.IFERROR((C101-F101)/F101,"")</f>
        <v>0.05932622263312917</v>
      </c>
      <c r="J101" s="22">
        <f aca="true" t="shared" si="7" ref="J101:J164">_xlfn.IFERROR((D101-G101)/G101,"")</f>
        <v>0.027121642728116388</v>
      </c>
      <c r="K101" s="22">
        <f aca="true" t="shared" si="8" ref="K101:K164">_xlfn.IFERROR((E101-H101)/H101,"")</f>
        <v>0.49158235040714243</v>
      </c>
      <c r="L101" s="15"/>
    </row>
    <row r="102" spans="2:12" ht="15">
      <c r="B102" s="27" t="str">
        <f>'Town Data'!A98</f>
        <v>NEWPORT TOWN</v>
      </c>
      <c r="C102" s="52">
        <f>IF('Town Data'!C98&gt;9,'Town Data'!B98,"*")</f>
        <v>1456366.27</v>
      </c>
      <c r="D102" s="53">
        <f>IF('Town Data'!E98&gt;9,'Town Data'!D98,"*")</f>
        <v>315725.12</v>
      </c>
      <c r="E102" s="54" t="str">
        <f>IF('Town Data'!G98&gt;9,'Town Data'!F98,"*")</f>
        <v>*</v>
      </c>
      <c r="F102" s="53">
        <f>IF('Town Data'!I98&gt;9,'Town Data'!H98,"*")</f>
        <v>1272743.57</v>
      </c>
      <c r="G102" s="53">
        <f>IF('Town Data'!K98&gt;9,'Town Data'!J98,"*")</f>
        <v>396216.4</v>
      </c>
      <c r="H102" s="54" t="str">
        <f>IF('Town Data'!M98&gt;9,'Town Data'!L98,"*")</f>
        <v>*</v>
      </c>
      <c r="I102" s="22">
        <f t="shared" si="6"/>
        <v>0.1442731311539841</v>
      </c>
      <c r="J102" s="22">
        <f t="shared" si="7"/>
        <v>-0.20314979390050494</v>
      </c>
      <c r="K102" s="22">
        <f t="shared" si="8"/>
      </c>
      <c r="L102" s="15"/>
    </row>
    <row r="103" spans="2:12" ht="15">
      <c r="B103" s="27" t="str">
        <f>'Town Data'!A99</f>
        <v>NORTH HERO</v>
      </c>
      <c r="C103" s="52">
        <f>IF('Town Data'!C99&gt;9,'Town Data'!B99,"*")</f>
        <v>2890188.48</v>
      </c>
      <c r="D103" s="53">
        <f>IF('Town Data'!E99&gt;9,'Town Data'!D99,"*")</f>
        <v>1240451.18</v>
      </c>
      <c r="E103" s="54" t="str">
        <f>IF('Town Data'!G99&gt;9,'Town Data'!F99,"*")</f>
        <v>*</v>
      </c>
      <c r="F103" s="53">
        <f>IF('Town Data'!I99&gt;9,'Town Data'!H99,"*")</f>
        <v>2176706.81</v>
      </c>
      <c r="G103" s="53">
        <f>IF('Town Data'!K99&gt;9,'Town Data'!J99,"*")</f>
        <v>733050.33</v>
      </c>
      <c r="H103" s="54" t="str">
        <f>IF('Town Data'!M99&gt;9,'Town Data'!L99,"*")</f>
        <v>*</v>
      </c>
      <c r="I103" s="22">
        <f t="shared" si="6"/>
        <v>0.32778032701611287</v>
      </c>
      <c r="J103" s="22">
        <f t="shared" si="7"/>
        <v>0.6921773706861302</v>
      </c>
      <c r="K103" s="22">
        <f t="shared" si="8"/>
      </c>
      <c r="L103" s="15"/>
    </row>
    <row r="104" spans="2:12" ht="15">
      <c r="B104" s="27" t="str">
        <f>'Town Data'!A100</f>
        <v>NORTHFIELD</v>
      </c>
      <c r="C104" s="52">
        <f>IF('Town Data'!C100&gt;9,'Town Data'!B100,"*")</f>
        <v>13851399.84</v>
      </c>
      <c r="D104" s="53">
        <f>IF('Town Data'!E100&gt;9,'Town Data'!D100,"*")</f>
        <v>4403138.91</v>
      </c>
      <c r="E104" s="54" t="str">
        <f>IF('Town Data'!G100&gt;9,'Town Data'!F100,"*")</f>
        <v>*</v>
      </c>
      <c r="F104" s="53">
        <f>IF('Town Data'!I100&gt;9,'Town Data'!H100,"*")</f>
        <v>13455762.9</v>
      </c>
      <c r="G104" s="53">
        <f>IF('Town Data'!K100&gt;9,'Town Data'!J100,"*")</f>
        <v>4156329.41</v>
      </c>
      <c r="H104" s="54" t="str">
        <f>IF('Town Data'!M100&gt;9,'Town Data'!L100,"*")</f>
        <v>*</v>
      </c>
      <c r="I104" s="22">
        <f t="shared" si="6"/>
        <v>0.029402787708157335</v>
      </c>
      <c r="J104" s="22">
        <f t="shared" si="7"/>
        <v>0.05938160228738944</v>
      </c>
      <c r="K104" s="22">
        <f t="shared" si="8"/>
      </c>
      <c r="L104" s="15"/>
    </row>
    <row r="105" spans="2:12" ht="15">
      <c r="B105" s="27" t="str">
        <f>'Town Data'!A101</f>
        <v>NORWICH</v>
      </c>
      <c r="C105" s="52">
        <f>IF('Town Data'!C101&gt;9,'Town Data'!B101,"*")</f>
        <v>36906090.26</v>
      </c>
      <c r="D105" s="53">
        <f>IF('Town Data'!E101&gt;9,'Town Data'!D101,"*")</f>
        <v>3001196.81</v>
      </c>
      <c r="E105" s="54">
        <f>IF('Town Data'!G101&gt;9,'Town Data'!F101,"*")</f>
        <v>270175.6666661</v>
      </c>
      <c r="F105" s="53">
        <f>IF('Town Data'!I101&gt;9,'Town Data'!H101,"*")</f>
        <v>34969187.22</v>
      </c>
      <c r="G105" s="53">
        <f>IF('Town Data'!K101&gt;9,'Town Data'!J101,"*")</f>
        <v>2957497.22</v>
      </c>
      <c r="H105" s="54">
        <f>IF('Town Data'!M101&gt;9,'Town Data'!L101,"*")</f>
        <v>180199.9999995</v>
      </c>
      <c r="I105" s="22">
        <f t="shared" si="6"/>
        <v>0.05538884926934253</v>
      </c>
      <c r="J105" s="22">
        <f t="shared" si="7"/>
        <v>0.014775868495998061</v>
      </c>
      <c r="K105" s="22">
        <f t="shared" si="8"/>
        <v>0.4993100258981667</v>
      </c>
      <c r="L105" s="15"/>
    </row>
    <row r="106" spans="2:12" ht="15">
      <c r="B106" s="27" t="str">
        <f>'Town Data'!A102</f>
        <v>ORWELL</v>
      </c>
      <c r="C106" s="52">
        <f>IF('Town Data'!C102&gt;9,'Town Data'!B102,"*")</f>
        <v>3026116.5</v>
      </c>
      <c r="D106" s="53">
        <f>IF('Town Data'!E102&gt;9,'Town Data'!D102,"*")</f>
        <v>759983.86</v>
      </c>
      <c r="E106" s="54" t="str">
        <f>IF('Town Data'!G102&gt;9,'Town Data'!F102,"*")</f>
        <v>*</v>
      </c>
      <c r="F106" s="53">
        <f>IF('Town Data'!I102&gt;9,'Town Data'!H102,"*")</f>
        <v>2966525.85</v>
      </c>
      <c r="G106" s="53">
        <f>IF('Town Data'!K102&gt;9,'Town Data'!J102,"*")</f>
        <v>720251.85</v>
      </c>
      <c r="H106" s="54" t="str">
        <f>IF('Town Data'!M102&gt;9,'Town Data'!L102,"*")</f>
        <v>*</v>
      </c>
      <c r="I106" s="22">
        <f t="shared" si="6"/>
        <v>0.020087689443191573</v>
      </c>
      <c r="J106" s="22">
        <f t="shared" si="7"/>
        <v>0.05516405129677905</v>
      </c>
      <c r="K106" s="22">
        <f t="shared" si="8"/>
      </c>
      <c r="L106" s="15"/>
    </row>
    <row r="107" spans="2:12" ht="15">
      <c r="B107" s="27" t="str">
        <f>'Town Data'!A103</f>
        <v>PAWLET</v>
      </c>
      <c r="C107" s="52">
        <f>IF('Town Data'!C103&gt;9,'Town Data'!B103,"*")</f>
        <v>2791548.24</v>
      </c>
      <c r="D107" s="53">
        <f>IF('Town Data'!E103&gt;9,'Town Data'!D103,"*")</f>
        <v>1001766.3</v>
      </c>
      <c r="E107" s="54" t="str">
        <f>IF('Town Data'!G103&gt;9,'Town Data'!F103,"*")</f>
        <v>*</v>
      </c>
      <c r="F107" s="53">
        <f>IF('Town Data'!I103&gt;9,'Town Data'!H103,"*")</f>
        <v>2838439.55</v>
      </c>
      <c r="G107" s="53">
        <f>IF('Town Data'!K103&gt;9,'Town Data'!J103,"*")</f>
        <v>966707.6</v>
      </c>
      <c r="H107" s="54" t="str">
        <f>IF('Town Data'!M103&gt;9,'Town Data'!L103,"*")</f>
        <v>*</v>
      </c>
      <c r="I107" s="22">
        <f t="shared" si="6"/>
        <v>-0.01652010168756266</v>
      </c>
      <c r="J107" s="22">
        <f t="shared" si="7"/>
        <v>0.03626608500853833</v>
      </c>
      <c r="K107" s="22">
        <f t="shared" si="8"/>
      </c>
      <c r="L107" s="15"/>
    </row>
    <row r="108" spans="2:12" ht="15">
      <c r="B108" s="27" t="str">
        <f>'Town Data'!A104</f>
        <v>PITTSFORD</v>
      </c>
      <c r="C108" s="52">
        <f>IF('Town Data'!C104&gt;9,'Town Data'!B104,"*")</f>
        <v>7625016.41</v>
      </c>
      <c r="D108" s="53">
        <f>IF('Town Data'!E104&gt;9,'Town Data'!D104,"*")</f>
        <v>2245286.62</v>
      </c>
      <c r="E108" s="54" t="str">
        <f>IF('Town Data'!G104&gt;9,'Town Data'!F104,"*")</f>
        <v>*</v>
      </c>
      <c r="F108" s="53">
        <f>IF('Town Data'!I104&gt;9,'Town Data'!H104,"*")</f>
        <v>9048976.49</v>
      </c>
      <c r="G108" s="53">
        <f>IF('Town Data'!K104&gt;9,'Town Data'!J104,"*")</f>
        <v>2405696.27</v>
      </c>
      <c r="H108" s="54" t="str">
        <f>IF('Town Data'!M104&gt;9,'Town Data'!L104,"*")</f>
        <v>*</v>
      </c>
      <c r="I108" s="22">
        <f t="shared" si="6"/>
        <v>-0.15736145204638496</v>
      </c>
      <c r="J108" s="22">
        <f t="shared" si="7"/>
        <v>-0.0666790949465952</v>
      </c>
      <c r="K108" s="22">
        <f t="shared" si="8"/>
      </c>
      <c r="L108" s="15"/>
    </row>
    <row r="109" spans="2:12" ht="15">
      <c r="B109" s="27" t="str">
        <f>'Town Data'!A105</f>
        <v>PLAINFIELD</v>
      </c>
      <c r="C109" s="52">
        <f>IF('Town Data'!C105&gt;9,'Town Data'!B105,"*")</f>
        <v>1135943.63</v>
      </c>
      <c r="D109" s="53">
        <f>IF('Town Data'!E105&gt;9,'Town Data'!D105,"*")</f>
        <v>342088.29</v>
      </c>
      <c r="E109" s="54" t="str">
        <f>IF('Town Data'!G105&gt;9,'Town Data'!F105,"*")</f>
        <v>*</v>
      </c>
      <c r="F109" s="53">
        <f>IF('Town Data'!I105&gt;9,'Town Data'!H105,"*")</f>
        <v>1397187.83</v>
      </c>
      <c r="G109" s="53">
        <f>IF('Town Data'!K105&gt;9,'Town Data'!J105,"*")</f>
        <v>412603.98</v>
      </c>
      <c r="H109" s="54" t="str">
        <f>IF('Town Data'!M105&gt;9,'Town Data'!L105,"*")</f>
        <v>*</v>
      </c>
      <c r="I109" s="22">
        <f t="shared" si="6"/>
        <v>-0.18697858254319333</v>
      </c>
      <c r="J109" s="22">
        <f t="shared" si="7"/>
        <v>-0.17090404702349213</v>
      </c>
      <c r="K109" s="22">
        <f t="shared" si="8"/>
      </c>
      <c r="L109" s="15"/>
    </row>
    <row r="110" spans="2:12" ht="15">
      <c r="B110" s="27" t="str">
        <f>'Town Data'!A106</f>
        <v>POULTNEY</v>
      </c>
      <c r="C110" s="52">
        <f>IF('Town Data'!C106&gt;9,'Town Data'!B106,"*")</f>
        <v>11916766.4</v>
      </c>
      <c r="D110" s="53">
        <f>IF('Town Data'!E106&gt;9,'Town Data'!D106,"*")</f>
        <v>2468312.71</v>
      </c>
      <c r="E110" s="54" t="str">
        <f>IF('Town Data'!G106&gt;9,'Town Data'!F106,"*")</f>
        <v>*</v>
      </c>
      <c r="F110" s="53">
        <f>IF('Town Data'!I106&gt;9,'Town Data'!H106,"*")</f>
        <v>12130568.08</v>
      </c>
      <c r="G110" s="53">
        <f>IF('Town Data'!K106&gt;9,'Town Data'!J106,"*")</f>
        <v>2484258.3</v>
      </c>
      <c r="H110" s="54" t="str">
        <f>IF('Town Data'!M106&gt;9,'Town Data'!L106,"*")</f>
        <v>*</v>
      </c>
      <c r="I110" s="22">
        <f t="shared" si="6"/>
        <v>-0.017625034424603774</v>
      </c>
      <c r="J110" s="22">
        <f t="shared" si="7"/>
        <v>-0.006418652198927886</v>
      </c>
      <c r="K110" s="22">
        <f t="shared" si="8"/>
      </c>
      <c r="L110" s="15"/>
    </row>
    <row r="111" spans="2:12" ht="15">
      <c r="B111" s="27" t="str">
        <f>'Town Data'!A107</f>
        <v>POWNAL</v>
      </c>
      <c r="C111" s="52">
        <f>IF('Town Data'!C107&gt;9,'Town Data'!B107,"*")</f>
        <v>2705898.51</v>
      </c>
      <c r="D111" s="53">
        <f>IF('Town Data'!E107&gt;9,'Town Data'!D107,"*")</f>
        <v>1269661.26</v>
      </c>
      <c r="E111" s="54" t="str">
        <f>IF('Town Data'!G107&gt;9,'Town Data'!F107,"*")</f>
        <v>*</v>
      </c>
      <c r="F111" s="53">
        <f>IF('Town Data'!I107&gt;9,'Town Data'!H107,"*")</f>
        <v>2337483.53</v>
      </c>
      <c r="G111" s="53">
        <f>IF('Town Data'!K107&gt;9,'Town Data'!J107,"*")</f>
        <v>1284038.88</v>
      </c>
      <c r="H111" s="54" t="str">
        <f>IF('Town Data'!M107&gt;9,'Town Data'!L107,"*")</f>
        <v>*</v>
      </c>
      <c r="I111" s="22">
        <f t="shared" si="6"/>
        <v>0.15761179716205317</v>
      </c>
      <c r="J111" s="22">
        <f t="shared" si="7"/>
        <v>-0.01119718430955913</v>
      </c>
      <c r="K111" s="22">
        <f t="shared" si="8"/>
      </c>
      <c r="L111" s="15"/>
    </row>
    <row r="112" spans="2:12" ht="15">
      <c r="B112" s="27" t="str">
        <f>'Town Data'!A108</f>
        <v>PROCTOR</v>
      </c>
      <c r="C112" s="52">
        <f>IF('Town Data'!C108&gt;9,'Town Data'!B108,"*")</f>
        <v>1987254.64</v>
      </c>
      <c r="D112" s="53">
        <f>IF('Town Data'!E108&gt;9,'Town Data'!D108,"*")</f>
        <v>293961.89</v>
      </c>
      <c r="E112" s="54" t="str">
        <f>IF('Town Data'!G108&gt;9,'Town Data'!F108,"*")</f>
        <v>*</v>
      </c>
      <c r="F112" s="53">
        <f>IF('Town Data'!I108&gt;9,'Town Data'!H108,"*")</f>
        <v>3042921.54</v>
      </c>
      <c r="G112" s="53">
        <f>IF('Town Data'!K108&gt;9,'Town Data'!J108,"*")</f>
        <v>313643.25</v>
      </c>
      <c r="H112" s="54" t="str">
        <f>IF('Town Data'!M108&gt;9,'Town Data'!L108,"*")</f>
        <v>*</v>
      </c>
      <c r="I112" s="22">
        <f t="shared" si="6"/>
        <v>-0.3469254419225019</v>
      </c>
      <c r="J112" s="22">
        <f t="shared" si="7"/>
        <v>-0.06275078452987586</v>
      </c>
      <c r="K112" s="22">
        <f t="shared" si="8"/>
      </c>
      <c r="L112" s="15"/>
    </row>
    <row r="113" spans="2:12" ht="15">
      <c r="B113" s="27" t="str">
        <f>'Town Data'!A109</f>
        <v>PUTNEY</v>
      </c>
      <c r="C113" s="52">
        <f>IF('Town Data'!C109&gt;9,'Town Data'!B109,"*")</f>
        <v>13545661.57</v>
      </c>
      <c r="D113" s="53">
        <f>IF('Town Data'!E109&gt;9,'Town Data'!D109,"*")</f>
        <v>1037360.41</v>
      </c>
      <c r="E113" s="54" t="str">
        <f>IF('Town Data'!G109&gt;9,'Town Data'!F109,"*")</f>
        <v>*</v>
      </c>
      <c r="F113" s="53">
        <f>IF('Town Data'!I109&gt;9,'Town Data'!H109,"*")</f>
        <v>15054737.19</v>
      </c>
      <c r="G113" s="53">
        <f>IF('Town Data'!K109&gt;9,'Town Data'!J109,"*")</f>
        <v>1308851.27</v>
      </c>
      <c r="H113" s="54" t="str">
        <f>IF('Town Data'!M109&gt;9,'Town Data'!L109,"*")</f>
        <v>*</v>
      </c>
      <c r="I113" s="22">
        <f t="shared" si="6"/>
        <v>-0.10023925366179037</v>
      </c>
      <c r="J113" s="22">
        <f t="shared" si="7"/>
        <v>-0.2074268224532494</v>
      </c>
      <c r="K113" s="22">
        <f t="shared" si="8"/>
      </c>
      <c r="L113" s="15"/>
    </row>
    <row r="114" spans="2:12" ht="15">
      <c r="B114" s="27" t="str">
        <f>'Town Data'!A110</f>
        <v>RANDOLPH</v>
      </c>
      <c r="C114" s="52">
        <f>IF('Town Data'!C110&gt;9,'Town Data'!B110,"*")</f>
        <v>38116934.42</v>
      </c>
      <c r="D114" s="53">
        <f>IF('Town Data'!E110&gt;9,'Town Data'!D110,"*")</f>
        <v>7023740.66</v>
      </c>
      <c r="E114" s="54">
        <f>IF('Town Data'!G110&gt;9,'Town Data'!F110,"*")</f>
        <v>277537.1666659</v>
      </c>
      <c r="F114" s="53">
        <f>IF('Town Data'!I110&gt;9,'Town Data'!H110,"*")</f>
        <v>37232576.57</v>
      </c>
      <c r="G114" s="53">
        <f>IF('Town Data'!K110&gt;9,'Town Data'!J110,"*")</f>
        <v>7217300.88</v>
      </c>
      <c r="H114" s="54">
        <f>IF('Town Data'!M110&gt;9,'Town Data'!L110,"*")</f>
        <v>1007953.4999991</v>
      </c>
      <c r="I114" s="22">
        <f t="shared" si="6"/>
        <v>0.02375226029112821</v>
      </c>
      <c r="J114" s="22">
        <f t="shared" si="7"/>
        <v>-0.02681892070432842</v>
      </c>
      <c r="K114" s="22">
        <f t="shared" si="8"/>
        <v>-0.7246528072315362</v>
      </c>
      <c r="L114" s="15"/>
    </row>
    <row r="115" spans="2:12" ht="15">
      <c r="B115" s="27" t="str">
        <f>'Town Data'!A111</f>
        <v>RICHFORD</v>
      </c>
      <c r="C115" s="52">
        <f>IF('Town Data'!C111&gt;9,'Town Data'!B111,"*")</f>
        <v>16535966.28</v>
      </c>
      <c r="D115" s="53">
        <f>IF('Town Data'!E111&gt;9,'Town Data'!D111,"*")</f>
        <v>799191.68</v>
      </c>
      <c r="E115" s="54" t="str">
        <f>IF('Town Data'!G111&gt;9,'Town Data'!F111,"*")</f>
        <v>*</v>
      </c>
      <c r="F115" s="53">
        <f>IF('Town Data'!I111&gt;9,'Town Data'!H111,"*")</f>
        <v>16423377.88</v>
      </c>
      <c r="G115" s="53">
        <f>IF('Town Data'!K111&gt;9,'Town Data'!J111,"*")</f>
        <v>851616.2</v>
      </c>
      <c r="H115" s="54" t="str">
        <f>IF('Town Data'!M111&gt;9,'Town Data'!L111,"*")</f>
        <v>*</v>
      </c>
      <c r="I115" s="22">
        <f t="shared" si="6"/>
        <v>0.00685537413939102</v>
      </c>
      <c r="J115" s="22">
        <f t="shared" si="7"/>
        <v>-0.06155885714715139</v>
      </c>
      <c r="K115" s="22">
        <f t="shared" si="8"/>
      </c>
      <c r="L115" s="15"/>
    </row>
    <row r="116" spans="2:12" ht="15">
      <c r="B116" s="27" t="str">
        <f>'Town Data'!A112</f>
        <v>RICHMOND</v>
      </c>
      <c r="C116" s="52">
        <f>IF('Town Data'!C112&gt;9,'Town Data'!B112,"*")</f>
        <v>23843467.25</v>
      </c>
      <c r="D116" s="53">
        <f>IF('Town Data'!E112&gt;9,'Town Data'!D112,"*")</f>
        <v>7151937.98</v>
      </c>
      <c r="E116" s="54">
        <f>IF('Town Data'!G112&gt;9,'Town Data'!F112,"*")</f>
        <v>111589.3333327</v>
      </c>
      <c r="F116" s="53">
        <f>IF('Town Data'!I112&gt;9,'Town Data'!H112,"*")</f>
        <v>23677423.92</v>
      </c>
      <c r="G116" s="53">
        <f>IF('Town Data'!K112&gt;9,'Town Data'!J112,"*")</f>
        <v>6600209.94</v>
      </c>
      <c r="H116" s="54">
        <f>IF('Town Data'!M112&gt;9,'Town Data'!L112,"*")</f>
        <v>197941.3333329</v>
      </c>
      <c r="I116" s="22">
        <f t="shared" si="6"/>
        <v>0.007012727844085422</v>
      </c>
      <c r="J116" s="22">
        <f t="shared" si="7"/>
        <v>0.08359249857437111</v>
      </c>
      <c r="K116" s="22">
        <f t="shared" si="8"/>
        <v>-0.43625047152214647</v>
      </c>
      <c r="L116" s="15"/>
    </row>
    <row r="117" spans="2:12" ht="15">
      <c r="B117" s="27" t="str">
        <f>'Town Data'!A113</f>
        <v>ROCHESTER</v>
      </c>
      <c r="C117" s="52">
        <f>IF('Town Data'!C113&gt;9,'Town Data'!B113,"*")</f>
        <v>4656315.01</v>
      </c>
      <c r="D117" s="53">
        <f>IF('Town Data'!E113&gt;9,'Town Data'!D113,"*")</f>
        <v>920223.08</v>
      </c>
      <c r="E117" s="54" t="str">
        <f>IF('Town Data'!G113&gt;9,'Town Data'!F113,"*")</f>
        <v>*</v>
      </c>
      <c r="F117" s="53">
        <f>IF('Town Data'!I113&gt;9,'Town Data'!H113,"*")</f>
        <v>5480560.59</v>
      </c>
      <c r="G117" s="53">
        <f>IF('Town Data'!K113&gt;9,'Town Data'!J113,"*")</f>
        <v>977322.65</v>
      </c>
      <c r="H117" s="54" t="str">
        <f>IF('Town Data'!M113&gt;9,'Town Data'!L113,"*")</f>
        <v>*</v>
      </c>
      <c r="I117" s="22">
        <f t="shared" si="6"/>
        <v>-0.1503943924101385</v>
      </c>
      <c r="J117" s="22">
        <f t="shared" si="7"/>
        <v>-0.05842448243678796</v>
      </c>
      <c r="K117" s="22">
        <f t="shared" si="8"/>
      </c>
      <c r="L117" s="15"/>
    </row>
    <row r="118" spans="2:12" ht="15">
      <c r="B118" s="27" t="str">
        <f>'Town Data'!A114</f>
        <v>ROCKINGHAM</v>
      </c>
      <c r="C118" s="52">
        <f>IF('Town Data'!C114&gt;9,'Town Data'!B114,"*")</f>
        <v>21621814.89</v>
      </c>
      <c r="D118" s="53">
        <f>IF('Town Data'!E114&gt;9,'Town Data'!D114,"*")</f>
        <v>3667324</v>
      </c>
      <c r="E118" s="54">
        <f>IF('Town Data'!G114&gt;9,'Town Data'!F114,"*")</f>
        <v>216961.4999994</v>
      </c>
      <c r="F118" s="53">
        <f>IF('Town Data'!I114&gt;9,'Town Data'!H114,"*")</f>
        <v>22686150.13</v>
      </c>
      <c r="G118" s="53">
        <f>IF('Town Data'!K114&gt;9,'Town Data'!J114,"*")</f>
        <v>3859518.36</v>
      </c>
      <c r="H118" s="54">
        <f>IF('Town Data'!M114&gt;9,'Town Data'!L114,"*")</f>
        <v>354708.9999994</v>
      </c>
      <c r="I118" s="22">
        <f t="shared" si="6"/>
        <v>-0.04691563944966269</v>
      </c>
      <c r="J118" s="22">
        <f t="shared" si="7"/>
        <v>-0.04979749856663459</v>
      </c>
      <c r="K118" s="22">
        <f t="shared" si="8"/>
        <v>-0.388339455723517</v>
      </c>
      <c r="L118" s="15"/>
    </row>
    <row r="119" spans="2:12" ht="15">
      <c r="B119" s="27" t="str">
        <f>'Town Data'!A115</f>
        <v>ROYALTON</v>
      </c>
      <c r="C119" s="52">
        <f>IF('Town Data'!C115&gt;9,'Town Data'!B115,"*")</f>
        <v>11977015.79</v>
      </c>
      <c r="D119" s="53">
        <f>IF('Town Data'!E115&gt;9,'Town Data'!D115,"*")</f>
        <v>3573972.12</v>
      </c>
      <c r="E119" s="54" t="str">
        <f>IF('Town Data'!G115&gt;9,'Town Data'!F115,"*")</f>
        <v>*</v>
      </c>
      <c r="F119" s="53">
        <f>IF('Town Data'!I115&gt;9,'Town Data'!H115,"*")</f>
        <v>11609567.85</v>
      </c>
      <c r="G119" s="53">
        <f>IF('Town Data'!K115&gt;9,'Town Data'!J115,"*")</f>
        <v>3478492.11</v>
      </c>
      <c r="H119" s="54" t="str">
        <f>IF('Town Data'!M115&gt;9,'Town Data'!L115,"*")</f>
        <v>*</v>
      </c>
      <c r="I119" s="22">
        <f t="shared" si="6"/>
        <v>0.03165044080430603</v>
      </c>
      <c r="J119" s="22">
        <f t="shared" si="7"/>
        <v>0.02744867804227972</v>
      </c>
      <c r="K119" s="22">
        <f t="shared" si="8"/>
      </c>
      <c r="L119" s="15"/>
    </row>
    <row r="120" spans="2:12" ht="15">
      <c r="B120" s="27" t="str">
        <f>'Town Data'!A116</f>
        <v>RUTLAND</v>
      </c>
      <c r="C120" s="52">
        <f>IF('Town Data'!C116&gt;9,'Town Data'!B116,"*")</f>
        <v>124798108.45</v>
      </c>
      <c r="D120" s="53">
        <f>IF('Town Data'!E116&gt;9,'Town Data'!D116,"*")</f>
        <v>47180478.97</v>
      </c>
      <c r="E120" s="54">
        <f>IF('Town Data'!G116&gt;9,'Town Data'!F116,"*")</f>
        <v>1631289.1666633</v>
      </c>
      <c r="F120" s="53">
        <f>IF('Town Data'!I116&gt;9,'Town Data'!H116,"*")</f>
        <v>127280524.73</v>
      </c>
      <c r="G120" s="53">
        <f>IF('Town Data'!K116&gt;9,'Town Data'!J116,"*")</f>
        <v>46367752.64</v>
      </c>
      <c r="H120" s="54">
        <f>IF('Town Data'!M116&gt;9,'Town Data'!L116,"*")</f>
        <v>1631825.6666632</v>
      </c>
      <c r="I120" s="22">
        <f t="shared" si="6"/>
        <v>-0.01950350444630824</v>
      </c>
      <c r="J120" s="22">
        <f t="shared" si="7"/>
        <v>0.01752783526754076</v>
      </c>
      <c r="K120" s="22">
        <f t="shared" si="8"/>
        <v>-0.0003287728651780139</v>
      </c>
      <c r="L120" s="15"/>
    </row>
    <row r="121" spans="2:12" ht="15">
      <c r="B121" s="27" t="str">
        <f>'Town Data'!A117</f>
        <v>RUTLAND TOWN</v>
      </c>
      <c r="C121" s="52">
        <f>IF('Town Data'!C117&gt;9,'Town Data'!B117,"*")</f>
        <v>74614671.66</v>
      </c>
      <c r="D121" s="53">
        <f>IF('Town Data'!E117&gt;9,'Town Data'!D117,"*")</f>
        <v>24485167.26</v>
      </c>
      <c r="E121" s="54">
        <f>IF('Town Data'!G117&gt;9,'Town Data'!F117,"*")</f>
        <v>3733627.3333323</v>
      </c>
      <c r="F121" s="53">
        <f>IF('Town Data'!I117&gt;9,'Town Data'!H117,"*")</f>
        <v>70678794.11</v>
      </c>
      <c r="G121" s="53">
        <f>IF('Town Data'!K117&gt;9,'Town Data'!J117,"*")</f>
        <v>25755947.16</v>
      </c>
      <c r="H121" s="54">
        <f>IF('Town Data'!M117&gt;9,'Town Data'!L117,"*")</f>
        <v>2260167.9999987</v>
      </c>
      <c r="I121" s="22">
        <f t="shared" si="6"/>
        <v>0.05568682374340522</v>
      </c>
      <c r="J121" s="22">
        <f t="shared" si="7"/>
        <v>-0.0493392804429095</v>
      </c>
      <c r="K121" s="22">
        <f t="shared" si="8"/>
        <v>0.6519246946839562</v>
      </c>
      <c r="L121" s="15"/>
    </row>
    <row r="122" spans="2:12" ht="15">
      <c r="B122" s="27" t="str">
        <f>'Town Data'!A118</f>
        <v>RYEGATE</v>
      </c>
      <c r="C122" s="52">
        <f>IF('Town Data'!C118&gt;9,'Town Data'!B118,"*")</f>
        <v>4809611.97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>
        <f>IF('Town Data'!I118&gt;9,'Town Data'!H118,"*")</f>
        <v>6019579.73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  <v>-0.20100535490373855</v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SALISBURY</v>
      </c>
      <c r="C123" s="52">
        <f>IF('Town Data'!C119&gt;9,'Town Data'!B119,"*")</f>
        <v>435150.54</v>
      </c>
      <c r="D123" s="53">
        <f>IF('Town Data'!E119&gt;9,'Town Data'!D119,"*")</f>
        <v>323313.31</v>
      </c>
      <c r="E123" s="54" t="str">
        <f>IF('Town Data'!G119&gt;9,'Town Data'!F119,"*")</f>
        <v>*</v>
      </c>
      <c r="F123" s="53">
        <f>IF('Town Data'!I119&gt;9,'Town Data'!H119,"*")</f>
        <v>528207.62</v>
      </c>
      <c r="G123" s="53">
        <f>IF('Town Data'!K119&gt;9,'Town Data'!J119,"*")</f>
        <v>368112.29</v>
      </c>
      <c r="H123" s="54" t="str">
        <f>IF('Town Data'!M119&gt;9,'Town Data'!L119,"*")</f>
        <v>*</v>
      </c>
      <c r="I123" s="22">
        <f t="shared" si="6"/>
        <v>-0.17617519414051622</v>
      </c>
      <c r="J123" s="22">
        <f t="shared" si="7"/>
        <v>-0.12169922389714287</v>
      </c>
      <c r="K123" s="22">
        <f t="shared" si="8"/>
      </c>
      <c r="L123" s="15"/>
    </row>
    <row r="124" spans="2:12" ht="15">
      <c r="B124" s="27" t="str">
        <f>'Town Data'!A120</f>
        <v>SHAFTSBURY</v>
      </c>
      <c r="C124" s="52">
        <f>IF('Town Data'!C120&gt;9,'Town Data'!B120,"*")</f>
        <v>20570362.34</v>
      </c>
      <c r="D124" s="53">
        <f>IF('Town Data'!E120&gt;9,'Town Data'!D120,"*")</f>
        <v>2181028.5</v>
      </c>
      <c r="E124" s="54" t="str">
        <f>IF('Town Data'!G120&gt;9,'Town Data'!F120,"*")</f>
        <v>*</v>
      </c>
      <c r="F124" s="53">
        <f>IF('Town Data'!I120&gt;9,'Town Data'!H120,"*")</f>
        <v>22534147.05</v>
      </c>
      <c r="G124" s="53">
        <f>IF('Town Data'!K120&gt;9,'Town Data'!J120,"*")</f>
        <v>2060598.98</v>
      </c>
      <c r="H124" s="54" t="str">
        <f>IF('Town Data'!M120&gt;9,'Town Data'!L120,"*")</f>
        <v>*</v>
      </c>
      <c r="I124" s="22">
        <f t="shared" si="6"/>
        <v>-0.08714706199629602</v>
      </c>
      <c r="J124" s="22">
        <f t="shared" si="7"/>
        <v>0.058443938470745055</v>
      </c>
      <c r="K124" s="22">
        <f t="shared" si="8"/>
      </c>
      <c r="L124" s="15"/>
    </row>
    <row r="125" spans="2:12" ht="15">
      <c r="B125" s="27" t="str">
        <f>'Town Data'!A121</f>
        <v>SHELBURNE</v>
      </c>
      <c r="C125" s="52">
        <f>IF('Town Data'!C121&gt;9,'Town Data'!B121,"*")</f>
        <v>49450456.3</v>
      </c>
      <c r="D125" s="53">
        <f>IF('Town Data'!E121&gt;9,'Town Data'!D121,"*")</f>
        <v>17613503.39</v>
      </c>
      <c r="E125" s="54">
        <f>IF('Town Data'!G121&gt;9,'Town Data'!F121,"*")</f>
        <v>185882.666666</v>
      </c>
      <c r="F125" s="53">
        <f>IF('Town Data'!I121&gt;9,'Town Data'!H121,"*")</f>
        <v>48731355.45</v>
      </c>
      <c r="G125" s="53">
        <f>IF('Town Data'!K121&gt;9,'Town Data'!J121,"*")</f>
        <v>17590660.96</v>
      </c>
      <c r="H125" s="54">
        <f>IF('Town Data'!M121&gt;9,'Town Data'!L121,"*")</f>
        <v>67916.9999992</v>
      </c>
      <c r="I125" s="22">
        <f t="shared" si="6"/>
        <v>0.014756430297487117</v>
      </c>
      <c r="J125" s="22">
        <f t="shared" si="7"/>
        <v>0.0012985543892831473</v>
      </c>
      <c r="K125" s="22">
        <f t="shared" si="8"/>
        <v>1.7369092667254082</v>
      </c>
      <c r="L125" s="15"/>
    </row>
    <row r="126" spans="2:12" ht="15">
      <c r="B126" s="27" t="str">
        <f>'Town Data'!A122</f>
        <v>SHELDON</v>
      </c>
      <c r="C126" s="52">
        <f>IF('Town Data'!C122&gt;9,'Town Data'!B122,"*")</f>
        <v>7624097.05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>
        <f>IF('Town Data'!I122&gt;9,'Town Data'!H122,"*")</f>
        <v>13107452.27</v>
      </c>
      <c r="G126" s="53">
        <f>IF('Town Data'!K122&gt;9,'Town Data'!J122,"*")</f>
        <v>475995.21</v>
      </c>
      <c r="H126" s="54" t="str">
        <f>IF('Town Data'!M122&gt;9,'Town Data'!L122,"*")</f>
        <v>*</v>
      </c>
      <c r="I126" s="22">
        <f t="shared" si="6"/>
        <v>-0.4183387516542908</v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SHOREHAM</v>
      </c>
      <c r="C127" s="52">
        <f>IF('Town Data'!C123&gt;9,'Town Data'!B123,"*")</f>
        <v>5192010.45</v>
      </c>
      <c r="D127" s="53">
        <f>IF('Town Data'!E123&gt;9,'Town Data'!D123,"*")</f>
        <v>522681.13</v>
      </c>
      <c r="E127" s="54" t="str">
        <f>IF('Town Data'!G123&gt;9,'Town Data'!F123,"*")</f>
        <v>*</v>
      </c>
      <c r="F127" s="53">
        <f>IF('Town Data'!I123&gt;9,'Town Data'!H123,"*")</f>
        <v>5772291.88</v>
      </c>
      <c r="G127" s="53">
        <f>IF('Town Data'!K123&gt;9,'Town Data'!J123,"*")</f>
        <v>486987.62</v>
      </c>
      <c r="H127" s="54" t="str">
        <f>IF('Town Data'!M123&gt;9,'Town Data'!L123,"*")</f>
        <v>*</v>
      </c>
      <c r="I127" s="22">
        <f t="shared" si="6"/>
        <v>-0.10052877471608378</v>
      </c>
      <c r="J127" s="22">
        <f t="shared" si="7"/>
        <v>0.07329449155196185</v>
      </c>
      <c r="K127" s="22">
        <f t="shared" si="8"/>
      </c>
    </row>
    <row r="128" spans="2:11" ht="15">
      <c r="B128" s="27" t="str">
        <f>'Town Data'!A124</f>
        <v>SHREWSBURY</v>
      </c>
      <c r="C128" s="52">
        <f>IF('Town Data'!C124&gt;9,'Town Data'!B124,"*")</f>
        <v>391040.88</v>
      </c>
      <c r="D128" s="53">
        <f>IF('Town Data'!E124&gt;9,'Town Data'!D124,"*")</f>
        <v>300970.81</v>
      </c>
      <c r="E128" s="54" t="str">
        <f>IF('Town Data'!G124&gt;9,'Town Data'!F124,"*")</f>
        <v>*</v>
      </c>
      <c r="F128" s="53">
        <f>IF('Town Data'!I124&gt;9,'Town Data'!H124,"*")</f>
        <v>352024</v>
      </c>
      <c r="G128" s="53">
        <f>IF('Town Data'!K124&gt;9,'Town Data'!J124,"*")</f>
        <v>241224</v>
      </c>
      <c r="H128" s="54" t="str">
        <f>IF('Town Data'!M124&gt;9,'Town Data'!L124,"*")</f>
        <v>*</v>
      </c>
      <c r="I128" s="22">
        <f t="shared" si="6"/>
        <v>0.11083585210099313</v>
      </c>
      <c r="J128" s="22">
        <f t="shared" si="7"/>
        <v>0.24768186415945345</v>
      </c>
      <c r="K128" s="22">
        <f t="shared" si="8"/>
      </c>
    </row>
    <row r="129" spans="2:11" ht="15">
      <c r="B129" s="27" t="str">
        <f>'Town Data'!A125</f>
        <v>SOUTH BURLINGTON</v>
      </c>
      <c r="C129" s="52">
        <f>IF('Town Data'!C125&gt;9,'Town Data'!B125,"*")</f>
        <v>431054297.03</v>
      </c>
      <c r="D129" s="53">
        <f>IF('Town Data'!E125&gt;9,'Town Data'!D125,"*")</f>
        <v>79063920.26</v>
      </c>
      <c r="E129" s="54">
        <f>IF('Town Data'!G125&gt;9,'Town Data'!F125,"*")</f>
        <v>5030445.4999936</v>
      </c>
      <c r="F129" s="53">
        <f>IF('Town Data'!I125&gt;9,'Town Data'!H125,"*")</f>
        <v>456711199.79</v>
      </c>
      <c r="G129" s="53">
        <f>IF('Town Data'!K125&gt;9,'Town Data'!J125,"*")</f>
        <v>84167633.19</v>
      </c>
      <c r="H129" s="54">
        <f>IF('Town Data'!M125&gt;9,'Town Data'!L125,"*")</f>
        <v>5636035.6666594</v>
      </c>
      <c r="I129" s="22">
        <f t="shared" si="6"/>
        <v>-0.056177520436979274</v>
      </c>
      <c r="J129" s="22">
        <f t="shared" si="7"/>
        <v>-0.06063747709857626</v>
      </c>
      <c r="K129" s="22">
        <f t="shared" si="8"/>
        <v>-0.1074496689664752</v>
      </c>
    </row>
    <row r="130" spans="2:11" ht="15">
      <c r="B130" s="27" t="str">
        <f>'Town Data'!A126</f>
        <v>SOUTH HERO</v>
      </c>
      <c r="C130" s="52">
        <f>IF('Town Data'!C126&gt;9,'Town Data'!B126,"*")</f>
        <v>5972295.49</v>
      </c>
      <c r="D130" s="53">
        <f>IF('Town Data'!E126&gt;9,'Town Data'!D126,"*")</f>
        <v>2219737.26</v>
      </c>
      <c r="E130" s="54" t="str">
        <f>IF('Town Data'!G126&gt;9,'Town Data'!F126,"*")</f>
        <v>*</v>
      </c>
      <c r="F130" s="53">
        <f>IF('Town Data'!I126&gt;9,'Town Data'!H126,"*")</f>
        <v>6028304.36</v>
      </c>
      <c r="G130" s="53">
        <f>IF('Town Data'!K126&gt;9,'Town Data'!J126,"*")</f>
        <v>2090239.32</v>
      </c>
      <c r="H130" s="54" t="str">
        <f>IF('Town Data'!M126&gt;9,'Town Data'!L126,"*")</f>
        <v>*</v>
      </c>
      <c r="I130" s="22">
        <f t="shared" si="6"/>
        <v>-0.009290982448006342</v>
      </c>
      <c r="J130" s="22">
        <f t="shared" si="7"/>
        <v>0.061953642705371986</v>
      </c>
      <c r="K130" s="22">
        <f t="shared" si="8"/>
      </c>
    </row>
    <row r="131" spans="2:11" ht="15">
      <c r="B131" s="27" t="str">
        <f>'Town Data'!A127</f>
        <v>SPRINGFIELD</v>
      </c>
      <c r="C131" s="52">
        <f>IF('Town Data'!C127&gt;9,'Town Data'!B127,"*")</f>
        <v>58590709.66</v>
      </c>
      <c r="D131" s="53">
        <f>IF('Town Data'!E127&gt;9,'Town Data'!D127,"*")</f>
        <v>14411133.25</v>
      </c>
      <c r="E131" s="54">
        <f>IF('Town Data'!G127&gt;9,'Town Data'!F127,"*")</f>
        <v>477530.6666658</v>
      </c>
      <c r="F131" s="53">
        <f>IF('Town Data'!I127&gt;9,'Town Data'!H127,"*")</f>
        <v>54750501.48</v>
      </c>
      <c r="G131" s="53">
        <f>IF('Town Data'!K127&gt;9,'Town Data'!J127,"*")</f>
        <v>12687613.34</v>
      </c>
      <c r="H131" s="54">
        <f>IF('Town Data'!M127&gt;9,'Town Data'!L127,"*")</f>
        <v>1887696.3333321</v>
      </c>
      <c r="I131" s="22">
        <f t="shared" si="6"/>
        <v>0.07014014623049257</v>
      </c>
      <c r="J131" s="22">
        <f t="shared" si="7"/>
        <v>0.13584272028264696</v>
      </c>
      <c r="K131" s="22">
        <f t="shared" si="8"/>
        <v>-0.7470299336637062</v>
      </c>
    </row>
    <row r="132" spans="2:11" ht="15">
      <c r="B132" s="27" t="str">
        <f>'Town Data'!A128</f>
        <v>ST ALBANS</v>
      </c>
      <c r="C132" s="52">
        <f>IF('Town Data'!C128&gt;9,'Town Data'!B128,"*")</f>
        <v>166181263.05</v>
      </c>
      <c r="D132" s="53">
        <f>IF('Town Data'!E128&gt;9,'Town Data'!D128,"*")</f>
        <v>22086507.64</v>
      </c>
      <c r="E132" s="54">
        <f>IF('Town Data'!G128&gt;9,'Town Data'!F128,"*")</f>
        <v>527001.4999989</v>
      </c>
      <c r="F132" s="53">
        <f>IF('Town Data'!I128&gt;9,'Town Data'!H128,"*")</f>
        <v>176562093.36</v>
      </c>
      <c r="G132" s="53">
        <f>IF('Town Data'!K128&gt;9,'Town Data'!J128,"*")</f>
        <v>21521115.53</v>
      </c>
      <c r="H132" s="54">
        <f>IF('Town Data'!M128&gt;9,'Town Data'!L128,"*")</f>
        <v>590898.333332</v>
      </c>
      <c r="I132" s="22">
        <f t="shared" si="6"/>
        <v>-0.058794218580282026</v>
      </c>
      <c r="J132" s="22">
        <f t="shared" si="7"/>
        <v>0.026271505731747698</v>
      </c>
      <c r="K132" s="22">
        <f t="shared" si="8"/>
        <v>-0.10813507117678588</v>
      </c>
    </row>
    <row r="133" spans="2:11" ht="15">
      <c r="B133" s="27" t="str">
        <f>'Town Data'!A129</f>
        <v>ST ALBANS TOWN</v>
      </c>
      <c r="C133" s="52">
        <f>IF('Town Data'!C129&gt;9,'Town Data'!B129,"*")</f>
        <v>69319163.25</v>
      </c>
      <c r="D133" s="53">
        <f>IF('Town Data'!E129&gt;9,'Town Data'!D129,"*")</f>
        <v>16577590.22</v>
      </c>
      <c r="E133" s="54">
        <f>IF('Town Data'!G129&gt;9,'Town Data'!F129,"*")</f>
        <v>341779.8333325</v>
      </c>
      <c r="F133" s="53">
        <f>IF('Town Data'!I129&gt;9,'Town Data'!H129,"*")</f>
        <v>66255163.39</v>
      </c>
      <c r="G133" s="53">
        <f>IF('Town Data'!K129&gt;9,'Town Data'!J129,"*")</f>
        <v>16005958.68</v>
      </c>
      <c r="H133" s="54">
        <f>IF('Town Data'!M129&gt;9,'Town Data'!L129,"*")</f>
        <v>291430.6666659</v>
      </c>
      <c r="I133" s="22">
        <f t="shared" si="6"/>
        <v>0.04624545021441233</v>
      </c>
      <c r="J133" s="22">
        <f t="shared" si="7"/>
        <v>0.035713670853984796</v>
      </c>
      <c r="K133" s="22">
        <f t="shared" si="8"/>
        <v>0.17276550626129197</v>
      </c>
    </row>
    <row r="134" spans="2:11" ht="15">
      <c r="B134" s="27" t="str">
        <f>'Town Data'!A130</f>
        <v>ST JOHNSBURY</v>
      </c>
      <c r="C134" s="52">
        <f>IF('Town Data'!C130&gt;9,'Town Data'!B130,"*")</f>
        <v>60645195.94</v>
      </c>
      <c r="D134" s="53">
        <f>IF('Town Data'!E130&gt;9,'Town Data'!D130,"*")</f>
        <v>18624169.85</v>
      </c>
      <c r="E134" s="54">
        <f>IF('Town Data'!G130&gt;9,'Town Data'!F130,"*")</f>
        <v>578025.6666646</v>
      </c>
      <c r="F134" s="53">
        <f>IF('Town Data'!I130&gt;9,'Town Data'!H130,"*")</f>
        <v>67471664.08</v>
      </c>
      <c r="G134" s="53">
        <f>IF('Town Data'!K130&gt;9,'Town Data'!J130,"*")</f>
        <v>19427953.16</v>
      </c>
      <c r="H134" s="54">
        <f>IF('Town Data'!M130&gt;9,'Town Data'!L130,"*")</f>
        <v>673340.4999981</v>
      </c>
      <c r="I134" s="22">
        <f t="shared" si="6"/>
        <v>-0.10117533386913319</v>
      </c>
      <c r="J134" s="22">
        <f t="shared" si="7"/>
        <v>-0.04137251636239783</v>
      </c>
      <c r="K134" s="22">
        <f t="shared" si="8"/>
        <v>-0.1415551765173325</v>
      </c>
    </row>
    <row r="135" spans="2:11" ht="15">
      <c r="B135" s="27" t="str">
        <f>'Town Data'!A131</f>
        <v>STARKSBORO</v>
      </c>
      <c r="C135" s="52">
        <f>IF('Town Data'!C131&gt;9,'Town Data'!B131,"*")</f>
        <v>385780.98</v>
      </c>
      <c r="D135" s="53">
        <f>IF('Town Data'!E131&gt;9,'Town Data'!D131,"*")</f>
        <v>254625.62</v>
      </c>
      <c r="E135" s="54" t="str">
        <f>IF('Town Data'!G131&gt;9,'Town Data'!F131,"*")</f>
        <v>*</v>
      </c>
      <c r="F135" s="53">
        <f>IF('Town Data'!I131&gt;9,'Town Data'!H131,"*")</f>
        <v>386245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  <v>-0.0012013618299266493</v>
      </c>
      <c r="J135" s="22">
        <f t="shared" si="7"/>
      </c>
      <c r="K135" s="22">
        <f t="shared" si="8"/>
      </c>
    </row>
    <row r="136" spans="2:11" ht="15">
      <c r="B136" s="27" t="str">
        <f>'Town Data'!A132</f>
        <v>STOWE</v>
      </c>
      <c r="C136" s="52">
        <f>IF('Town Data'!C132&gt;9,'Town Data'!B132,"*")</f>
        <v>41729889</v>
      </c>
      <c r="D136" s="53">
        <f>IF('Town Data'!E132&gt;9,'Town Data'!D132,"*")</f>
        <v>20364777.62</v>
      </c>
      <c r="E136" s="54">
        <f>IF('Town Data'!G132&gt;9,'Town Data'!F132,"*")</f>
        <v>1124872.333332</v>
      </c>
      <c r="F136" s="53">
        <f>IF('Town Data'!I132&gt;9,'Town Data'!H132,"*")</f>
        <v>37540045.64</v>
      </c>
      <c r="G136" s="53">
        <f>IF('Town Data'!K132&gt;9,'Town Data'!J132,"*")</f>
        <v>15541761.39</v>
      </c>
      <c r="H136" s="54">
        <f>IF('Town Data'!M132&gt;9,'Town Data'!L132,"*")</f>
        <v>1502740.8333319</v>
      </c>
      <c r="I136" s="22">
        <f t="shared" si="6"/>
        <v>0.11160996979544427</v>
      </c>
      <c r="J136" s="22">
        <f t="shared" si="7"/>
        <v>0.3103262306615557</v>
      </c>
      <c r="K136" s="22">
        <f t="shared" si="8"/>
        <v>-0.2514528730560173</v>
      </c>
    </row>
    <row r="137" spans="2:11" ht="15">
      <c r="B137" s="27" t="str">
        <f>'Town Data'!A133</f>
        <v>STRAFFORD</v>
      </c>
      <c r="C137" s="52">
        <f>IF('Town Data'!C133&gt;9,'Town Data'!B133,"*")</f>
        <v>749509.95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>
        <f>IF('Town Data'!I133&gt;9,'Town Data'!H133,"*")</f>
        <v>746926.3</v>
      </c>
      <c r="G137" s="53">
        <f>IF('Town Data'!K133&gt;9,'Town Data'!J133,"*")</f>
        <v>278935.3</v>
      </c>
      <c r="H137" s="54" t="str">
        <f>IF('Town Data'!M133&gt;9,'Town Data'!L133,"*")</f>
        <v>*</v>
      </c>
      <c r="I137" s="22">
        <f t="shared" si="6"/>
        <v>0.003459042746252082</v>
      </c>
      <c r="J137" s="22">
        <f t="shared" si="7"/>
      </c>
      <c r="K137" s="22">
        <f t="shared" si="8"/>
      </c>
    </row>
    <row r="138" spans="2:11" ht="15">
      <c r="B138" s="27" t="str">
        <f>'Town Data'!A134</f>
        <v>SWANTON</v>
      </c>
      <c r="C138" s="52">
        <f>IF('Town Data'!C134&gt;9,'Town Data'!B134,"*")</f>
        <v>46027737.97</v>
      </c>
      <c r="D138" s="53">
        <f>IF('Town Data'!E134&gt;9,'Town Data'!D134,"*")</f>
        <v>10871566.07</v>
      </c>
      <c r="E138" s="54">
        <f>IF('Town Data'!G134&gt;9,'Town Data'!F134,"*")</f>
        <v>195950.3333326</v>
      </c>
      <c r="F138" s="53">
        <f>IF('Town Data'!I134&gt;9,'Town Data'!H134,"*")</f>
        <v>36964932.31</v>
      </c>
      <c r="G138" s="53">
        <f>IF('Town Data'!K134&gt;9,'Town Data'!J134,"*")</f>
        <v>10062450.25</v>
      </c>
      <c r="H138" s="54">
        <f>IF('Town Data'!M134&gt;9,'Town Data'!L134,"*")</f>
        <v>172199.9999996</v>
      </c>
      <c r="I138" s="22">
        <f t="shared" si="6"/>
        <v>0.24517306251223042</v>
      </c>
      <c r="J138" s="22">
        <f t="shared" si="7"/>
        <v>0.08040942314224116</v>
      </c>
      <c r="K138" s="22">
        <f t="shared" si="8"/>
        <v>0.13792295779939132</v>
      </c>
    </row>
    <row r="139" spans="2:11" ht="15">
      <c r="B139" s="27" t="str">
        <f>'Town Data'!A135</f>
        <v>THETFORD</v>
      </c>
      <c r="C139" s="52">
        <f>IF('Town Data'!C135&gt;9,'Town Data'!B135,"*")</f>
        <v>4172807.46</v>
      </c>
      <c r="D139" s="53">
        <f>IF('Town Data'!E135&gt;9,'Town Data'!D135,"*")</f>
        <v>1572198.82</v>
      </c>
      <c r="E139" s="54">
        <f>IF('Town Data'!G135&gt;9,'Town Data'!F135,"*")</f>
        <v>55379.4999996</v>
      </c>
      <c r="F139" s="53">
        <f>IF('Town Data'!I135&gt;9,'Town Data'!H135,"*")</f>
        <v>4679585.53</v>
      </c>
      <c r="G139" s="53">
        <f>IF('Town Data'!K135&gt;9,'Town Data'!J135,"*")</f>
        <v>1668161.94</v>
      </c>
      <c r="H139" s="54">
        <f>IF('Town Data'!M135&gt;9,'Town Data'!L135,"*")</f>
        <v>38199.9999996</v>
      </c>
      <c r="I139" s="22">
        <f t="shared" si="6"/>
        <v>-0.10829550325581938</v>
      </c>
      <c r="J139" s="22">
        <f t="shared" si="7"/>
        <v>-0.05752626150911936</v>
      </c>
      <c r="K139" s="22">
        <f t="shared" si="8"/>
        <v>0.44972513089476157</v>
      </c>
    </row>
    <row r="140" spans="2:11" ht="15">
      <c r="B140" s="27" t="str">
        <f>'Town Data'!A136</f>
        <v>TOWNSHEND</v>
      </c>
      <c r="C140" s="52">
        <f>IF('Town Data'!C136&gt;9,'Town Data'!B136,"*")</f>
        <v>4358556.37</v>
      </c>
      <c r="D140" s="53">
        <f>IF('Town Data'!E136&gt;9,'Town Data'!D136,"*")</f>
        <v>838279.78</v>
      </c>
      <c r="E140" s="54" t="str">
        <f>IF('Town Data'!G136&gt;9,'Town Data'!F136,"*")</f>
        <v>*</v>
      </c>
      <c r="F140" s="53">
        <f>IF('Town Data'!I136&gt;9,'Town Data'!H136,"*")</f>
        <v>4740949.97</v>
      </c>
      <c r="G140" s="53">
        <f>IF('Town Data'!K136&gt;9,'Town Data'!J136,"*")</f>
        <v>892796.61</v>
      </c>
      <c r="H140" s="54" t="str">
        <f>IF('Town Data'!M136&gt;9,'Town Data'!L136,"*")</f>
        <v>*</v>
      </c>
      <c r="I140" s="22">
        <f t="shared" si="6"/>
        <v>-0.08065759023396732</v>
      </c>
      <c r="J140" s="22">
        <f t="shared" si="7"/>
        <v>-0.06106298947528481</v>
      </c>
      <c r="K140" s="22">
        <f t="shared" si="8"/>
      </c>
    </row>
    <row r="141" spans="2:11" ht="15">
      <c r="B141" s="27" t="str">
        <f>'Town Data'!A137</f>
        <v>TROY</v>
      </c>
      <c r="C141" s="52">
        <f>IF('Town Data'!C137&gt;9,'Town Data'!B137,"*")</f>
        <v>5579169.43</v>
      </c>
      <c r="D141" s="53">
        <f>IF('Town Data'!E137&gt;9,'Town Data'!D137,"*")</f>
        <v>1114849.91</v>
      </c>
      <c r="E141" s="54">
        <f>IF('Town Data'!G137&gt;9,'Town Data'!F137,"*")</f>
        <v>57594.8333331</v>
      </c>
      <c r="F141" s="53">
        <f>IF('Town Data'!I137&gt;9,'Town Data'!H137,"*")</f>
        <v>4822004.1</v>
      </c>
      <c r="G141" s="53">
        <f>IF('Town Data'!K137&gt;9,'Town Data'!J137,"*")</f>
        <v>1035150.89</v>
      </c>
      <c r="H141" s="54" t="str">
        <f>IF('Town Data'!M137&gt;9,'Town Data'!L137,"*")</f>
        <v>*</v>
      </c>
      <c r="I141" s="22">
        <f t="shared" si="6"/>
        <v>0.1570229544184751</v>
      </c>
      <c r="J141" s="22">
        <f t="shared" si="7"/>
        <v>0.07699265949527406</v>
      </c>
      <c r="K141" s="22">
        <f t="shared" si="8"/>
      </c>
    </row>
    <row r="142" spans="2:11" ht="15">
      <c r="B142" s="27" t="str">
        <f>'Town Data'!A138</f>
        <v>TUNBRIDGE</v>
      </c>
      <c r="C142" s="52">
        <f>IF('Town Data'!C138&gt;9,'Town Data'!B138,"*")</f>
        <v>932130.66</v>
      </c>
      <c r="D142" s="53">
        <f>IF('Town Data'!E138&gt;9,'Town Data'!D138,"*")</f>
        <v>560436.23</v>
      </c>
      <c r="E142" s="54" t="str">
        <f>IF('Town Data'!G138&gt;9,'Town Data'!F138,"*")</f>
        <v>*</v>
      </c>
      <c r="F142" s="53">
        <f>IF('Town Data'!I138&gt;9,'Town Data'!H138,"*")</f>
        <v>976248.97</v>
      </c>
      <c r="G142" s="53">
        <f>IF('Town Data'!K138&gt;9,'Town Data'!J138,"*")</f>
        <v>567346.78</v>
      </c>
      <c r="H142" s="54" t="str">
        <f>IF('Town Data'!M138&gt;9,'Town Data'!L138,"*")</f>
        <v>*</v>
      </c>
      <c r="I142" s="22">
        <f t="shared" si="6"/>
        <v>-0.045191658435245204</v>
      </c>
      <c r="J142" s="22">
        <f t="shared" si="7"/>
        <v>-0.012180469236117012</v>
      </c>
      <c r="K142" s="22">
        <f t="shared" si="8"/>
      </c>
    </row>
    <row r="143" spans="2:11" ht="15">
      <c r="B143" s="27" t="str">
        <f>'Town Data'!A139</f>
        <v>UNDERHILL</v>
      </c>
      <c r="C143" s="52">
        <f>IF('Town Data'!C139&gt;9,'Town Data'!B139,"*")</f>
        <v>8134946.67</v>
      </c>
      <c r="D143" s="53">
        <f>IF('Town Data'!E139&gt;9,'Town Data'!D139,"*")</f>
        <v>857239.78</v>
      </c>
      <c r="E143" s="54" t="str">
        <f>IF('Town Data'!G139&gt;9,'Town Data'!F139,"*")</f>
        <v>*</v>
      </c>
      <c r="F143" s="53">
        <f>IF('Town Data'!I139&gt;9,'Town Data'!H139,"*")</f>
        <v>7607860.58</v>
      </c>
      <c r="G143" s="53">
        <f>IF('Town Data'!K139&gt;9,'Town Data'!J139,"*")</f>
        <v>1018240.28</v>
      </c>
      <c r="H143" s="54" t="str">
        <f>IF('Town Data'!M139&gt;9,'Town Data'!L139,"*")</f>
        <v>*</v>
      </c>
      <c r="I143" s="22">
        <f t="shared" si="6"/>
        <v>0.06928177566576803</v>
      </c>
      <c r="J143" s="22">
        <f t="shared" si="7"/>
        <v>-0.15811641236585142</v>
      </c>
      <c r="K143" s="22">
        <f t="shared" si="8"/>
      </c>
    </row>
    <row r="144" spans="2:11" ht="15">
      <c r="B144" s="27" t="str">
        <f>'Town Data'!A140</f>
        <v>VERGENNES</v>
      </c>
      <c r="C144" s="52">
        <f>IF('Town Data'!C140&gt;9,'Town Data'!B140,"*")</f>
        <v>44863763.63</v>
      </c>
      <c r="D144" s="53">
        <f>IF('Town Data'!E140&gt;9,'Town Data'!D140,"*")</f>
        <v>4773899.18</v>
      </c>
      <c r="E144" s="54">
        <f>IF('Town Data'!G140&gt;9,'Town Data'!F140,"*")</f>
        <v>726295.6666661</v>
      </c>
      <c r="F144" s="53">
        <f>IF('Town Data'!I140&gt;9,'Town Data'!H140,"*")</f>
        <v>46337844.04</v>
      </c>
      <c r="G144" s="53">
        <f>IF('Town Data'!K140&gt;9,'Town Data'!J140,"*")</f>
        <v>5158152.87</v>
      </c>
      <c r="H144" s="54">
        <f>IF('Town Data'!M140&gt;9,'Town Data'!L140,"*")</f>
        <v>905749.9999993</v>
      </c>
      <c r="I144" s="22">
        <f t="shared" si="6"/>
        <v>-0.03181158814224358</v>
      </c>
      <c r="J144" s="22">
        <f t="shared" si="7"/>
        <v>-0.07449443622247674</v>
      </c>
      <c r="K144" s="22">
        <f t="shared" si="8"/>
        <v>-0.1981278866501117</v>
      </c>
    </row>
    <row r="145" spans="2:11" ht="15">
      <c r="B145" s="27" t="str">
        <f>'Town Data'!A141</f>
        <v>VERNON</v>
      </c>
      <c r="C145" s="52">
        <f>IF('Town Data'!C141&gt;9,'Town Data'!B141,"*")</f>
        <v>6699102.79</v>
      </c>
      <c r="D145" s="53">
        <f>IF('Town Data'!E141&gt;9,'Town Data'!D141,"*")</f>
        <v>853761.77</v>
      </c>
      <c r="E145" s="54" t="str">
        <f>IF('Town Data'!G141&gt;9,'Town Data'!F141,"*")</f>
        <v>*</v>
      </c>
      <c r="F145" s="53">
        <f>IF('Town Data'!I141&gt;9,'Town Data'!H141,"*")</f>
        <v>6566885.16</v>
      </c>
      <c r="G145" s="53">
        <f>IF('Town Data'!K141&gt;9,'Town Data'!J141,"*")</f>
        <v>1092106.41</v>
      </c>
      <c r="H145" s="54" t="str">
        <f>IF('Town Data'!M141&gt;9,'Town Data'!L141,"*")</f>
        <v>*</v>
      </c>
      <c r="I145" s="22">
        <f t="shared" si="6"/>
        <v>0.02013399454666265</v>
      </c>
      <c r="J145" s="22">
        <f t="shared" si="7"/>
        <v>-0.21824305563777427</v>
      </c>
      <c r="K145" s="22">
        <f t="shared" si="8"/>
      </c>
    </row>
    <row r="146" spans="2:11" ht="15">
      <c r="B146" s="27" t="str">
        <f>'Town Data'!A142</f>
        <v>WAITSFIELD</v>
      </c>
      <c r="C146" s="52">
        <f>IF('Town Data'!C142&gt;9,'Town Data'!B142,"*")</f>
        <v>32266440.93</v>
      </c>
      <c r="D146" s="53">
        <f>IF('Town Data'!E142&gt;9,'Town Data'!D142,"*")</f>
        <v>11518938.15</v>
      </c>
      <c r="E146" s="54">
        <f>IF('Town Data'!G142&gt;9,'Town Data'!F142,"*")</f>
        <v>150675.3333329</v>
      </c>
      <c r="F146" s="53">
        <f>IF('Town Data'!I142&gt;9,'Town Data'!H142,"*")</f>
        <v>31645801.18</v>
      </c>
      <c r="G146" s="53">
        <f>IF('Town Data'!K142&gt;9,'Town Data'!J142,"*")</f>
        <v>12169215.74</v>
      </c>
      <c r="H146" s="54">
        <f>IF('Town Data'!M142&gt;9,'Town Data'!L142,"*")</f>
        <v>187516.6666662</v>
      </c>
      <c r="I146" s="22">
        <f t="shared" si="6"/>
        <v>0.01961207259281656</v>
      </c>
      <c r="J146" s="22">
        <f t="shared" si="7"/>
        <v>-0.05343627756245201</v>
      </c>
      <c r="K146" s="22">
        <f t="shared" si="8"/>
        <v>-0.1964696471427875</v>
      </c>
    </row>
    <row r="147" spans="2:11" ht="15">
      <c r="B147" s="27" t="str">
        <f>'Town Data'!A143</f>
        <v>WALLINGFORD</v>
      </c>
      <c r="C147" s="52">
        <f>IF('Town Data'!C143&gt;9,'Town Data'!B143,"*")</f>
        <v>2352422.79</v>
      </c>
      <c r="D147" s="53">
        <f>IF('Town Data'!E143&gt;9,'Town Data'!D143,"*")</f>
        <v>723146.65</v>
      </c>
      <c r="E147" s="54" t="str">
        <f>IF('Town Data'!G143&gt;9,'Town Data'!F143,"*")</f>
        <v>*</v>
      </c>
      <c r="F147" s="53">
        <f>IF('Town Data'!I143&gt;9,'Town Data'!H143,"*")</f>
        <v>2461050.48</v>
      </c>
      <c r="G147" s="53">
        <f>IF('Town Data'!K143&gt;9,'Town Data'!J143,"*")</f>
        <v>632391</v>
      </c>
      <c r="H147" s="54" t="str">
        <f>IF('Town Data'!M143&gt;9,'Town Data'!L143,"*")</f>
        <v>*</v>
      </c>
      <c r="I147" s="22">
        <f t="shared" si="6"/>
        <v>-0.04413874923849589</v>
      </c>
      <c r="J147" s="22">
        <f t="shared" si="7"/>
        <v>0.1435119253752821</v>
      </c>
      <c r="K147" s="22">
        <f t="shared" si="8"/>
      </c>
    </row>
    <row r="148" spans="2:11" ht="15">
      <c r="B148" s="27" t="str">
        <f>'Town Data'!A144</f>
        <v>WARDSBORO</v>
      </c>
      <c r="C148" s="52">
        <f>IF('Town Data'!C144&gt;9,'Town Data'!B144,"*")</f>
        <v>828249.22</v>
      </c>
      <c r="D148" s="53">
        <f>IF('Town Data'!E144&gt;9,'Town Data'!D144,"*")</f>
        <v>253768.95</v>
      </c>
      <c r="E148" s="54" t="str">
        <f>IF('Town Data'!G144&gt;9,'Town Data'!F144,"*")</f>
        <v>*</v>
      </c>
      <c r="F148" s="53">
        <f>IF('Town Data'!I144&gt;9,'Town Data'!H144,"*")</f>
        <v>996539.81</v>
      </c>
      <c r="G148" s="53">
        <f>IF('Town Data'!K144&gt;9,'Town Data'!J144,"*")</f>
        <v>327475.32</v>
      </c>
      <c r="H148" s="54" t="str">
        <f>IF('Town Data'!M144&gt;9,'Town Data'!L144,"*")</f>
        <v>*</v>
      </c>
      <c r="I148" s="22">
        <f t="shared" si="6"/>
        <v>-0.16887492934175913</v>
      </c>
      <c r="J148" s="22">
        <f t="shared" si="7"/>
        <v>-0.22507457966603406</v>
      </c>
      <c r="K148" s="22">
        <f t="shared" si="8"/>
      </c>
    </row>
    <row r="149" spans="2:11" ht="15">
      <c r="B149" s="27" t="str">
        <f>'Town Data'!A145</f>
        <v>WARREN</v>
      </c>
      <c r="C149" s="52">
        <f>IF('Town Data'!C145&gt;9,'Town Data'!B145,"*")</f>
        <v>6923906.86</v>
      </c>
      <c r="D149" s="53">
        <f>IF('Town Data'!E145&gt;9,'Town Data'!D145,"*")</f>
        <v>3726278.84</v>
      </c>
      <c r="E149" s="54" t="str">
        <f>IF('Town Data'!G145&gt;9,'Town Data'!F145,"*")</f>
        <v>*</v>
      </c>
      <c r="F149" s="53">
        <f>IF('Town Data'!I145&gt;9,'Town Data'!H145,"*")</f>
        <v>6665571.08</v>
      </c>
      <c r="G149" s="53">
        <f>IF('Town Data'!K145&gt;9,'Town Data'!J145,"*")</f>
        <v>3643818.08</v>
      </c>
      <c r="H149" s="54" t="str">
        <f>IF('Town Data'!M145&gt;9,'Town Data'!L145,"*")</f>
        <v>*</v>
      </c>
      <c r="I149" s="22">
        <f t="shared" si="6"/>
        <v>0.03875673620451442</v>
      </c>
      <c r="J149" s="22">
        <f t="shared" si="7"/>
        <v>0.022630317482809068</v>
      </c>
      <c r="K149" s="22">
        <f t="shared" si="8"/>
      </c>
    </row>
    <row r="150" spans="2:11" ht="15">
      <c r="B150" s="27" t="str">
        <f>'Town Data'!A146</f>
        <v>WATERBURY</v>
      </c>
      <c r="C150" s="52">
        <f>IF('Town Data'!C146&gt;9,'Town Data'!B146,"*")</f>
        <v>32896778.49</v>
      </c>
      <c r="D150" s="53">
        <f>IF('Town Data'!E146&gt;9,'Town Data'!D146,"*")</f>
        <v>10494779.02</v>
      </c>
      <c r="E150" s="54">
        <f>IF('Town Data'!G146&gt;9,'Town Data'!F146,"*")</f>
        <v>802578.4999991</v>
      </c>
      <c r="F150" s="53">
        <f>IF('Town Data'!I146&gt;9,'Town Data'!H146,"*")</f>
        <v>33050478.83</v>
      </c>
      <c r="G150" s="53">
        <f>IF('Town Data'!K146&gt;9,'Town Data'!J146,"*")</f>
        <v>10403736.84</v>
      </c>
      <c r="H150" s="54">
        <f>IF('Town Data'!M146&gt;9,'Town Data'!L146,"*")</f>
        <v>1054134.3333326</v>
      </c>
      <c r="I150" s="22">
        <f t="shared" si="6"/>
        <v>-0.004650472411930253</v>
      </c>
      <c r="J150" s="22">
        <f t="shared" si="7"/>
        <v>0.008750911465769035</v>
      </c>
      <c r="K150" s="22">
        <f t="shared" si="8"/>
        <v>-0.2386373589959993</v>
      </c>
    </row>
    <row r="151" spans="2:11" ht="15">
      <c r="B151" s="27" t="str">
        <f>'Town Data'!A147</f>
        <v>WATERFORD</v>
      </c>
      <c r="C151" s="52">
        <f>IF('Town Data'!C147&gt;9,'Town Data'!B147,"*")</f>
        <v>2053008</v>
      </c>
      <c r="D151" s="53">
        <f>IF('Town Data'!E147&gt;9,'Town Data'!D147,"*")</f>
        <v>667200.36</v>
      </c>
      <c r="E151" s="54" t="str">
        <f>IF('Town Data'!G147&gt;9,'Town Data'!F147,"*")</f>
        <v>*</v>
      </c>
      <c r="F151" s="53">
        <f>IF('Town Data'!I147&gt;9,'Town Data'!H147,"*")</f>
        <v>2021124.9</v>
      </c>
      <c r="G151" s="53">
        <f>IF('Town Data'!K147&gt;9,'Town Data'!J147,"*")</f>
        <v>499217.52</v>
      </c>
      <c r="H151" s="54" t="str">
        <f>IF('Town Data'!M147&gt;9,'Town Data'!L147,"*")</f>
        <v>*</v>
      </c>
      <c r="I151" s="22">
        <f t="shared" si="6"/>
        <v>0.015774928110578467</v>
      </c>
      <c r="J151" s="22">
        <f t="shared" si="7"/>
        <v>0.33649227695374145</v>
      </c>
      <c r="K151" s="22">
        <f t="shared" si="8"/>
      </c>
    </row>
    <row r="152" spans="2:11" ht="15">
      <c r="B152" s="27" t="str">
        <f>'Town Data'!A148</f>
        <v>WEATHERSFIELD</v>
      </c>
      <c r="C152" s="52">
        <f>IF('Town Data'!C148&gt;9,'Town Data'!B148,"*")</f>
        <v>5047598.73</v>
      </c>
      <c r="D152" s="53">
        <f>IF('Town Data'!E148&gt;9,'Town Data'!D148,"*")</f>
        <v>1326849.1</v>
      </c>
      <c r="E152" s="54">
        <f>IF('Town Data'!G148&gt;9,'Town Data'!F148,"*")</f>
        <v>142355.1666663</v>
      </c>
      <c r="F152" s="53">
        <f>IF('Town Data'!I148&gt;9,'Town Data'!H148,"*")</f>
        <v>5251185.05</v>
      </c>
      <c r="G152" s="53">
        <f>IF('Town Data'!K148&gt;9,'Town Data'!J148,"*")</f>
        <v>1328860.65</v>
      </c>
      <c r="H152" s="54" t="str">
        <f>IF('Town Data'!M148&gt;9,'Town Data'!L148,"*")</f>
        <v>*</v>
      </c>
      <c r="I152" s="22">
        <f t="shared" si="6"/>
        <v>-0.0387695954458888</v>
      </c>
      <c r="J152" s="22">
        <f t="shared" si="7"/>
        <v>-0.0015137403609624634</v>
      </c>
      <c r="K152" s="22">
        <f t="shared" si="8"/>
      </c>
    </row>
    <row r="153" spans="2:11" ht="15">
      <c r="B153" s="27" t="str">
        <f>'Town Data'!A149</f>
        <v>WELLS</v>
      </c>
      <c r="C153" s="52">
        <f>IF('Town Data'!C149&gt;9,'Town Data'!B149,"*")</f>
        <v>1384013.89</v>
      </c>
      <c r="D153" s="53">
        <f>IF('Town Data'!E149&gt;9,'Town Data'!D149,"*")</f>
        <v>563897.53</v>
      </c>
      <c r="E153" s="54" t="str">
        <f>IF('Town Data'!G149&gt;9,'Town Data'!F149,"*")</f>
        <v>*</v>
      </c>
      <c r="F153" s="53">
        <f>IF('Town Data'!I149&gt;9,'Town Data'!H149,"*")</f>
        <v>1493440.4</v>
      </c>
      <c r="G153" s="53">
        <f>IF('Town Data'!K149&gt;9,'Town Data'!J149,"*")</f>
        <v>604540.23</v>
      </c>
      <c r="H153" s="54" t="str">
        <f>IF('Town Data'!M149&gt;9,'Town Data'!L149,"*")</f>
        <v>*</v>
      </c>
      <c r="I153" s="22">
        <f t="shared" si="6"/>
        <v>-0.07327142750390309</v>
      </c>
      <c r="J153" s="22">
        <f t="shared" si="7"/>
        <v>-0.06722910731681157</v>
      </c>
      <c r="K153" s="22">
        <f t="shared" si="8"/>
      </c>
    </row>
    <row r="154" spans="2:11" ht="15">
      <c r="B154" s="27" t="str">
        <f>'Town Data'!A150</f>
        <v>WEST RUTLAND</v>
      </c>
      <c r="C154" s="52">
        <f>IF('Town Data'!C150&gt;9,'Town Data'!B150,"*")</f>
        <v>14330916.37</v>
      </c>
      <c r="D154" s="53">
        <f>IF('Town Data'!E150&gt;9,'Town Data'!D150,"*")</f>
        <v>2594612.96</v>
      </c>
      <c r="E154" s="54">
        <f>IF('Town Data'!G150&gt;9,'Town Data'!F150,"*")</f>
        <v>100022.6666664</v>
      </c>
      <c r="F154" s="53">
        <f>IF('Town Data'!I150&gt;9,'Town Data'!H150,"*")</f>
        <v>13844381.24</v>
      </c>
      <c r="G154" s="53">
        <f>IF('Town Data'!K150&gt;9,'Town Data'!J150,"*")</f>
        <v>2423903</v>
      </c>
      <c r="H154" s="54" t="str">
        <f>IF('Town Data'!M150&gt;9,'Town Data'!L150,"*")</f>
        <v>*</v>
      </c>
      <c r="I154" s="22">
        <f t="shared" si="6"/>
        <v>0.03514314735816961</v>
      </c>
      <c r="J154" s="22">
        <f t="shared" si="7"/>
        <v>0.07042771926104302</v>
      </c>
      <c r="K154" s="22">
        <f t="shared" si="8"/>
      </c>
    </row>
    <row r="155" spans="2:11" ht="15">
      <c r="B155" s="27" t="str">
        <f>'Town Data'!A151</f>
        <v>WEST WINDSOR</v>
      </c>
      <c r="C155" s="52">
        <f>IF('Town Data'!C151&gt;9,'Town Data'!B151,"*")</f>
        <v>506626.72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>
        <f>IF('Town Data'!I151&gt;9,'Town Data'!H151,"*")</f>
        <v>593088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  <v>-0.14578153663537288</v>
      </c>
      <c r="J155" s="22">
        <f t="shared" si="7"/>
      </c>
      <c r="K155" s="22">
        <f t="shared" si="8"/>
      </c>
    </row>
    <row r="156" spans="2:11" ht="15">
      <c r="B156" s="27" t="str">
        <f>'Town Data'!A152</f>
        <v>WESTFIELD</v>
      </c>
      <c r="C156" s="52">
        <f>IF('Town Data'!C152&gt;9,'Town Data'!B152,"*")</f>
        <v>789633.92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>
        <f>IF('Town Data'!I152&gt;9,'Town Data'!H152,"*")</f>
        <v>722561.29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  <v>0.09282621547578337</v>
      </c>
      <c r="J156" s="22">
        <f t="shared" si="7"/>
      </c>
      <c r="K156" s="22">
        <f t="shared" si="8"/>
      </c>
    </row>
    <row r="157" spans="2:11" ht="15">
      <c r="B157" s="27" t="str">
        <f>'Town Data'!A153</f>
        <v>WESTFORD</v>
      </c>
      <c r="C157" s="52">
        <f>IF('Town Data'!C153&gt;9,'Town Data'!B153,"*")</f>
        <v>2773969.83</v>
      </c>
      <c r="D157" s="53">
        <f>IF('Town Data'!E153&gt;9,'Town Data'!D153,"*")</f>
        <v>242971.14</v>
      </c>
      <c r="E157" s="54" t="str">
        <f>IF('Town Data'!G153&gt;9,'Town Data'!F153,"*")</f>
        <v>*</v>
      </c>
      <c r="F157" s="53">
        <f>IF('Town Data'!I153&gt;9,'Town Data'!H153,"*")</f>
        <v>2773573.77</v>
      </c>
      <c r="G157" s="53">
        <f>IF('Town Data'!K153&gt;9,'Town Data'!J153,"*")</f>
        <v>231499.65</v>
      </c>
      <c r="H157" s="54" t="str">
        <f>IF('Town Data'!M153&gt;9,'Town Data'!L153,"*")</f>
        <v>*</v>
      </c>
      <c r="I157" s="22">
        <f t="shared" si="6"/>
        <v>0.00014279771617542225</v>
      </c>
      <c r="J157" s="22">
        <f t="shared" si="7"/>
        <v>0.04955294748825763</v>
      </c>
      <c r="K157" s="22">
        <f t="shared" si="8"/>
      </c>
    </row>
    <row r="158" spans="2:11" ht="15">
      <c r="B158" s="27" t="str">
        <f>'Town Data'!A154</f>
        <v>WESTMINSTER</v>
      </c>
      <c r="C158" s="52">
        <f>IF('Town Data'!C154&gt;9,'Town Data'!B154,"*")</f>
        <v>5765582.89</v>
      </c>
      <c r="D158" s="53">
        <f>IF('Town Data'!E154&gt;9,'Town Data'!D154,"*")</f>
        <v>1432353.33</v>
      </c>
      <c r="E158" s="54">
        <f>IF('Town Data'!G154&gt;9,'Town Data'!F154,"*")</f>
        <v>114070.8333328</v>
      </c>
      <c r="F158" s="53">
        <f>IF('Town Data'!I154&gt;9,'Town Data'!H154,"*")</f>
        <v>7279974.75</v>
      </c>
      <c r="G158" s="53">
        <f>IF('Town Data'!K154&gt;9,'Town Data'!J154,"*")</f>
        <v>1530054.8</v>
      </c>
      <c r="H158" s="54">
        <f>IF('Town Data'!M154&gt;9,'Town Data'!L154,"*")</f>
        <v>78847.4999997</v>
      </c>
      <c r="I158" s="22">
        <f t="shared" si="6"/>
        <v>-0.2080215813935344</v>
      </c>
      <c r="J158" s="22">
        <f t="shared" si="7"/>
        <v>-0.063854882844719</v>
      </c>
      <c r="K158" s="22">
        <f t="shared" si="8"/>
        <v>0.4467273322963191</v>
      </c>
    </row>
    <row r="159" spans="2:11" ht="15">
      <c r="B159" s="27" t="str">
        <f>'Town Data'!A155</f>
        <v>WHITINGHAM</v>
      </c>
      <c r="C159" s="52">
        <f>IF('Town Data'!C155&gt;9,'Town Data'!B155,"*")</f>
        <v>1503583.74</v>
      </c>
      <c r="D159" s="53">
        <f>IF('Town Data'!E155&gt;9,'Town Data'!D155,"*")</f>
        <v>504189.35</v>
      </c>
      <c r="E159" s="54">
        <f>IF('Town Data'!G155&gt;9,'Town Data'!F155,"*")</f>
        <v>48934.833333</v>
      </c>
      <c r="F159" s="53">
        <f>IF('Town Data'!I155&gt;9,'Town Data'!H155,"*")</f>
        <v>2564067.5</v>
      </c>
      <c r="G159" s="53">
        <f>IF('Town Data'!K155&gt;9,'Town Data'!J155,"*")</f>
        <v>583375.82</v>
      </c>
      <c r="H159" s="54">
        <f>IF('Town Data'!M155&gt;9,'Town Data'!L155,"*")</f>
        <v>49329.3333328</v>
      </c>
      <c r="I159" s="22">
        <f t="shared" si="6"/>
        <v>-0.4135943223023575</v>
      </c>
      <c r="J159" s="22">
        <f t="shared" si="7"/>
        <v>-0.13573834788010236</v>
      </c>
      <c r="K159" s="22">
        <f t="shared" si="8"/>
        <v>-0.007997270044954936</v>
      </c>
    </row>
    <row r="160" spans="2:11" ht="15">
      <c r="B160" s="27" t="str">
        <f>'Town Data'!A156</f>
        <v>WILLIAMSTOWN</v>
      </c>
      <c r="C160" s="52">
        <f>IF('Town Data'!C156&gt;9,'Town Data'!B156,"*")</f>
        <v>4050051.5</v>
      </c>
      <c r="D160" s="53">
        <f>IF('Town Data'!E156&gt;9,'Town Data'!D156,"*")</f>
        <v>1272358.48</v>
      </c>
      <c r="E160" s="54" t="str">
        <f>IF('Town Data'!G156&gt;9,'Town Data'!F156,"*")</f>
        <v>*</v>
      </c>
      <c r="F160" s="53">
        <f>IF('Town Data'!I156&gt;9,'Town Data'!H156,"*")</f>
        <v>4331417.7</v>
      </c>
      <c r="G160" s="53">
        <f>IF('Town Data'!K156&gt;9,'Town Data'!J156,"*")</f>
        <v>1351392.41</v>
      </c>
      <c r="H160" s="54" t="str">
        <f>IF('Town Data'!M156&gt;9,'Town Data'!L156,"*")</f>
        <v>*</v>
      </c>
      <c r="I160" s="22">
        <f t="shared" si="6"/>
        <v>-0.064959378080761</v>
      </c>
      <c r="J160" s="22">
        <f t="shared" si="7"/>
        <v>-0.05848333127755242</v>
      </c>
      <c r="K160" s="22">
        <f t="shared" si="8"/>
      </c>
    </row>
    <row r="161" spans="2:11" ht="15">
      <c r="B161" s="27" t="str">
        <f>'Town Data'!A157</f>
        <v>WILLISTON</v>
      </c>
      <c r="C161" s="52">
        <f>IF('Town Data'!C157&gt;9,'Town Data'!B157,"*")</f>
        <v>352676742.09</v>
      </c>
      <c r="D161" s="53">
        <f>IF('Town Data'!E157&gt;9,'Town Data'!D157,"*")</f>
        <v>102855652.61</v>
      </c>
      <c r="E161" s="54">
        <f>IF('Town Data'!G157&gt;9,'Town Data'!F157,"*")</f>
        <v>5021253.6666628</v>
      </c>
      <c r="F161" s="53">
        <f>IF('Town Data'!I157&gt;9,'Town Data'!H157,"*")</f>
        <v>368989317.81</v>
      </c>
      <c r="G161" s="53">
        <f>IF('Town Data'!K157&gt;9,'Town Data'!J157,"*")</f>
        <v>104509731.52</v>
      </c>
      <c r="H161" s="54">
        <f>IF('Town Data'!M157&gt;9,'Town Data'!L157,"*")</f>
        <v>4559857.1666616</v>
      </c>
      <c r="I161" s="22">
        <f t="shared" si="6"/>
        <v>-0.044208802078112466</v>
      </c>
      <c r="J161" s="22">
        <f t="shared" si="7"/>
        <v>-0.015827032429831245</v>
      </c>
      <c r="K161" s="22">
        <f t="shared" si="8"/>
        <v>0.10118661246115344</v>
      </c>
    </row>
    <row r="162" spans="2:11" ht="15">
      <c r="B162" s="27" t="str">
        <f>'Town Data'!A158</f>
        <v>WILMINGTON</v>
      </c>
      <c r="C162" s="52">
        <f>IF('Town Data'!C158&gt;9,'Town Data'!B158,"*")</f>
        <v>16341728.32</v>
      </c>
      <c r="D162" s="53">
        <f>IF('Town Data'!E158&gt;9,'Town Data'!D158,"*")</f>
        <v>8091336.83</v>
      </c>
      <c r="E162" s="54">
        <f>IF('Town Data'!G158&gt;9,'Town Data'!F158,"*")</f>
        <v>31632.3333331</v>
      </c>
      <c r="F162" s="53">
        <f>IF('Town Data'!I158&gt;9,'Town Data'!H158,"*")</f>
        <v>17436108</v>
      </c>
      <c r="G162" s="53">
        <f>IF('Town Data'!K158&gt;9,'Town Data'!J158,"*")</f>
        <v>8680779.24</v>
      </c>
      <c r="H162" s="54" t="str">
        <f>IF('Town Data'!M158&gt;9,'Town Data'!L158,"*")</f>
        <v>*</v>
      </c>
      <c r="I162" s="22">
        <f t="shared" si="6"/>
        <v>-0.0627651354304527</v>
      </c>
      <c r="J162" s="22">
        <f t="shared" si="7"/>
        <v>-0.06790201590243414</v>
      </c>
      <c r="K162" s="22">
        <f t="shared" si="8"/>
      </c>
    </row>
    <row r="163" spans="2:11" ht="15">
      <c r="B163" s="27" t="str">
        <f>'Town Data'!A159</f>
        <v>WINDSOR</v>
      </c>
      <c r="C163" s="52">
        <f>IF('Town Data'!C159&gt;9,'Town Data'!B159,"*")</f>
        <v>8270551.69</v>
      </c>
      <c r="D163" s="53">
        <f>IF('Town Data'!E159&gt;9,'Town Data'!D159,"*")</f>
        <v>2703570.08</v>
      </c>
      <c r="E163" s="54">
        <f>IF('Town Data'!G159&gt;9,'Town Data'!F159,"*")</f>
        <v>124270.666666</v>
      </c>
      <c r="F163" s="53">
        <f>IF('Town Data'!I159&gt;9,'Town Data'!H159,"*")</f>
        <v>8362907.76</v>
      </c>
      <c r="G163" s="53">
        <f>IF('Town Data'!K159&gt;9,'Town Data'!J159,"*")</f>
        <v>2776296.59</v>
      </c>
      <c r="H163" s="54">
        <f>IF('Town Data'!M159&gt;9,'Town Data'!L159,"*")</f>
        <v>140519.9999993</v>
      </c>
      <c r="I163" s="22">
        <f t="shared" si="6"/>
        <v>-0.011043535651767055</v>
      </c>
      <c r="J163" s="22">
        <f t="shared" si="7"/>
        <v>-0.02619551176987174</v>
      </c>
      <c r="K163" s="22">
        <f t="shared" si="8"/>
        <v>-0.11563715722588198</v>
      </c>
    </row>
    <row r="164" spans="2:11" ht="15">
      <c r="B164" s="27" t="str">
        <f>'Town Data'!A160</f>
        <v>WINHALL</v>
      </c>
      <c r="C164" s="52">
        <f>IF('Town Data'!C160&gt;9,'Town Data'!B160,"*")</f>
        <v>2413830.19</v>
      </c>
      <c r="D164" s="53">
        <f>IF('Town Data'!E160&gt;9,'Town Data'!D160,"*")</f>
        <v>1500945.16</v>
      </c>
      <c r="E164" s="54" t="str">
        <f>IF('Town Data'!G160&gt;9,'Town Data'!F160,"*")</f>
        <v>*</v>
      </c>
      <c r="F164" s="53">
        <f>IF('Town Data'!I160&gt;9,'Town Data'!H160,"*")</f>
        <v>2274154.71</v>
      </c>
      <c r="G164" s="53">
        <f>IF('Town Data'!K160&gt;9,'Town Data'!J160,"*")</f>
        <v>1496965.91</v>
      </c>
      <c r="H164" s="54" t="str">
        <f>IF('Town Data'!M160&gt;9,'Town Data'!L160,"*")</f>
        <v>*</v>
      </c>
      <c r="I164" s="22">
        <f t="shared" si="6"/>
        <v>0.06141863584997697</v>
      </c>
      <c r="J164" s="22">
        <f t="shared" si="7"/>
        <v>0.0026582101659215476</v>
      </c>
      <c r="K164" s="22">
        <f t="shared" si="8"/>
      </c>
    </row>
    <row r="165" spans="2:11" ht="15">
      <c r="B165" s="27" t="str">
        <f>'Town Data'!A161</f>
        <v>WINOOSKI</v>
      </c>
      <c r="C165" s="52">
        <f>IF('Town Data'!C161&gt;9,'Town Data'!B161,"*")</f>
        <v>59465275.56</v>
      </c>
      <c r="D165" s="53">
        <f>IF('Town Data'!E161&gt;9,'Town Data'!D161,"*")</f>
        <v>4526905.04</v>
      </c>
      <c r="E165" s="54">
        <f>IF('Town Data'!G161&gt;9,'Town Data'!F161,"*")</f>
        <v>5205309.8333326</v>
      </c>
      <c r="F165" s="53">
        <f>IF('Town Data'!I161&gt;9,'Town Data'!H161,"*")</f>
        <v>49118615.04</v>
      </c>
      <c r="G165" s="53">
        <f>IF('Town Data'!K161&gt;9,'Town Data'!J161,"*")</f>
        <v>5503791.22</v>
      </c>
      <c r="H165" s="54">
        <f>IF('Town Data'!M161&gt;9,'Town Data'!L161,"*")</f>
        <v>2501449.9999993</v>
      </c>
      <c r="I165" s="22">
        <f aca="true" t="shared" si="9" ref="I165:I228">_xlfn.IFERROR((C165-F165)/F165,"")</f>
        <v>0.2106464221675254</v>
      </c>
      <c r="J165" s="22">
        <f aca="true" t="shared" si="10" ref="J165:J228">_xlfn.IFERROR((D165-G165)/G165,"")</f>
        <v>-0.1774933206859543</v>
      </c>
      <c r="K165" s="22">
        <f aca="true" t="shared" si="11" ref="K165:K228">_xlfn.IFERROR((E165-H165)/H165,"")</f>
        <v>1.0809170014727685</v>
      </c>
    </row>
    <row r="166" spans="2:11" ht="15">
      <c r="B166" s="27" t="str">
        <f>'Town Data'!A162</f>
        <v>WOLCOTT</v>
      </c>
      <c r="C166" s="52">
        <f>IF('Town Data'!C162&gt;9,'Town Data'!B162,"*")</f>
        <v>1799294</v>
      </c>
      <c r="D166" s="53">
        <f>IF('Town Data'!E162&gt;9,'Town Data'!D162,"*")</f>
        <v>619035.35</v>
      </c>
      <c r="E166" s="54" t="str">
        <f>IF('Town Data'!G162&gt;9,'Town Data'!F162,"*")</f>
        <v>*</v>
      </c>
      <c r="F166" s="53">
        <f>IF('Town Data'!I162&gt;9,'Town Data'!H162,"*")</f>
        <v>2114887.54</v>
      </c>
      <c r="G166" s="53">
        <f>IF('Town Data'!K162&gt;9,'Town Data'!J162,"*")</f>
        <v>667788.36</v>
      </c>
      <c r="H166" s="54" t="str">
        <f>IF('Town Data'!M162&gt;9,'Town Data'!L162,"*")</f>
        <v>*</v>
      </c>
      <c r="I166" s="22">
        <f t="shared" si="9"/>
        <v>-0.1492247384463762</v>
      </c>
      <c r="J166" s="22">
        <f t="shared" si="10"/>
        <v>-0.07300667834342008</v>
      </c>
      <c r="K166" s="22">
        <f t="shared" si="11"/>
      </c>
    </row>
    <row r="167" spans="2:11" ht="15">
      <c r="B167" s="27" t="str">
        <f>'Town Data'!A163</f>
        <v>WOODSTOCK</v>
      </c>
      <c r="C167" s="52">
        <f>IF('Town Data'!C163&gt;9,'Town Data'!B163,"*")</f>
        <v>17590433.07</v>
      </c>
      <c r="D167" s="53">
        <f>IF('Town Data'!E163&gt;9,'Town Data'!D163,"*")</f>
        <v>5681970.54</v>
      </c>
      <c r="E167" s="54">
        <f>IF('Town Data'!G163&gt;9,'Town Data'!F163,"*")</f>
        <v>317512.4999992</v>
      </c>
      <c r="F167" s="53">
        <f>IF('Town Data'!I163&gt;9,'Town Data'!H163,"*")</f>
        <v>19009250.67</v>
      </c>
      <c r="G167" s="53">
        <f>IF('Town Data'!K163&gt;9,'Town Data'!J163,"*")</f>
        <v>5521148.81</v>
      </c>
      <c r="H167" s="54">
        <f>IF('Town Data'!M163&gt;9,'Town Data'!L163,"*")</f>
        <v>454999.6666658</v>
      </c>
      <c r="I167" s="22">
        <f t="shared" si="9"/>
        <v>-0.07463827084142509</v>
      </c>
      <c r="J167" s="22">
        <f t="shared" si="10"/>
        <v>0.029128309258521952</v>
      </c>
      <c r="K167" s="22">
        <f t="shared" si="11"/>
        <v>-0.30216981843985646</v>
      </c>
    </row>
    <row r="168" spans="2:11" ht="15">
      <c r="B168" s="27" t="str">
        <f>'Town Data'!A164</f>
        <v>WORCESTER</v>
      </c>
      <c r="C168" s="52">
        <f>IF('Town Data'!C164&gt;9,'Town Data'!B164,"*")</f>
        <v>527154.85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>
        <f>IF('Town Data'!I164&gt;9,'Town Data'!H164,"*")</f>
        <v>600969</v>
      </c>
      <c r="G168" s="53">
        <f>IF('Town Data'!K164&gt;9,'Town Data'!J164,"*")</f>
        <v>284382</v>
      </c>
      <c r="H168" s="54" t="str">
        <f>IF('Town Data'!M164&gt;9,'Town Data'!L164,"*")</f>
        <v>*</v>
      </c>
      <c r="I168" s="22">
        <f t="shared" si="9"/>
        <v>-0.12282522060206104</v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64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1701816.03</v>
      </c>
      <c r="C2" s="41">
        <v>18</v>
      </c>
      <c r="D2" s="44">
        <v>499414.56</v>
      </c>
      <c r="E2" s="41">
        <v>17</v>
      </c>
      <c r="F2" s="41">
        <v>0</v>
      </c>
      <c r="G2" s="41">
        <v>0</v>
      </c>
      <c r="H2" s="44">
        <v>1675840.91</v>
      </c>
      <c r="I2" s="41">
        <v>16</v>
      </c>
      <c r="J2" s="44">
        <v>499283.69</v>
      </c>
      <c r="K2" s="41">
        <v>14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3989766.55</v>
      </c>
      <c r="C3" s="41">
        <v>25</v>
      </c>
      <c r="D3" s="44">
        <v>1436516.91</v>
      </c>
      <c r="E3" s="41">
        <v>22</v>
      </c>
      <c r="F3" s="41">
        <v>0</v>
      </c>
      <c r="G3" s="41">
        <v>0</v>
      </c>
      <c r="H3" s="44">
        <v>4748126.72</v>
      </c>
      <c r="I3" s="41">
        <v>29</v>
      </c>
      <c r="J3" s="44">
        <v>1541317.72</v>
      </c>
      <c r="K3" s="41">
        <v>27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31691239.31</v>
      </c>
      <c r="C4" s="41">
        <v>39</v>
      </c>
      <c r="D4" s="44">
        <v>1520180.66</v>
      </c>
      <c r="E4" s="41">
        <v>38</v>
      </c>
      <c r="F4" s="44">
        <v>0</v>
      </c>
      <c r="G4" s="41">
        <v>0</v>
      </c>
      <c r="H4" s="44">
        <v>29541650.24</v>
      </c>
      <c r="I4" s="41">
        <v>46</v>
      </c>
      <c r="J4" s="44">
        <v>1623670.99</v>
      </c>
      <c r="K4" s="41">
        <v>44</v>
      </c>
      <c r="L4" s="44">
        <v>105629.4999996</v>
      </c>
      <c r="M4" s="41">
        <v>10</v>
      </c>
      <c r="N4" s="37"/>
      <c r="O4" s="37"/>
      <c r="P4" s="37"/>
      <c r="Q4" s="37"/>
    </row>
    <row r="5" spans="1:17" ht="15">
      <c r="A5" s="40" t="s">
        <v>70</v>
      </c>
      <c r="B5" s="44">
        <v>734731.79</v>
      </c>
      <c r="C5" s="41">
        <v>10</v>
      </c>
      <c r="D5" s="44">
        <v>402589.82</v>
      </c>
      <c r="E5" s="41">
        <v>10</v>
      </c>
      <c r="F5" s="41">
        <v>0</v>
      </c>
      <c r="G5" s="41">
        <v>0</v>
      </c>
      <c r="H5" s="44">
        <v>0</v>
      </c>
      <c r="I5" s="41">
        <v>0</v>
      </c>
      <c r="J5" s="44">
        <v>0</v>
      </c>
      <c r="K5" s="41">
        <v>0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400446.65</v>
      </c>
      <c r="C6" s="41">
        <v>10</v>
      </c>
      <c r="D6" s="44">
        <v>0</v>
      </c>
      <c r="E6" s="41">
        <v>0</v>
      </c>
      <c r="F6" s="44">
        <v>0</v>
      </c>
      <c r="G6" s="41">
        <v>0</v>
      </c>
      <c r="H6" s="44">
        <v>398493.5</v>
      </c>
      <c r="I6" s="41">
        <v>10</v>
      </c>
      <c r="J6" s="44">
        <v>0</v>
      </c>
      <c r="K6" s="41">
        <v>0</v>
      </c>
      <c r="L6" s="44">
        <v>0</v>
      </c>
      <c r="M6" s="41">
        <v>0</v>
      </c>
      <c r="N6" s="37"/>
      <c r="O6" s="37"/>
      <c r="P6" s="37"/>
      <c r="Q6" s="37"/>
    </row>
    <row r="7" spans="1:17" ht="15">
      <c r="A7" s="40" t="s">
        <v>72</v>
      </c>
      <c r="B7" s="44">
        <v>1597264.69</v>
      </c>
      <c r="C7" s="41">
        <v>18</v>
      </c>
      <c r="D7" s="44">
        <v>521617.85</v>
      </c>
      <c r="E7" s="41">
        <v>15</v>
      </c>
      <c r="F7" s="44">
        <v>0</v>
      </c>
      <c r="G7" s="41">
        <v>0</v>
      </c>
      <c r="H7" s="44">
        <v>1769535.84</v>
      </c>
      <c r="I7" s="41">
        <v>19</v>
      </c>
      <c r="J7" s="44">
        <v>550411.97</v>
      </c>
      <c r="K7" s="41">
        <v>16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4">
        <v>173477057.13</v>
      </c>
      <c r="C8" s="41">
        <v>238</v>
      </c>
      <c r="D8" s="44">
        <v>30494274.77</v>
      </c>
      <c r="E8" s="41">
        <v>219</v>
      </c>
      <c r="F8" s="44">
        <v>988189.3333316</v>
      </c>
      <c r="G8" s="41">
        <v>65</v>
      </c>
      <c r="H8" s="44">
        <v>170725884.96</v>
      </c>
      <c r="I8" s="41">
        <v>241</v>
      </c>
      <c r="J8" s="44">
        <v>31754840.76</v>
      </c>
      <c r="K8" s="41">
        <v>225</v>
      </c>
      <c r="L8" s="44">
        <v>1113864.3333315</v>
      </c>
      <c r="M8" s="41">
        <v>66</v>
      </c>
      <c r="N8" s="37"/>
      <c r="O8" s="37"/>
      <c r="P8" s="37"/>
      <c r="Q8" s="37"/>
    </row>
    <row r="9" spans="1:17" ht="15">
      <c r="A9" s="40" t="s">
        <v>74</v>
      </c>
      <c r="B9" s="44">
        <v>27053333.68</v>
      </c>
      <c r="C9" s="41">
        <v>41</v>
      </c>
      <c r="D9" s="44">
        <v>3308206.27</v>
      </c>
      <c r="E9" s="41">
        <v>40</v>
      </c>
      <c r="F9" s="41">
        <v>221911.9999996</v>
      </c>
      <c r="G9" s="41">
        <v>13</v>
      </c>
      <c r="H9" s="44">
        <v>28649908.35</v>
      </c>
      <c r="I9" s="41">
        <v>43</v>
      </c>
      <c r="J9" s="44">
        <v>3702214.57</v>
      </c>
      <c r="K9" s="41">
        <v>41</v>
      </c>
      <c r="L9" s="41">
        <v>245484.1666663</v>
      </c>
      <c r="M9" s="41">
        <v>12</v>
      </c>
      <c r="N9" s="37"/>
      <c r="O9" s="37"/>
      <c r="P9" s="37"/>
      <c r="Q9" s="37"/>
    </row>
    <row r="10" spans="1:17" ht="15">
      <c r="A10" s="40" t="s">
        <v>75</v>
      </c>
      <c r="B10" s="44">
        <v>46132811.58</v>
      </c>
      <c r="C10" s="41">
        <v>52</v>
      </c>
      <c r="D10" s="44">
        <v>4304928.93</v>
      </c>
      <c r="E10" s="41">
        <v>46</v>
      </c>
      <c r="F10" s="44">
        <v>163320.166666</v>
      </c>
      <c r="G10" s="41">
        <v>19</v>
      </c>
      <c r="H10" s="44">
        <v>50404494.25</v>
      </c>
      <c r="I10" s="41">
        <v>53</v>
      </c>
      <c r="J10" s="44">
        <v>4248735.82</v>
      </c>
      <c r="K10" s="41">
        <v>47</v>
      </c>
      <c r="L10" s="44">
        <v>194187.9999992</v>
      </c>
      <c r="M10" s="41">
        <v>21</v>
      </c>
      <c r="N10" s="37"/>
      <c r="O10" s="37"/>
      <c r="P10" s="37"/>
      <c r="Q10" s="37"/>
    </row>
    <row r="11" spans="1:17" ht="15">
      <c r="A11" s="40" t="s">
        <v>76</v>
      </c>
      <c r="B11" s="44">
        <v>113819509.12</v>
      </c>
      <c r="C11" s="41">
        <v>266</v>
      </c>
      <c r="D11" s="44">
        <v>32679942.41</v>
      </c>
      <c r="E11" s="41">
        <v>247</v>
      </c>
      <c r="F11" s="41">
        <v>1310953.8333306</v>
      </c>
      <c r="G11" s="41">
        <v>76</v>
      </c>
      <c r="H11" s="44">
        <v>107702650.83</v>
      </c>
      <c r="I11" s="41">
        <v>274</v>
      </c>
      <c r="J11" s="44">
        <v>33670549.89</v>
      </c>
      <c r="K11" s="41">
        <v>251</v>
      </c>
      <c r="L11" s="41">
        <v>777750.8333306</v>
      </c>
      <c r="M11" s="41">
        <v>81</v>
      </c>
      <c r="N11" s="37"/>
      <c r="O11" s="37"/>
      <c r="P11" s="37"/>
      <c r="Q11" s="37"/>
    </row>
    <row r="12" spans="1:17" ht="15">
      <c r="A12" s="40" t="s">
        <v>77</v>
      </c>
      <c r="B12" s="44">
        <v>46632630.4</v>
      </c>
      <c r="C12" s="41">
        <v>71</v>
      </c>
      <c r="D12" s="44">
        <v>17273954.07</v>
      </c>
      <c r="E12" s="41">
        <v>67</v>
      </c>
      <c r="F12" s="44">
        <v>436854.666666</v>
      </c>
      <c r="G12" s="41">
        <v>31</v>
      </c>
      <c r="H12" s="44">
        <v>46808218.91</v>
      </c>
      <c r="I12" s="41">
        <v>66</v>
      </c>
      <c r="J12" s="44">
        <v>16084445.66</v>
      </c>
      <c r="K12" s="41">
        <v>63</v>
      </c>
      <c r="L12" s="44">
        <v>321787.9999991</v>
      </c>
      <c r="M12" s="41">
        <v>31</v>
      </c>
      <c r="N12" s="37"/>
      <c r="O12" s="37"/>
      <c r="P12" s="37"/>
      <c r="Q12" s="37"/>
    </row>
    <row r="13" spans="1:17" ht="15">
      <c r="A13" s="40" t="s">
        <v>78</v>
      </c>
      <c r="B13" s="44">
        <v>16049212.49</v>
      </c>
      <c r="C13" s="41">
        <v>38</v>
      </c>
      <c r="D13" s="44">
        <v>4896968.56</v>
      </c>
      <c r="E13" s="41">
        <v>36</v>
      </c>
      <c r="F13" s="41">
        <v>419342.6666663</v>
      </c>
      <c r="G13" s="41">
        <v>12</v>
      </c>
      <c r="H13" s="41">
        <v>15470813.28</v>
      </c>
      <c r="I13" s="41">
        <v>42</v>
      </c>
      <c r="J13" s="41">
        <v>4739940.67</v>
      </c>
      <c r="K13" s="41">
        <v>39</v>
      </c>
      <c r="L13" s="41">
        <v>272577.1666662</v>
      </c>
      <c r="M13" s="41">
        <v>14</v>
      </c>
      <c r="N13" s="37"/>
      <c r="O13" s="37"/>
      <c r="P13" s="37"/>
      <c r="Q13" s="37"/>
    </row>
    <row r="14" spans="1:17" ht="15">
      <c r="A14" s="40" t="s">
        <v>79</v>
      </c>
      <c r="B14" s="44">
        <v>22820609.55</v>
      </c>
      <c r="C14" s="41">
        <v>49</v>
      </c>
      <c r="D14" s="44">
        <v>5726223.96</v>
      </c>
      <c r="E14" s="41">
        <v>44</v>
      </c>
      <c r="F14" s="41">
        <v>204311.4999994</v>
      </c>
      <c r="G14" s="41">
        <v>19</v>
      </c>
      <c r="H14" s="44">
        <v>24541500.51</v>
      </c>
      <c r="I14" s="41">
        <v>51</v>
      </c>
      <c r="J14" s="44">
        <v>6299525.67</v>
      </c>
      <c r="K14" s="41">
        <v>47</v>
      </c>
      <c r="L14" s="41">
        <v>246417.8333326</v>
      </c>
      <c r="M14" s="41">
        <v>23</v>
      </c>
      <c r="N14" s="37"/>
      <c r="O14" s="37"/>
      <c r="P14" s="37"/>
      <c r="Q14" s="37"/>
    </row>
    <row r="15" spans="1:17" ht="15">
      <c r="A15" s="40" t="s">
        <v>80</v>
      </c>
      <c r="B15" s="44">
        <v>28379876.76</v>
      </c>
      <c r="C15" s="41">
        <v>84</v>
      </c>
      <c r="D15" s="44">
        <v>4682338.62</v>
      </c>
      <c r="E15" s="41">
        <v>78</v>
      </c>
      <c r="F15" s="41">
        <v>246399.166666</v>
      </c>
      <c r="G15" s="41">
        <v>17</v>
      </c>
      <c r="H15" s="44">
        <v>28053091.24</v>
      </c>
      <c r="I15" s="41">
        <v>81</v>
      </c>
      <c r="J15" s="44">
        <v>4519966.12</v>
      </c>
      <c r="K15" s="41">
        <v>73</v>
      </c>
      <c r="L15" s="41">
        <v>171966.6666663</v>
      </c>
      <c r="M15" s="41">
        <v>14</v>
      </c>
      <c r="N15" s="37"/>
      <c r="O15" s="37"/>
      <c r="P15" s="37"/>
      <c r="Q15" s="37"/>
    </row>
    <row r="16" spans="1:17" ht="15">
      <c r="A16" s="40" t="s">
        <v>81</v>
      </c>
      <c r="B16" s="44">
        <v>140718172.48</v>
      </c>
      <c r="C16" s="41">
        <v>297</v>
      </c>
      <c r="D16" s="44">
        <v>23955708.43</v>
      </c>
      <c r="E16" s="41">
        <v>278</v>
      </c>
      <c r="F16" s="41">
        <v>1708117.6666639</v>
      </c>
      <c r="G16" s="41">
        <v>81</v>
      </c>
      <c r="H16" s="44">
        <v>163826833.49</v>
      </c>
      <c r="I16" s="41">
        <v>312</v>
      </c>
      <c r="J16" s="44">
        <v>26070836.31</v>
      </c>
      <c r="K16" s="41">
        <v>288</v>
      </c>
      <c r="L16" s="41">
        <v>2147690.6666645</v>
      </c>
      <c r="M16" s="41">
        <v>83</v>
      </c>
      <c r="N16" s="37"/>
      <c r="O16" s="37"/>
      <c r="P16" s="37"/>
      <c r="Q16" s="37"/>
    </row>
    <row r="17" spans="1:17" ht="15">
      <c r="A17" s="40" t="s">
        <v>82</v>
      </c>
      <c r="B17" s="44">
        <v>4768683.19</v>
      </c>
      <c r="C17" s="41">
        <v>16</v>
      </c>
      <c r="D17" s="44">
        <v>960922.27</v>
      </c>
      <c r="E17" s="41">
        <v>15</v>
      </c>
      <c r="F17" s="44">
        <v>0</v>
      </c>
      <c r="G17" s="41">
        <v>0</v>
      </c>
      <c r="H17" s="44">
        <v>1575326.3</v>
      </c>
      <c r="I17" s="41">
        <v>15</v>
      </c>
      <c r="J17" s="44">
        <v>728635.3</v>
      </c>
      <c r="K17" s="41">
        <v>14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3654599</v>
      </c>
      <c r="C18" s="41">
        <v>15</v>
      </c>
      <c r="D18" s="44">
        <v>976731.34</v>
      </c>
      <c r="E18" s="41">
        <v>15</v>
      </c>
      <c r="F18" s="41">
        <v>0</v>
      </c>
      <c r="G18" s="41">
        <v>0</v>
      </c>
      <c r="H18" s="44">
        <v>3428251.33</v>
      </c>
      <c r="I18" s="41">
        <v>17</v>
      </c>
      <c r="J18" s="44">
        <v>765073.73</v>
      </c>
      <c r="K18" s="41">
        <v>16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2426983.92</v>
      </c>
      <c r="C19" s="41">
        <v>21</v>
      </c>
      <c r="D19" s="44">
        <v>1033484.27</v>
      </c>
      <c r="E19" s="41">
        <v>18</v>
      </c>
      <c r="F19" s="41">
        <v>0</v>
      </c>
      <c r="G19" s="41">
        <v>0</v>
      </c>
      <c r="H19" s="44">
        <v>2588012.32</v>
      </c>
      <c r="I19" s="41">
        <v>20</v>
      </c>
      <c r="J19" s="44">
        <v>1147381.12</v>
      </c>
      <c r="K19" s="41">
        <v>17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15842550.02</v>
      </c>
      <c r="C20" s="41">
        <v>71</v>
      </c>
      <c r="D20" s="44">
        <v>4255418.77</v>
      </c>
      <c r="E20" s="41">
        <v>62</v>
      </c>
      <c r="F20" s="41">
        <v>243369.9999995</v>
      </c>
      <c r="G20" s="41">
        <v>16</v>
      </c>
      <c r="H20" s="44">
        <v>15069316.63</v>
      </c>
      <c r="I20" s="41">
        <v>69</v>
      </c>
      <c r="J20" s="44">
        <v>4023129.18</v>
      </c>
      <c r="K20" s="41">
        <v>62</v>
      </c>
      <c r="L20" s="41">
        <v>270593.333333</v>
      </c>
      <c r="M20" s="41">
        <v>11</v>
      </c>
      <c r="N20" s="37"/>
      <c r="O20" s="37"/>
      <c r="P20" s="37"/>
      <c r="Q20" s="37"/>
    </row>
    <row r="21" spans="1:17" ht="15">
      <c r="A21" s="40" t="s">
        <v>86</v>
      </c>
      <c r="B21" s="44">
        <v>6829030.48</v>
      </c>
      <c r="C21" s="41">
        <v>10</v>
      </c>
      <c r="D21" s="44">
        <v>0</v>
      </c>
      <c r="E21" s="41">
        <v>0</v>
      </c>
      <c r="F21" s="41">
        <v>0</v>
      </c>
      <c r="G21" s="41">
        <v>0</v>
      </c>
      <c r="H21" s="44">
        <v>7707526</v>
      </c>
      <c r="I21" s="41">
        <v>12</v>
      </c>
      <c r="J21" s="44">
        <v>50648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2686811.23</v>
      </c>
      <c r="C22" s="41">
        <v>29</v>
      </c>
      <c r="D22" s="44">
        <v>1510850.78</v>
      </c>
      <c r="E22" s="41">
        <v>26</v>
      </c>
      <c r="F22" s="41">
        <v>0</v>
      </c>
      <c r="G22" s="41">
        <v>0</v>
      </c>
      <c r="H22" s="44">
        <v>2463445.92</v>
      </c>
      <c r="I22" s="41">
        <v>28</v>
      </c>
      <c r="J22" s="44">
        <v>1196847.47</v>
      </c>
      <c r="K22" s="41">
        <v>27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288504332.06</v>
      </c>
      <c r="C23" s="41">
        <v>589</v>
      </c>
      <c r="D23" s="44">
        <v>64571118.16</v>
      </c>
      <c r="E23" s="41">
        <v>540</v>
      </c>
      <c r="F23" s="44">
        <v>2101811.8333289</v>
      </c>
      <c r="G23" s="41">
        <v>156</v>
      </c>
      <c r="H23" s="44">
        <v>284911641.05</v>
      </c>
      <c r="I23" s="41">
        <v>580</v>
      </c>
      <c r="J23" s="44">
        <v>64650337.53</v>
      </c>
      <c r="K23" s="41">
        <v>530</v>
      </c>
      <c r="L23" s="44">
        <v>2180899.9999945</v>
      </c>
      <c r="M23" s="41">
        <v>146</v>
      </c>
      <c r="N23" s="37"/>
      <c r="O23" s="37"/>
      <c r="P23" s="37"/>
      <c r="Q23" s="37"/>
    </row>
    <row r="24" spans="1:17" ht="15">
      <c r="A24" s="40" t="s">
        <v>89</v>
      </c>
      <c r="B24" s="44">
        <v>79389962.13</v>
      </c>
      <c r="C24" s="41">
        <v>16</v>
      </c>
      <c r="D24" s="44">
        <v>679847.43</v>
      </c>
      <c r="E24" s="41">
        <v>13</v>
      </c>
      <c r="F24" s="41">
        <v>0</v>
      </c>
      <c r="G24" s="41">
        <v>0</v>
      </c>
      <c r="H24" s="44">
        <v>232119846</v>
      </c>
      <c r="I24" s="41">
        <v>14</v>
      </c>
      <c r="J24" s="44">
        <v>735526</v>
      </c>
      <c r="K24" s="41">
        <v>13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639507.81</v>
      </c>
      <c r="C25" s="41">
        <v>12</v>
      </c>
      <c r="D25" s="41">
        <v>0</v>
      </c>
      <c r="E25" s="41">
        <v>0</v>
      </c>
      <c r="F25" s="41">
        <v>0</v>
      </c>
      <c r="G25" s="41">
        <v>0</v>
      </c>
      <c r="H25" s="44">
        <v>1195390</v>
      </c>
      <c r="I25" s="41">
        <v>13</v>
      </c>
      <c r="J25" s="44">
        <v>187639</v>
      </c>
      <c r="K25" s="41">
        <v>10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14482033.41</v>
      </c>
      <c r="C26" s="41">
        <v>60</v>
      </c>
      <c r="D26" s="44">
        <v>5525992.28</v>
      </c>
      <c r="E26" s="41">
        <v>56</v>
      </c>
      <c r="F26" s="41">
        <v>0</v>
      </c>
      <c r="G26" s="41">
        <v>0</v>
      </c>
      <c r="H26" s="44">
        <v>15738744.84</v>
      </c>
      <c r="I26" s="41">
        <v>60</v>
      </c>
      <c r="J26" s="44">
        <v>5418897.65</v>
      </c>
      <c r="K26" s="41">
        <v>59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24520185.5</v>
      </c>
      <c r="C27" s="41">
        <v>56</v>
      </c>
      <c r="D27" s="44">
        <v>6071402.53</v>
      </c>
      <c r="E27" s="41">
        <v>52</v>
      </c>
      <c r="F27" s="44">
        <v>0</v>
      </c>
      <c r="G27" s="41">
        <v>0</v>
      </c>
      <c r="H27" s="44">
        <v>26964957.09</v>
      </c>
      <c r="I27" s="41">
        <v>61</v>
      </c>
      <c r="J27" s="44">
        <v>7021026.09</v>
      </c>
      <c r="K27" s="41">
        <v>58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870702.14</v>
      </c>
      <c r="C28" s="41">
        <v>12</v>
      </c>
      <c r="D28" s="44">
        <v>210274.19</v>
      </c>
      <c r="E28" s="41">
        <v>11</v>
      </c>
      <c r="F28" s="41">
        <v>0</v>
      </c>
      <c r="G28" s="41">
        <v>0</v>
      </c>
      <c r="H28" s="44">
        <v>820892.48</v>
      </c>
      <c r="I28" s="41">
        <v>13</v>
      </c>
      <c r="J28" s="44">
        <v>208484.25</v>
      </c>
      <c r="K28" s="41">
        <v>11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4306294.75</v>
      </c>
      <c r="C29" s="41">
        <v>44</v>
      </c>
      <c r="D29" s="44">
        <v>1469472.56</v>
      </c>
      <c r="E29" s="41">
        <v>38</v>
      </c>
      <c r="F29" s="41">
        <v>0</v>
      </c>
      <c r="G29" s="41">
        <v>0</v>
      </c>
      <c r="H29" s="44">
        <v>4089010.4</v>
      </c>
      <c r="I29" s="41">
        <v>45</v>
      </c>
      <c r="J29" s="44">
        <v>1363917.42</v>
      </c>
      <c r="K29" s="41">
        <v>35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2378088.14</v>
      </c>
      <c r="C30" s="41">
        <v>17</v>
      </c>
      <c r="D30" s="44">
        <v>327968.26</v>
      </c>
      <c r="E30" s="41">
        <v>16</v>
      </c>
      <c r="F30" s="41">
        <v>0</v>
      </c>
      <c r="G30" s="41">
        <v>0</v>
      </c>
      <c r="H30" s="44">
        <v>3632227.39</v>
      </c>
      <c r="I30" s="41">
        <v>21</v>
      </c>
      <c r="J30" s="44">
        <v>387929.41</v>
      </c>
      <c r="K30" s="41">
        <v>20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9076901.81</v>
      </c>
      <c r="C31" s="41">
        <v>73</v>
      </c>
      <c r="D31" s="44">
        <v>2362384.09</v>
      </c>
      <c r="E31" s="41">
        <v>67</v>
      </c>
      <c r="F31" s="41">
        <v>333359.3333329</v>
      </c>
      <c r="G31" s="41">
        <v>14</v>
      </c>
      <c r="H31" s="44">
        <v>8049369.81</v>
      </c>
      <c r="I31" s="41">
        <v>76</v>
      </c>
      <c r="J31" s="44">
        <v>2259113.74</v>
      </c>
      <c r="K31" s="41">
        <v>69</v>
      </c>
      <c r="L31" s="41">
        <v>290584.8333328</v>
      </c>
      <c r="M31" s="41">
        <v>15</v>
      </c>
      <c r="N31" s="37"/>
      <c r="O31" s="37"/>
      <c r="P31" s="37"/>
      <c r="Q31" s="37"/>
    </row>
    <row r="32" spans="1:17" ht="15">
      <c r="A32" s="40" t="s">
        <v>97</v>
      </c>
      <c r="B32" s="44">
        <v>799730.59</v>
      </c>
      <c r="C32" s="41">
        <v>10</v>
      </c>
      <c r="D32" s="44">
        <v>0</v>
      </c>
      <c r="E32" s="41">
        <v>0</v>
      </c>
      <c r="F32" s="44">
        <v>0</v>
      </c>
      <c r="G32" s="41">
        <v>0</v>
      </c>
      <c r="H32" s="44">
        <v>0</v>
      </c>
      <c r="I32" s="41">
        <v>0</v>
      </c>
      <c r="J32" s="44">
        <v>0</v>
      </c>
      <c r="K32" s="41">
        <v>0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26205880.87</v>
      </c>
      <c r="C33" s="41">
        <v>42</v>
      </c>
      <c r="D33" s="44">
        <v>4530789.1</v>
      </c>
      <c r="E33" s="41">
        <v>38</v>
      </c>
      <c r="F33" s="44">
        <v>196578.8333329</v>
      </c>
      <c r="G33" s="41">
        <v>11</v>
      </c>
      <c r="H33" s="44">
        <v>17238053.22</v>
      </c>
      <c r="I33" s="41">
        <v>42</v>
      </c>
      <c r="J33" s="44">
        <v>5216011.08</v>
      </c>
      <c r="K33" s="41">
        <v>38</v>
      </c>
      <c r="L33" s="44">
        <v>155840.3333328</v>
      </c>
      <c r="M33" s="41">
        <v>10</v>
      </c>
      <c r="N33" s="37"/>
      <c r="O33" s="37"/>
      <c r="P33" s="37"/>
      <c r="Q33" s="37"/>
    </row>
    <row r="34" spans="1:17" ht="15">
      <c r="A34" s="40" t="s">
        <v>99</v>
      </c>
      <c r="B34" s="44">
        <v>379563404.95</v>
      </c>
      <c r="C34" s="41">
        <v>219</v>
      </c>
      <c r="D34" s="44">
        <v>89324388.29</v>
      </c>
      <c r="E34" s="41">
        <v>189</v>
      </c>
      <c r="F34" s="41">
        <v>7129739.8333308</v>
      </c>
      <c r="G34" s="41">
        <v>68</v>
      </c>
      <c r="H34" s="44">
        <v>490300898.46</v>
      </c>
      <c r="I34" s="41">
        <v>229</v>
      </c>
      <c r="J34" s="44">
        <v>90097195.75</v>
      </c>
      <c r="K34" s="41">
        <v>197</v>
      </c>
      <c r="L34" s="41">
        <v>4699830.4999976</v>
      </c>
      <c r="M34" s="41">
        <v>73</v>
      </c>
      <c r="N34" s="37"/>
      <c r="O34" s="37"/>
      <c r="P34" s="37"/>
      <c r="Q34" s="37"/>
    </row>
    <row r="35" spans="1:17" ht="15">
      <c r="A35" s="40" t="s">
        <v>100</v>
      </c>
      <c r="B35" s="44">
        <v>787658.44</v>
      </c>
      <c r="C35" s="41">
        <v>10</v>
      </c>
      <c r="D35" s="44">
        <v>465924.77</v>
      </c>
      <c r="E35" s="41">
        <v>10</v>
      </c>
      <c r="F35" s="41">
        <v>0</v>
      </c>
      <c r="G35" s="41">
        <v>0</v>
      </c>
      <c r="H35" s="44">
        <v>552018.29</v>
      </c>
      <c r="I35" s="41">
        <v>12</v>
      </c>
      <c r="J35" s="44">
        <v>327178.63</v>
      </c>
      <c r="K35" s="41">
        <v>12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1091077.24</v>
      </c>
      <c r="C36" s="41">
        <v>11</v>
      </c>
      <c r="D36" s="44">
        <v>466336.78</v>
      </c>
      <c r="E36" s="41">
        <v>11</v>
      </c>
      <c r="F36" s="41">
        <v>0</v>
      </c>
      <c r="G36" s="41">
        <v>0</v>
      </c>
      <c r="H36" s="44">
        <v>972779.75</v>
      </c>
      <c r="I36" s="41">
        <v>15</v>
      </c>
      <c r="J36" s="44">
        <v>474296.92</v>
      </c>
      <c r="K36" s="41">
        <v>15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4756359.89</v>
      </c>
      <c r="C37" s="41">
        <v>11</v>
      </c>
      <c r="D37" s="44">
        <v>1216092</v>
      </c>
      <c r="E37" s="41">
        <v>10</v>
      </c>
      <c r="F37" s="41">
        <v>0</v>
      </c>
      <c r="G37" s="41">
        <v>0</v>
      </c>
      <c r="H37" s="44">
        <v>3329359.66</v>
      </c>
      <c r="I37" s="41">
        <v>12</v>
      </c>
      <c r="J37" s="44">
        <v>1525582.1</v>
      </c>
      <c r="K37" s="41">
        <v>12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1566446.11</v>
      </c>
      <c r="C38" s="41">
        <v>21</v>
      </c>
      <c r="D38" s="44">
        <v>887565.57</v>
      </c>
      <c r="E38" s="41">
        <v>19</v>
      </c>
      <c r="F38" s="41">
        <v>0</v>
      </c>
      <c r="G38" s="41">
        <v>0</v>
      </c>
      <c r="H38" s="44">
        <v>1375647.03</v>
      </c>
      <c r="I38" s="41">
        <v>23</v>
      </c>
      <c r="J38" s="44">
        <v>680314.71</v>
      </c>
      <c r="K38" s="41">
        <v>19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4487250.94</v>
      </c>
      <c r="C39" s="41">
        <v>15</v>
      </c>
      <c r="D39" s="44">
        <v>764346.87</v>
      </c>
      <c r="E39" s="41">
        <v>13</v>
      </c>
      <c r="F39" s="41">
        <v>0</v>
      </c>
      <c r="G39" s="41">
        <v>0</v>
      </c>
      <c r="H39" s="44">
        <v>4564721.84</v>
      </c>
      <c r="I39" s="41">
        <v>14</v>
      </c>
      <c r="J39" s="44">
        <v>873344.88</v>
      </c>
      <c r="K39" s="41">
        <v>12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3432622.91</v>
      </c>
      <c r="C40" s="41">
        <v>32</v>
      </c>
      <c r="D40" s="44">
        <v>2283676.55</v>
      </c>
      <c r="E40" s="41">
        <v>30</v>
      </c>
      <c r="F40" s="44">
        <v>0</v>
      </c>
      <c r="G40" s="41">
        <v>0</v>
      </c>
      <c r="H40" s="44">
        <v>3398344.45</v>
      </c>
      <c r="I40" s="41">
        <v>31</v>
      </c>
      <c r="J40" s="44">
        <v>2003332.5</v>
      </c>
      <c r="K40" s="41">
        <v>26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48914111.39</v>
      </c>
      <c r="C41" s="41">
        <v>90</v>
      </c>
      <c r="D41" s="44">
        <v>17228140.83</v>
      </c>
      <c r="E41" s="41">
        <v>84</v>
      </c>
      <c r="F41" s="41">
        <v>725988.4999989</v>
      </c>
      <c r="G41" s="41">
        <v>41</v>
      </c>
      <c r="H41" s="44">
        <v>55740375.8</v>
      </c>
      <c r="I41" s="41">
        <v>94</v>
      </c>
      <c r="J41" s="44">
        <v>17687242.71</v>
      </c>
      <c r="K41" s="41">
        <v>87</v>
      </c>
      <c r="L41" s="41">
        <v>463336.1666653</v>
      </c>
      <c r="M41" s="41">
        <v>45</v>
      </c>
      <c r="N41" s="37"/>
      <c r="O41" s="37"/>
      <c r="P41" s="37"/>
      <c r="Q41" s="37"/>
    </row>
    <row r="42" spans="1:17" ht="15">
      <c r="A42" s="40" t="s">
        <v>107</v>
      </c>
      <c r="B42" s="44">
        <v>5907753.39</v>
      </c>
      <c r="C42" s="41">
        <v>53</v>
      </c>
      <c r="D42" s="44">
        <v>2192745.44</v>
      </c>
      <c r="E42" s="41">
        <v>44</v>
      </c>
      <c r="F42" s="41">
        <v>78939.4999997</v>
      </c>
      <c r="G42" s="41">
        <v>10</v>
      </c>
      <c r="H42" s="44">
        <v>5961758.42</v>
      </c>
      <c r="I42" s="41">
        <v>55</v>
      </c>
      <c r="J42" s="44">
        <v>2266177.5</v>
      </c>
      <c r="K42" s="41">
        <v>45</v>
      </c>
      <c r="L42" s="41">
        <v>29429.3333328</v>
      </c>
      <c r="M42" s="41">
        <v>12</v>
      </c>
      <c r="N42" s="37"/>
      <c r="O42" s="37"/>
      <c r="P42" s="37"/>
      <c r="Q42" s="37"/>
    </row>
    <row r="43" spans="1:17" ht="15">
      <c r="A43" s="40" t="s">
        <v>108</v>
      </c>
      <c r="B43" s="44">
        <v>3278301.76</v>
      </c>
      <c r="C43" s="41">
        <v>37</v>
      </c>
      <c r="D43" s="44">
        <v>2247451.78</v>
      </c>
      <c r="E43" s="41">
        <v>35</v>
      </c>
      <c r="F43" s="41">
        <v>0</v>
      </c>
      <c r="G43" s="41">
        <v>0</v>
      </c>
      <c r="H43" s="44">
        <v>3937159.94</v>
      </c>
      <c r="I43" s="41">
        <v>43</v>
      </c>
      <c r="J43" s="44">
        <v>2858243.42</v>
      </c>
      <c r="K43" s="41">
        <v>41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4393910.9</v>
      </c>
      <c r="C44" s="41">
        <v>20</v>
      </c>
      <c r="D44" s="44">
        <v>823959.56</v>
      </c>
      <c r="E44" s="41">
        <v>20</v>
      </c>
      <c r="F44" s="41">
        <v>0</v>
      </c>
      <c r="G44" s="41">
        <v>0</v>
      </c>
      <c r="H44" s="44">
        <v>3430188.22</v>
      </c>
      <c r="I44" s="41">
        <v>20</v>
      </c>
      <c r="J44" s="44">
        <v>766204.74</v>
      </c>
      <c r="K44" s="41">
        <v>19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460141.83</v>
      </c>
      <c r="C45" s="41">
        <v>10</v>
      </c>
      <c r="D45" s="44">
        <v>0</v>
      </c>
      <c r="E45" s="41">
        <v>0</v>
      </c>
      <c r="F45" s="41">
        <v>0</v>
      </c>
      <c r="G45" s="41">
        <v>0</v>
      </c>
      <c r="H45" s="44">
        <v>544135.7</v>
      </c>
      <c r="I45" s="41">
        <v>10</v>
      </c>
      <c r="J45" s="44">
        <v>235328.29</v>
      </c>
      <c r="K45" s="41">
        <v>10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11658365.34</v>
      </c>
      <c r="C46" s="41">
        <v>34</v>
      </c>
      <c r="D46" s="44">
        <v>3940335.55</v>
      </c>
      <c r="E46" s="41">
        <v>31</v>
      </c>
      <c r="F46" s="41">
        <v>0</v>
      </c>
      <c r="G46" s="41">
        <v>0</v>
      </c>
      <c r="H46" s="44">
        <v>10754955.69</v>
      </c>
      <c r="I46" s="41">
        <v>38</v>
      </c>
      <c r="J46" s="44">
        <v>4029639.44</v>
      </c>
      <c r="K46" s="41">
        <v>36</v>
      </c>
      <c r="L46" s="41">
        <v>407685.833333</v>
      </c>
      <c r="M46" s="41">
        <v>11</v>
      </c>
      <c r="N46" s="37"/>
      <c r="O46" s="37"/>
      <c r="P46" s="37"/>
      <c r="Q46" s="37"/>
    </row>
    <row r="47" spans="1:17" ht="15">
      <c r="A47" s="40" t="s">
        <v>112</v>
      </c>
      <c r="B47" s="44">
        <v>1012610.63</v>
      </c>
      <c r="C47" s="41">
        <v>11</v>
      </c>
      <c r="D47" s="44">
        <v>0</v>
      </c>
      <c r="E47" s="41">
        <v>0</v>
      </c>
      <c r="F47" s="41">
        <v>0</v>
      </c>
      <c r="G47" s="41">
        <v>0</v>
      </c>
      <c r="H47" s="44">
        <v>1024507.24</v>
      </c>
      <c r="I47" s="41">
        <v>17</v>
      </c>
      <c r="J47" s="44">
        <v>373708.3</v>
      </c>
      <c r="K47" s="41">
        <v>13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17424653.12</v>
      </c>
      <c r="C48" s="41">
        <v>62</v>
      </c>
      <c r="D48" s="44">
        <v>5146588.2</v>
      </c>
      <c r="E48" s="41">
        <v>61</v>
      </c>
      <c r="F48" s="41">
        <v>311919.4999994</v>
      </c>
      <c r="G48" s="41">
        <v>16</v>
      </c>
      <c r="H48" s="44">
        <v>19848251.45</v>
      </c>
      <c r="I48" s="41">
        <v>60</v>
      </c>
      <c r="J48" s="44">
        <v>5402790.98</v>
      </c>
      <c r="K48" s="41">
        <v>60</v>
      </c>
      <c r="L48" s="41">
        <v>240282.9999995</v>
      </c>
      <c r="M48" s="41">
        <v>16</v>
      </c>
      <c r="N48" s="37"/>
      <c r="O48" s="37"/>
      <c r="P48" s="37"/>
      <c r="Q48" s="37"/>
    </row>
    <row r="49" spans="1:17" ht="15">
      <c r="A49" s="40" t="s">
        <v>114</v>
      </c>
      <c r="B49" s="44">
        <v>119632469.75</v>
      </c>
      <c r="C49" s="41">
        <v>296</v>
      </c>
      <c r="D49" s="44">
        <v>35928744.09</v>
      </c>
      <c r="E49" s="41">
        <v>268</v>
      </c>
      <c r="F49" s="41">
        <v>1212541.9999974</v>
      </c>
      <c r="G49" s="41">
        <v>88</v>
      </c>
      <c r="H49" s="44">
        <v>125973546.24</v>
      </c>
      <c r="I49" s="41">
        <v>295</v>
      </c>
      <c r="J49" s="44">
        <v>34882504.82</v>
      </c>
      <c r="K49" s="41">
        <v>266</v>
      </c>
      <c r="L49" s="41">
        <v>1307597.6666635</v>
      </c>
      <c r="M49" s="41">
        <v>92</v>
      </c>
      <c r="N49" s="37"/>
      <c r="O49" s="37"/>
      <c r="P49" s="37"/>
      <c r="Q49" s="37"/>
    </row>
    <row r="50" spans="1:17" ht="15">
      <c r="A50" s="40" t="s">
        <v>115</v>
      </c>
      <c r="B50" s="44">
        <v>16389861.65</v>
      </c>
      <c r="C50" s="41">
        <v>47</v>
      </c>
      <c r="D50" s="44">
        <v>4168881.54</v>
      </c>
      <c r="E50" s="41">
        <v>47</v>
      </c>
      <c r="F50" s="41">
        <v>0</v>
      </c>
      <c r="G50" s="41">
        <v>0</v>
      </c>
      <c r="H50" s="44">
        <v>18766310.97</v>
      </c>
      <c r="I50" s="41">
        <v>46</v>
      </c>
      <c r="J50" s="44">
        <v>4225905.56</v>
      </c>
      <c r="K50" s="41">
        <v>45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8825348.18</v>
      </c>
      <c r="C51" s="41">
        <v>44</v>
      </c>
      <c r="D51" s="44">
        <v>3448379.95</v>
      </c>
      <c r="E51" s="41">
        <v>42</v>
      </c>
      <c r="F51" s="44">
        <v>0</v>
      </c>
      <c r="G51" s="41">
        <v>0</v>
      </c>
      <c r="H51" s="44">
        <v>8743009.96</v>
      </c>
      <c r="I51" s="41">
        <v>43</v>
      </c>
      <c r="J51" s="44">
        <v>3579088.91</v>
      </c>
      <c r="K51" s="41">
        <v>37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1932230.09</v>
      </c>
      <c r="C52" s="41">
        <v>16</v>
      </c>
      <c r="D52" s="44">
        <v>332922.21</v>
      </c>
      <c r="E52" s="41">
        <v>14</v>
      </c>
      <c r="F52" s="44">
        <v>0</v>
      </c>
      <c r="G52" s="41">
        <v>0</v>
      </c>
      <c r="H52" s="44">
        <v>1792732</v>
      </c>
      <c r="I52" s="41">
        <v>16</v>
      </c>
      <c r="J52" s="44">
        <v>312125</v>
      </c>
      <c r="K52" s="41">
        <v>13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12269813.39</v>
      </c>
      <c r="C53" s="41">
        <v>29</v>
      </c>
      <c r="D53" s="44">
        <v>2055258.77</v>
      </c>
      <c r="E53" s="41">
        <v>26</v>
      </c>
      <c r="F53" s="44">
        <v>0</v>
      </c>
      <c r="G53" s="41">
        <v>0</v>
      </c>
      <c r="H53" s="44">
        <v>13791734.52</v>
      </c>
      <c r="I53" s="41">
        <v>31</v>
      </c>
      <c r="J53" s="44">
        <v>1860682.65</v>
      </c>
      <c r="K53" s="41">
        <v>26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6601641.1</v>
      </c>
      <c r="C54" s="41">
        <v>32</v>
      </c>
      <c r="D54" s="44">
        <v>2663327.24</v>
      </c>
      <c r="E54" s="41">
        <v>28</v>
      </c>
      <c r="F54" s="44">
        <v>0</v>
      </c>
      <c r="G54" s="41">
        <v>0</v>
      </c>
      <c r="H54" s="44">
        <v>6730419.85</v>
      </c>
      <c r="I54" s="41">
        <v>35</v>
      </c>
      <c r="J54" s="44">
        <v>2566486.61</v>
      </c>
      <c r="K54" s="41">
        <v>33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1172000.08</v>
      </c>
      <c r="C55" s="41">
        <v>10</v>
      </c>
      <c r="D55" s="44">
        <v>546192.39</v>
      </c>
      <c r="E55" s="41">
        <v>10</v>
      </c>
      <c r="F55" s="44">
        <v>0</v>
      </c>
      <c r="G55" s="41">
        <v>0</v>
      </c>
      <c r="H55" s="44">
        <v>1242197.85</v>
      </c>
      <c r="I55" s="41">
        <v>12</v>
      </c>
      <c r="J55" s="44">
        <v>551376.29</v>
      </c>
      <c r="K55" s="41">
        <v>12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4441580.69</v>
      </c>
      <c r="C56" s="41">
        <v>25</v>
      </c>
      <c r="D56" s="44">
        <v>2206727.9</v>
      </c>
      <c r="E56" s="41">
        <v>22</v>
      </c>
      <c r="F56" s="44">
        <v>0</v>
      </c>
      <c r="G56" s="41">
        <v>0</v>
      </c>
      <c r="H56" s="44">
        <v>6058631.93</v>
      </c>
      <c r="I56" s="41">
        <v>22</v>
      </c>
      <c r="J56" s="44">
        <v>2198997.7</v>
      </c>
      <c r="K56" s="41">
        <v>20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358618.97</v>
      </c>
      <c r="C57" s="41">
        <v>10</v>
      </c>
      <c r="D57" s="44">
        <v>311530.46</v>
      </c>
      <c r="E57" s="41">
        <v>10</v>
      </c>
      <c r="F57" s="41">
        <v>0</v>
      </c>
      <c r="G57" s="41">
        <v>0</v>
      </c>
      <c r="H57" s="44">
        <v>401384</v>
      </c>
      <c r="I57" s="41">
        <v>12</v>
      </c>
      <c r="J57" s="44">
        <v>341219</v>
      </c>
      <c r="K57" s="41">
        <v>10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340427.38</v>
      </c>
      <c r="C58" s="41">
        <v>13</v>
      </c>
      <c r="D58" s="44">
        <v>178358.83</v>
      </c>
      <c r="E58" s="41">
        <v>13</v>
      </c>
      <c r="F58" s="41">
        <v>0</v>
      </c>
      <c r="G58" s="41">
        <v>0</v>
      </c>
      <c r="H58" s="44">
        <v>495757.97</v>
      </c>
      <c r="I58" s="41">
        <v>11</v>
      </c>
      <c r="J58" s="44">
        <v>205657.97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2202528.45</v>
      </c>
      <c r="C59" s="41">
        <v>20</v>
      </c>
      <c r="D59" s="44">
        <v>630830.9</v>
      </c>
      <c r="E59" s="41">
        <v>20</v>
      </c>
      <c r="F59" s="44">
        <v>0</v>
      </c>
      <c r="G59" s="41">
        <v>0</v>
      </c>
      <c r="H59" s="44">
        <v>1957229.4</v>
      </c>
      <c r="I59" s="41">
        <v>25</v>
      </c>
      <c r="J59" s="44">
        <v>661122.45</v>
      </c>
      <c r="K59" s="41">
        <v>24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441450.66</v>
      </c>
      <c r="C60" s="41">
        <v>10</v>
      </c>
      <c r="D60" s="44">
        <v>0</v>
      </c>
      <c r="E60" s="41">
        <v>0</v>
      </c>
      <c r="F60" s="41">
        <v>0</v>
      </c>
      <c r="G60" s="41">
        <v>0</v>
      </c>
      <c r="H60" s="44">
        <v>329433.57</v>
      </c>
      <c r="I60" s="41">
        <v>10</v>
      </c>
      <c r="J60" s="44">
        <v>0</v>
      </c>
      <c r="K60" s="41">
        <v>0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3764683.56</v>
      </c>
      <c r="C61" s="41">
        <v>26</v>
      </c>
      <c r="D61" s="44">
        <v>1980885.37</v>
      </c>
      <c r="E61" s="41">
        <v>26</v>
      </c>
      <c r="F61" s="41">
        <v>0</v>
      </c>
      <c r="G61" s="41">
        <v>0</v>
      </c>
      <c r="H61" s="44">
        <v>3624460.39</v>
      </c>
      <c r="I61" s="41">
        <v>19</v>
      </c>
      <c r="J61" s="44">
        <v>1999248</v>
      </c>
      <c r="K61" s="41">
        <v>19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1001969.71</v>
      </c>
      <c r="C62" s="41">
        <v>15</v>
      </c>
      <c r="D62" s="44">
        <v>436840.27</v>
      </c>
      <c r="E62" s="41">
        <v>11</v>
      </c>
      <c r="F62" s="41">
        <v>0</v>
      </c>
      <c r="G62" s="41">
        <v>0</v>
      </c>
      <c r="H62" s="44">
        <v>1045250.37</v>
      </c>
      <c r="I62" s="41">
        <v>15</v>
      </c>
      <c r="J62" s="44">
        <v>519910.37</v>
      </c>
      <c r="K62" s="41">
        <v>12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1102534.19</v>
      </c>
      <c r="C63" s="41">
        <v>17</v>
      </c>
      <c r="D63" s="44">
        <v>410431.66</v>
      </c>
      <c r="E63" s="41">
        <v>14</v>
      </c>
      <c r="F63" s="41">
        <v>0</v>
      </c>
      <c r="G63" s="41">
        <v>0</v>
      </c>
      <c r="H63" s="44">
        <v>1063868.97</v>
      </c>
      <c r="I63" s="41">
        <v>21</v>
      </c>
      <c r="J63" s="44">
        <v>384479.24</v>
      </c>
      <c r="K63" s="41">
        <v>20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24811292.33</v>
      </c>
      <c r="C64" s="41">
        <v>58</v>
      </c>
      <c r="D64" s="44">
        <v>4777247.04</v>
      </c>
      <c r="E64" s="41">
        <v>57</v>
      </c>
      <c r="F64" s="41">
        <v>16904.1666664</v>
      </c>
      <c r="G64" s="41">
        <v>10</v>
      </c>
      <c r="H64" s="44">
        <v>24531768.76</v>
      </c>
      <c r="I64" s="41">
        <v>64</v>
      </c>
      <c r="J64" s="44">
        <v>4820487.88</v>
      </c>
      <c r="K64" s="41">
        <v>62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65359063.44</v>
      </c>
      <c r="C65" s="41">
        <v>192</v>
      </c>
      <c r="D65" s="44">
        <v>18570736.26</v>
      </c>
      <c r="E65" s="41">
        <v>179</v>
      </c>
      <c r="F65" s="44">
        <v>575035.9999977</v>
      </c>
      <c r="G65" s="41">
        <v>79</v>
      </c>
      <c r="H65" s="44">
        <v>61760618.37</v>
      </c>
      <c r="I65" s="41">
        <v>197</v>
      </c>
      <c r="J65" s="44">
        <v>19390986.51</v>
      </c>
      <c r="K65" s="41">
        <v>180</v>
      </c>
      <c r="L65" s="44">
        <v>689869.3333305</v>
      </c>
      <c r="M65" s="41">
        <v>86</v>
      </c>
      <c r="N65" s="37"/>
      <c r="O65" s="37"/>
      <c r="P65" s="37"/>
      <c r="Q65" s="37"/>
    </row>
    <row r="66" spans="1:17" ht="15">
      <c r="A66" s="40" t="s">
        <v>131</v>
      </c>
      <c r="B66" s="44">
        <v>2597246.66</v>
      </c>
      <c r="C66" s="41">
        <v>32</v>
      </c>
      <c r="D66" s="44">
        <v>873049.43</v>
      </c>
      <c r="E66" s="41">
        <v>29</v>
      </c>
      <c r="F66" s="41">
        <v>0</v>
      </c>
      <c r="G66" s="41">
        <v>0</v>
      </c>
      <c r="H66" s="44">
        <v>2636498.65</v>
      </c>
      <c r="I66" s="41">
        <v>34</v>
      </c>
      <c r="J66" s="44">
        <v>823457.65</v>
      </c>
      <c r="K66" s="41">
        <v>31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4482479.85</v>
      </c>
      <c r="C67" s="41">
        <v>25</v>
      </c>
      <c r="D67" s="44">
        <v>1500796.84</v>
      </c>
      <c r="E67" s="41">
        <v>24</v>
      </c>
      <c r="F67" s="41">
        <v>0</v>
      </c>
      <c r="G67" s="41">
        <v>0</v>
      </c>
      <c r="H67" s="44">
        <v>5032461.79</v>
      </c>
      <c r="I67" s="41">
        <v>28</v>
      </c>
      <c r="J67" s="44">
        <v>1533509.72</v>
      </c>
      <c r="K67" s="41">
        <v>25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28585133.16</v>
      </c>
      <c r="C68" s="41">
        <v>64</v>
      </c>
      <c r="D68" s="44">
        <v>4006821.2</v>
      </c>
      <c r="E68" s="41">
        <v>54</v>
      </c>
      <c r="F68" s="41">
        <v>18105.9999997</v>
      </c>
      <c r="G68" s="41">
        <v>12</v>
      </c>
      <c r="H68" s="44">
        <v>14819502.05</v>
      </c>
      <c r="I68" s="41">
        <v>59</v>
      </c>
      <c r="J68" s="44">
        <v>3937127.1</v>
      </c>
      <c r="K68" s="41">
        <v>53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514586.42</v>
      </c>
      <c r="C69" s="41">
        <v>16</v>
      </c>
      <c r="D69" s="44">
        <v>218641.24</v>
      </c>
      <c r="E69" s="41">
        <v>13</v>
      </c>
      <c r="F69" s="41">
        <v>0</v>
      </c>
      <c r="G69" s="41">
        <v>0</v>
      </c>
      <c r="H69" s="44">
        <v>595246</v>
      </c>
      <c r="I69" s="41">
        <v>19</v>
      </c>
      <c r="J69" s="44">
        <v>231666</v>
      </c>
      <c r="K69" s="41">
        <v>16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4955570.62</v>
      </c>
      <c r="C70" s="41">
        <v>35</v>
      </c>
      <c r="D70" s="44">
        <v>940299.93</v>
      </c>
      <c r="E70" s="41">
        <v>32</v>
      </c>
      <c r="F70" s="41">
        <v>0</v>
      </c>
      <c r="G70" s="41">
        <v>0</v>
      </c>
      <c r="H70" s="44">
        <v>3956974.79</v>
      </c>
      <c r="I70" s="41">
        <v>33</v>
      </c>
      <c r="J70" s="44">
        <v>883516.81</v>
      </c>
      <c r="K70" s="41">
        <v>27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3450464.56</v>
      </c>
      <c r="C71" s="41">
        <v>18</v>
      </c>
      <c r="D71" s="44">
        <v>789083.83</v>
      </c>
      <c r="E71" s="41">
        <v>16</v>
      </c>
      <c r="F71" s="44">
        <v>0</v>
      </c>
      <c r="G71" s="41">
        <v>0</v>
      </c>
      <c r="H71" s="44">
        <v>7233812.39</v>
      </c>
      <c r="I71" s="41">
        <v>18</v>
      </c>
      <c r="J71" s="44">
        <v>938527.34</v>
      </c>
      <c r="K71" s="41">
        <v>14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3921612.52</v>
      </c>
      <c r="C72" s="41">
        <v>23</v>
      </c>
      <c r="D72" s="44">
        <v>1059541.84</v>
      </c>
      <c r="E72" s="41">
        <v>22</v>
      </c>
      <c r="F72" s="44">
        <v>0</v>
      </c>
      <c r="G72" s="41">
        <v>0</v>
      </c>
      <c r="H72" s="44">
        <v>3656193</v>
      </c>
      <c r="I72" s="41">
        <v>25</v>
      </c>
      <c r="J72" s="44">
        <v>1005418.52</v>
      </c>
      <c r="K72" s="41">
        <v>22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5299526.93</v>
      </c>
      <c r="C73" s="41">
        <v>41</v>
      </c>
      <c r="D73" s="41">
        <v>2010527.35</v>
      </c>
      <c r="E73" s="41">
        <v>37</v>
      </c>
      <c r="F73" s="41">
        <v>0</v>
      </c>
      <c r="G73" s="41">
        <v>0</v>
      </c>
      <c r="H73" s="44">
        <v>3703289.59</v>
      </c>
      <c r="I73" s="41">
        <v>40</v>
      </c>
      <c r="J73" s="41">
        <v>1630700.66</v>
      </c>
      <c r="K73" s="41">
        <v>37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29559022.28</v>
      </c>
      <c r="C74" s="41">
        <v>43</v>
      </c>
      <c r="D74" s="44">
        <v>9499077.31</v>
      </c>
      <c r="E74" s="41">
        <v>41</v>
      </c>
      <c r="F74" s="44">
        <v>225516.4999997</v>
      </c>
      <c r="G74" s="41">
        <v>11</v>
      </c>
      <c r="H74" s="44">
        <v>30242616.77</v>
      </c>
      <c r="I74" s="41">
        <v>41</v>
      </c>
      <c r="J74" s="44">
        <v>9519413.52</v>
      </c>
      <c r="K74" s="41">
        <v>39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7417869.48</v>
      </c>
      <c r="C75" s="41">
        <v>40</v>
      </c>
      <c r="D75" s="44">
        <v>5144661.16</v>
      </c>
      <c r="E75" s="41">
        <v>38</v>
      </c>
      <c r="F75" s="44">
        <v>0</v>
      </c>
      <c r="G75" s="41">
        <v>0</v>
      </c>
      <c r="H75" s="44">
        <v>6973130.48</v>
      </c>
      <c r="I75" s="41">
        <v>43</v>
      </c>
      <c r="J75" s="44">
        <v>4794223.48</v>
      </c>
      <c r="K75" s="41">
        <v>42</v>
      </c>
      <c r="L75" s="44">
        <v>578507.6666663</v>
      </c>
      <c r="M75" s="41">
        <v>10</v>
      </c>
      <c r="N75" s="37"/>
      <c r="O75" s="37"/>
      <c r="P75" s="37"/>
      <c r="Q75" s="37"/>
    </row>
    <row r="76" spans="1:17" ht="15">
      <c r="A76" s="40" t="s">
        <v>141</v>
      </c>
      <c r="B76" s="44">
        <v>880639.15</v>
      </c>
      <c r="C76" s="41">
        <v>10</v>
      </c>
      <c r="D76" s="44">
        <v>0</v>
      </c>
      <c r="E76" s="41">
        <v>0</v>
      </c>
      <c r="F76" s="41">
        <v>0</v>
      </c>
      <c r="G76" s="41">
        <v>0</v>
      </c>
      <c r="H76" s="44">
        <v>811615</v>
      </c>
      <c r="I76" s="41">
        <v>12</v>
      </c>
      <c r="J76" s="44">
        <v>152941</v>
      </c>
      <c r="K76" s="41">
        <v>10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697572.52</v>
      </c>
      <c r="C77" s="37">
        <v>17</v>
      </c>
      <c r="D77" s="42">
        <v>208176.69</v>
      </c>
      <c r="E77" s="37">
        <v>13</v>
      </c>
      <c r="F77" s="42">
        <v>0</v>
      </c>
      <c r="G77" s="37">
        <v>0</v>
      </c>
      <c r="H77" s="42">
        <v>709935.12</v>
      </c>
      <c r="I77" s="37">
        <v>14</v>
      </c>
      <c r="J77" s="42">
        <v>293244.2</v>
      </c>
      <c r="K77" s="37">
        <v>11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8715379.92</v>
      </c>
      <c r="C78" s="37">
        <v>37</v>
      </c>
      <c r="D78" s="42">
        <v>3115023.82</v>
      </c>
      <c r="E78" s="37">
        <v>33</v>
      </c>
      <c r="F78" s="42">
        <v>0</v>
      </c>
      <c r="G78" s="37">
        <v>0</v>
      </c>
      <c r="H78" s="42">
        <v>9270279.16</v>
      </c>
      <c r="I78" s="37">
        <v>40</v>
      </c>
      <c r="J78" s="42">
        <v>3044928.02</v>
      </c>
      <c r="K78" s="37">
        <v>36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30324471.42</v>
      </c>
      <c r="C79" s="37">
        <v>59</v>
      </c>
      <c r="D79" s="42">
        <v>9519674.08</v>
      </c>
      <c r="E79" s="37">
        <v>55</v>
      </c>
      <c r="F79" s="42">
        <v>433804.3333329</v>
      </c>
      <c r="G79" s="37">
        <v>12</v>
      </c>
      <c r="H79" s="42">
        <v>18394831.41</v>
      </c>
      <c r="I79" s="37">
        <v>63</v>
      </c>
      <c r="J79" s="42">
        <v>8978669.86</v>
      </c>
      <c r="K79" s="37">
        <v>62</v>
      </c>
      <c r="L79" s="42">
        <v>375921.3333329</v>
      </c>
      <c r="M79" s="37">
        <v>12</v>
      </c>
      <c r="N79" s="37"/>
      <c r="O79" s="37"/>
      <c r="P79" s="37"/>
      <c r="Q79" s="37"/>
    </row>
    <row r="80" spans="1:17" ht="15">
      <c r="A80" s="37" t="s">
        <v>145</v>
      </c>
      <c r="B80" s="42">
        <v>714893.85</v>
      </c>
      <c r="C80" s="37">
        <v>10</v>
      </c>
      <c r="D80" s="42">
        <v>0</v>
      </c>
      <c r="E80" s="37">
        <v>0</v>
      </c>
      <c r="F80" s="42">
        <v>0</v>
      </c>
      <c r="G80" s="37">
        <v>0</v>
      </c>
      <c r="H80" s="42">
        <v>711354.43</v>
      </c>
      <c r="I80" s="37">
        <v>10</v>
      </c>
      <c r="J80" s="42">
        <v>157997.37</v>
      </c>
      <c r="K80" s="37">
        <v>10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37231912.67</v>
      </c>
      <c r="C81" s="37">
        <v>91</v>
      </c>
      <c r="D81" s="42">
        <v>9206026.87</v>
      </c>
      <c r="E81" s="37">
        <v>83</v>
      </c>
      <c r="F81" s="42">
        <v>193232.4999994</v>
      </c>
      <c r="G81" s="37">
        <v>26</v>
      </c>
      <c r="H81" s="42">
        <v>34838265.71</v>
      </c>
      <c r="I81" s="37">
        <v>95</v>
      </c>
      <c r="J81" s="42">
        <v>9212148.09</v>
      </c>
      <c r="K81" s="37">
        <v>86</v>
      </c>
      <c r="L81" s="42">
        <v>160993.9999993</v>
      </c>
      <c r="M81" s="37">
        <v>26</v>
      </c>
      <c r="N81" s="37"/>
      <c r="O81" s="37"/>
      <c r="P81" s="37"/>
      <c r="Q81" s="37"/>
    </row>
    <row r="82" spans="1:17" ht="15">
      <c r="A82" s="37" t="s">
        <v>147</v>
      </c>
      <c r="B82" s="42">
        <v>95319677.22</v>
      </c>
      <c r="C82" s="37">
        <v>218</v>
      </c>
      <c r="D82" s="42">
        <v>27232779.67</v>
      </c>
      <c r="E82" s="37">
        <v>203</v>
      </c>
      <c r="F82" s="42">
        <v>828017.9999981</v>
      </c>
      <c r="G82" s="37">
        <v>56</v>
      </c>
      <c r="H82" s="42">
        <v>102901367.84</v>
      </c>
      <c r="I82" s="37">
        <v>223</v>
      </c>
      <c r="J82" s="42">
        <v>27982504.95</v>
      </c>
      <c r="K82" s="37">
        <v>207</v>
      </c>
      <c r="L82" s="42">
        <v>1000575.4999982</v>
      </c>
      <c r="M82" s="37">
        <v>51</v>
      </c>
      <c r="N82" s="37"/>
      <c r="O82" s="37"/>
      <c r="P82" s="37"/>
      <c r="Q82" s="37"/>
    </row>
    <row r="83" spans="1:17" ht="15">
      <c r="A83" s="37" t="s">
        <v>148</v>
      </c>
      <c r="B83" s="42">
        <v>1638342.63</v>
      </c>
      <c r="C83" s="37">
        <v>12</v>
      </c>
      <c r="D83" s="42">
        <v>719894.68</v>
      </c>
      <c r="E83" s="37">
        <v>10</v>
      </c>
      <c r="F83" s="37">
        <v>0</v>
      </c>
      <c r="G83" s="37">
        <v>0</v>
      </c>
      <c r="H83" s="42">
        <v>2870987</v>
      </c>
      <c r="I83" s="37">
        <v>14</v>
      </c>
      <c r="J83" s="42">
        <v>733055</v>
      </c>
      <c r="K83" s="37">
        <v>14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5996982.41</v>
      </c>
      <c r="C84" s="37">
        <v>18</v>
      </c>
      <c r="D84" s="42">
        <v>916615.61</v>
      </c>
      <c r="E84" s="37">
        <v>17</v>
      </c>
      <c r="F84" s="37">
        <v>0</v>
      </c>
      <c r="G84" s="37">
        <v>0</v>
      </c>
      <c r="H84" s="42">
        <v>5730567.45</v>
      </c>
      <c r="I84" s="37">
        <v>17</v>
      </c>
      <c r="J84" s="42">
        <v>745400.05</v>
      </c>
      <c r="K84" s="37">
        <v>16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106008239.78</v>
      </c>
      <c r="C85" s="37">
        <v>198</v>
      </c>
      <c r="D85" s="42">
        <v>30765800.89</v>
      </c>
      <c r="E85" s="37">
        <v>187</v>
      </c>
      <c r="F85" s="42">
        <v>284940.3333318</v>
      </c>
      <c r="G85" s="37">
        <v>53</v>
      </c>
      <c r="H85" s="42">
        <v>109451608.93</v>
      </c>
      <c r="I85" s="37">
        <v>196</v>
      </c>
      <c r="J85" s="42">
        <v>31058511.48</v>
      </c>
      <c r="K85" s="37">
        <v>188</v>
      </c>
      <c r="L85" s="42">
        <v>418498.6666651</v>
      </c>
      <c r="M85" s="37">
        <v>56</v>
      </c>
      <c r="N85" s="37"/>
      <c r="O85" s="37"/>
      <c r="P85" s="37"/>
      <c r="Q85" s="37"/>
    </row>
    <row r="86" spans="1:17" ht="15">
      <c r="A86" s="37" t="s">
        <v>151</v>
      </c>
      <c r="B86" s="42">
        <v>1832714.14</v>
      </c>
      <c r="C86" s="37">
        <v>31</v>
      </c>
      <c r="D86" s="42">
        <v>532983.4</v>
      </c>
      <c r="E86" s="37">
        <v>25</v>
      </c>
      <c r="F86" s="37">
        <v>0</v>
      </c>
      <c r="G86" s="37">
        <v>0</v>
      </c>
      <c r="H86" s="42">
        <v>1596721.51</v>
      </c>
      <c r="I86" s="37">
        <v>28</v>
      </c>
      <c r="J86" s="42">
        <v>482231.56</v>
      </c>
      <c r="K86" s="37">
        <v>26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792008.97</v>
      </c>
      <c r="C87" s="37">
        <v>10</v>
      </c>
      <c r="D87" s="42">
        <v>0</v>
      </c>
      <c r="E87" s="37">
        <v>0</v>
      </c>
      <c r="F87" s="37">
        <v>0</v>
      </c>
      <c r="G87" s="37">
        <v>0</v>
      </c>
      <c r="H87" s="42">
        <v>0</v>
      </c>
      <c r="I87" s="37">
        <v>0</v>
      </c>
      <c r="J87" s="42">
        <v>0</v>
      </c>
      <c r="K87" s="37">
        <v>0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61830216.6</v>
      </c>
      <c r="C88" s="37">
        <v>123</v>
      </c>
      <c r="D88" s="42">
        <v>11576184.85</v>
      </c>
      <c r="E88" s="37">
        <v>113</v>
      </c>
      <c r="F88" s="42">
        <v>152387.8333326</v>
      </c>
      <c r="G88" s="37">
        <v>27</v>
      </c>
      <c r="H88" s="42">
        <v>70494802.53</v>
      </c>
      <c r="I88" s="37">
        <v>124</v>
      </c>
      <c r="J88" s="42">
        <v>12379645.35</v>
      </c>
      <c r="K88" s="37">
        <v>114</v>
      </c>
      <c r="L88" s="42">
        <v>291404.4999988</v>
      </c>
      <c r="M88" s="37">
        <v>31</v>
      </c>
      <c r="N88" s="37"/>
      <c r="O88" s="37"/>
      <c r="P88" s="37"/>
      <c r="Q88" s="37"/>
    </row>
    <row r="89" spans="1:17" ht="15">
      <c r="A89" s="37" t="s">
        <v>154</v>
      </c>
      <c r="B89" s="42">
        <v>3299064.28</v>
      </c>
      <c r="C89" s="37">
        <v>14</v>
      </c>
      <c r="D89" s="42">
        <v>493356.18</v>
      </c>
      <c r="E89" s="37">
        <v>11</v>
      </c>
      <c r="F89" s="37">
        <v>0</v>
      </c>
      <c r="G89" s="37">
        <v>0</v>
      </c>
      <c r="H89" s="42">
        <v>3935434</v>
      </c>
      <c r="I89" s="37">
        <v>13</v>
      </c>
      <c r="J89" s="42">
        <v>561280</v>
      </c>
      <c r="K89" s="37">
        <v>12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49802305.5</v>
      </c>
      <c r="C90" s="37">
        <v>199</v>
      </c>
      <c r="D90" s="42">
        <v>16578905.64</v>
      </c>
      <c r="E90" s="37">
        <v>178</v>
      </c>
      <c r="F90" s="37">
        <v>779619.1666649</v>
      </c>
      <c r="G90" s="37">
        <v>49</v>
      </c>
      <c r="H90" s="42">
        <v>51727773.95</v>
      </c>
      <c r="I90" s="37">
        <v>198</v>
      </c>
      <c r="J90" s="42">
        <v>17608385.24</v>
      </c>
      <c r="K90" s="37">
        <v>178</v>
      </c>
      <c r="L90" s="37">
        <v>1362163.666665</v>
      </c>
      <c r="M90" s="37">
        <v>51</v>
      </c>
      <c r="N90" s="37"/>
      <c r="O90" s="37"/>
      <c r="P90" s="37"/>
      <c r="Q90" s="37"/>
    </row>
    <row r="91" spans="1:17" ht="15">
      <c r="A91" s="37" t="s">
        <v>156</v>
      </c>
      <c r="B91" s="42">
        <v>1610394.53</v>
      </c>
      <c r="C91" s="37">
        <v>20</v>
      </c>
      <c r="D91" s="42">
        <v>551562.45</v>
      </c>
      <c r="E91" s="37">
        <v>18</v>
      </c>
      <c r="F91" s="37">
        <v>0</v>
      </c>
      <c r="G91" s="37">
        <v>0</v>
      </c>
      <c r="H91" s="42">
        <v>1696735.4</v>
      </c>
      <c r="I91" s="37">
        <v>19</v>
      </c>
      <c r="J91" s="42">
        <v>562736.37</v>
      </c>
      <c r="K91" s="37">
        <v>16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63329151.52</v>
      </c>
      <c r="C92" s="37">
        <v>140</v>
      </c>
      <c r="D92" s="42">
        <v>19678791.78</v>
      </c>
      <c r="E92" s="37">
        <v>133</v>
      </c>
      <c r="F92" s="37">
        <v>590069.4999984</v>
      </c>
      <c r="G92" s="37">
        <v>51</v>
      </c>
      <c r="H92" s="42">
        <v>74062379.63</v>
      </c>
      <c r="I92" s="37">
        <v>139</v>
      </c>
      <c r="J92" s="42">
        <v>19491106.3</v>
      </c>
      <c r="K92" s="37">
        <v>132</v>
      </c>
      <c r="L92" s="37">
        <v>809866.666665</v>
      </c>
      <c r="M92" s="37">
        <v>56</v>
      </c>
      <c r="N92" s="37"/>
      <c r="O92" s="37"/>
      <c r="P92" s="37"/>
      <c r="Q92" s="37"/>
    </row>
    <row r="93" spans="1:17" ht="15">
      <c r="A93" s="37" t="s">
        <v>158</v>
      </c>
      <c r="B93" s="42">
        <v>922613.68</v>
      </c>
      <c r="C93" s="37">
        <v>14</v>
      </c>
      <c r="D93" s="42">
        <v>372899.56</v>
      </c>
      <c r="E93" s="37">
        <v>12</v>
      </c>
      <c r="F93" s="37">
        <v>0</v>
      </c>
      <c r="G93" s="37">
        <v>0</v>
      </c>
      <c r="H93" s="42">
        <v>905636.33</v>
      </c>
      <c r="I93" s="37">
        <v>13</v>
      </c>
      <c r="J93" s="42">
        <v>365333</v>
      </c>
      <c r="K93" s="37">
        <v>13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30916027.59</v>
      </c>
      <c r="C94" s="37">
        <v>41</v>
      </c>
      <c r="D94" s="42">
        <v>2181890.54</v>
      </c>
      <c r="E94" s="37">
        <v>39</v>
      </c>
      <c r="F94" s="42">
        <v>0</v>
      </c>
      <c r="G94" s="37">
        <v>0</v>
      </c>
      <c r="H94" s="42">
        <v>32069797.04</v>
      </c>
      <c r="I94" s="37">
        <v>45</v>
      </c>
      <c r="J94" s="42">
        <v>1894791.06</v>
      </c>
      <c r="K94" s="37">
        <v>42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8923484.8</v>
      </c>
      <c r="C95" s="37">
        <v>23</v>
      </c>
      <c r="D95" s="42">
        <v>693874.53</v>
      </c>
      <c r="E95" s="37">
        <v>21</v>
      </c>
      <c r="F95" s="37">
        <v>0</v>
      </c>
      <c r="G95" s="37">
        <v>0</v>
      </c>
      <c r="H95" s="42">
        <v>9580882.29</v>
      </c>
      <c r="I95" s="37">
        <v>22</v>
      </c>
      <c r="J95" s="42">
        <v>732304.68</v>
      </c>
      <c r="K95" s="37">
        <v>20</v>
      </c>
      <c r="L95" s="37">
        <v>81245.833333</v>
      </c>
      <c r="M95" s="37">
        <v>11</v>
      </c>
      <c r="N95" s="37"/>
      <c r="O95" s="37"/>
      <c r="P95" s="37"/>
      <c r="Q95" s="37"/>
    </row>
    <row r="96" spans="1:17" ht="15">
      <c r="A96" s="37" t="s">
        <v>161</v>
      </c>
      <c r="B96" s="42">
        <v>2452102.57</v>
      </c>
      <c r="C96" s="37">
        <v>19</v>
      </c>
      <c r="D96" s="42">
        <v>1695900.79</v>
      </c>
      <c r="E96" s="37">
        <v>17</v>
      </c>
      <c r="F96" s="37">
        <v>0</v>
      </c>
      <c r="G96" s="37">
        <v>0</v>
      </c>
      <c r="H96" s="42">
        <v>2777065.26</v>
      </c>
      <c r="I96" s="37">
        <v>16</v>
      </c>
      <c r="J96" s="42">
        <v>1901962.83</v>
      </c>
      <c r="K96" s="37">
        <v>13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61400326.07</v>
      </c>
      <c r="C97" s="37">
        <v>152</v>
      </c>
      <c r="D97" s="42">
        <v>12086436.9</v>
      </c>
      <c r="E97" s="37">
        <v>135</v>
      </c>
      <c r="F97" s="37">
        <v>302357.1666654</v>
      </c>
      <c r="G97" s="37">
        <v>52</v>
      </c>
      <c r="H97" s="42">
        <v>57961678.62</v>
      </c>
      <c r="I97" s="37">
        <v>154</v>
      </c>
      <c r="J97" s="42">
        <v>11767288.7</v>
      </c>
      <c r="K97" s="37">
        <v>136</v>
      </c>
      <c r="L97" s="37">
        <v>202708.9999978</v>
      </c>
      <c r="M97" s="37">
        <v>59</v>
      </c>
      <c r="N97" s="37"/>
      <c r="O97" s="37"/>
      <c r="P97" s="37"/>
      <c r="Q97" s="37"/>
    </row>
    <row r="98" spans="1:17" ht="15">
      <c r="A98" s="37" t="s">
        <v>163</v>
      </c>
      <c r="B98" s="42">
        <v>1456366.27</v>
      </c>
      <c r="C98" s="37">
        <v>17</v>
      </c>
      <c r="D98" s="42">
        <v>315725.12</v>
      </c>
      <c r="E98" s="37">
        <v>14</v>
      </c>
      <c r="F98" s="42">
        <v>0</v>
      </c>
      <c r="G98" s="37">
        <v>0</v>
      </c>
      <c r="H98" s="42">
        <v>1272743.57</v>
      </c>
      <c r="I98" s="37">
        <v>17</v>
      </c>
      <c r="J98" s="42">
        <v>396216.4</v>
      </c>
      <c r="K98" s="37">
        <v>14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164</v>
      </c>
      <c r="B99" s="42">
        <v>2890188.48</v>
      </c>
      <c r="C99" s="37">
        <v>15</v>
      </c>
      <c r="D99" s="42">
        <v>1240451.18</v>
      </c>
      <c r="E99" s="37">
        <v>13</v>
      </c>
      <c r="F99" s="42">
        <v>0</v>
      </c>
      <c r="G99" s="37">
        <v>0</v>
      </c>
      <c r="H99" s="42">
        <v>2176706.81</v>
      </c>
      <c r="I99" s="37">
        <v>16</v>
      </c>
      <c r="J99" s="42">
        <v>733050.33</v>
      </c>
      <c r="K99" s="37">
        <v>13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13851399.84</v>
      </c>
      <c r="C100" s="37">
        <v>54</v>
      </c>
      <c r="D100" s="37">
        <v>4403138.91</v>
      </c>
      <c r="E100" s="37">
        <v>50</v>
      </c>
      <c r="F100" s="37">
        <v>0</v>
      </c>
      <c r="G100" s="37">
        <v>0</v>
      </c>
      <c r="H100" s="37">
        <v>13455762.9</v>
      </c>
      <c r="I100" s="37">
        <v>57</v>
      </c>
      <c r="J100" s="37">
        <v>4156329.41</v>
      </c>
      <c r="K100" s="37">
        <v>54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36906090.26</v>
      </c>
      <c r="C101" s="37">
        <v>41</v>
      </c>
      <c r="D101" s="37">
        <v>3001196.81</v>
      </c>
      <c r="E101" s="37">
        <v>36</v>
      </c>
      <c r="F101" s="37">
        <v>270175.6666661</v>
      </c>
      <c r="G101" s="37">
        <v>18</v>
      </c>
      <c r="H101" s="37">
        <v>34969187.22</v>
      </c>
      <c r="I101" s="37">
        <v>41</v>
      </c>
      <c r="J101" s="37">
        <v>2957497.22</v>
      </c>
      <c r="K101" s="37">
        <v>36</v>
      </c>
      <c r="L101" s="37">
        <v>180199.9999995</v>
      </c>
      <c r="M101" s="37">
        <v>17</v>
      </c>
      <c r="N101" s="37"/>
      <c r="O101" s="37"/>
      <c r="P101" s="37"/>
      <c r="Q101" s="37"/>
    </row>
    <row r="102" spans="1:17" ht="15">
      <c r="A102" s="37" t="s">
        <v>167</v>
      </c>
      <c r="B102" s="37">
        <v>3026116.5</v>
      </c>
      <c r="C102" s="37">
        <v>15</v>
      </c>
      <c r="D102" s="37">
        <v>759983.86</v>
      </c>
      <c r="E102" s="37">
        <v>15</v>
      </c>
      <c r="F102" s="37">
        <v>0</v>
      </c>
      <c r="G102" s="37">
        <v>0</v>
      </c>
      <c r="H102" s="37">
        <v>2966525.85</v>
      </c>
      <c r="I102" s="37">
        <v>17</v>
      </c>
      <c r="J102" s="37">
        <v>720251.85</v>
      </c>
      <c r="K102" s="37">
        <v>16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2791548.24</v>
      </c>
      <c r="C103" s="37">
        <v>20</v>
      </c>
      <c r="D103" s="37">
        <v>1001766.3</v>
      </c>
      <c r="E103" s="37">
        <v>21</v>
      </c>
      <c r="F103" s="37">
        <v>0</v>
      </c>
      <c r="G103" s="37">
        <v>0</v>
      </c>
      <c r="H103" s="37">
        <v>2838439.55</v>
      </c>
      <c r="I103" s="37">
        <v>20</v>
      </c>
      <c r="J103" s="37">
        <v>966707.6</v>
      </c>
      <c r="K103" s="37">
        <v>20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7625016.41</v>
      </c>
      <c r="C104" s="37">
        <v>40</v>
      </c>
      <c r="D104" s="37">
        <v>2245286.62</v>
      </c>
      <c r="E104" s="37">
        <v>38</v>
      </c>
      <c r="F104" s="37">
        <v>0</v>
      </c>
      <c r="G104" s="37">
        <v>0</v>
      </c>
      <c r="H104" s="37">
        <v>9048976.49</v>
      </c>
      <c r="I104" s="37">
        <v>38</v>
      </c>
      <c r="J104" s="37">
        <v>2405696.27</v>
      </c>
      <c r="K104" s="37">
        <v>35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170</v>
      </c>
      <c r="B105" s="37">
        <v>1135943.63</v>
      </c>
      <c r="C105" s="37">
        <v>20</v>
      </c>
      <c r="D105" s="37">
        <v>342088.29</v>
      </c>
      <c r="E105" s="37">
        <v>17</v>
      </c>
      <c r="F105" s="37">
        <v>0</v>
      </c>
      <c r="G105" s="37">
        <v>0</v>
      </c>
      <c r="H105" s="37">
        <v>1397187.83</v>
      </c>
      <c r="I105" s="37">
        <v>25</v>
      </c>
      <c r="J105" s="37">
        <v>412603.98</v>
      </c>
      <c r="K105" s="37">
        <v>22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37">
        <v>11916766.4</v>
      </c>
      <c r="C106" s="37">
        <v>54</v>
      </c>
      <c r="D106" s="37">
        <v>2468312.71</v>
      </c>
      <c r="E106" s="37">
        <v>48</v>
      </c>
      <c r="F106" s="37">
        <v>0</v>
      </c>
      <c r="G106" s="37">
        <v>0</v>
      </c>
      <c r="H106" s="37">
        <v>12130568.08</v>
      </c>
      <c r="I106" s="37">
        <v>54</v>
      </c>
      <c r="J106" s="37">
        <v>2484258.3</v>
      </c>
      <c r="K106" s="37">
        <v>51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2705898.51</v>
      </c>
      <c r="C107" s="37">
        <v>20</v>
      </c>
      <c r="D107" s="37">
        <v>1269661.26</v>
      </c>
      <c r="E107" s="37">
        <v>19</v>
      </c>
      <c r="F107" s="37">
        <v>0</v>
      </c>
      <c r="G107" s="37">
        <v>0</v>
      </c>
      <c r="H107" s="37">
        <v>2337483.53</v>
      </c>
      <c r="I107" s="37">
        <v>19</v>
      </c>
      <c r="J107" s="37">
        <v>1284038.88</v>
      </c>
      <c r="K107" s="37">
        <v>19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173</v>
      </c>
      <c r="B108" s="37">
        <v>1987254.64</v>
      </c>
      <c r="C108" s="37">
        <v>12</v>
      </c>
      <c r="D108" s="37">
        <v>293961.89</v>
      </c>
      <c r="E108" s="37">
        <v>11</v>
      </c>
      <c r="F108" s="37">
        <v>0</v>
      </c>
      <c r="G108" s="37">
        <v>0</v>
      </c>
      <c r="H108" s="37">
        <v>3042921.54</v>
      </c>
      <c r="I108" s="37">
        <v>13</v>
      </c>
      <c r="J108" s="37">
        <v>313643.25</v>
      </c>
      <c r="K108" s="37">
        <v>12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174</v>
      </c>
      <c r="B109" s="37">
        <v>13545661.57</v>
      </c>
      <c r="C109" s="37">
        <v>48</v>
      </c>
      <c r="D109" s="37">
        <v>1037360.41</v>
      </c>
      <c r="E109" s="37">
        <v>40</v>
      </c>
      <c r="F109" s="37">
        <v>0</v>
      </c>
      <c r="G109" s="37">
        <v>0</v>
      </c>
      <c r="H109" s="37">
        <v>15054737.19</v>
      </c>
      <c r="I109" s="37">
        <v>52</v>
      </c>
      <c r="J109" s="37">
        <v>1308851.27</v>
      </c>
      <c r="K109" s="37">
        <v>45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175</v>
      </c>
      <c r="B110" s="37">
        <v>38116934.42</v>
      </c>
      <c r="C110" s="37">
        <v>104</v>
      </c>
      <c r="D110" s="37">
        <v>7023740.66</v>
      </c>
      <c r="E110" s="37">
        <v>90</v>
      </c>
      <c r="F110" s="37">
        <v>277537.1666659</v>
      </c>
      <c r="G110" s="37">
        <v>29</v>
      </c>
      <c r="H110" s="37">
        <v>37232576.57</v>
      </c>
      <c r="I110" s="37">
        <v>104</v>
      </c>
      <c r="J110" s="37">
        <v>7217300.88</v>
      </c>
      <c r="K110" s="37">
        <v>92</v>
      </c>
      <c r="L110" s="37">
        <v>1007953.4999991</v>
      </c>
      <c r="M110" s="37">
        <v>28</v>
      </c>
      <c r="N110" s="37"/>
      <c r="O110" s="37"/>
      <c r="P110" s="37"/>
      <c r="Q110" s="37"/>
    </row>
    <row r="111" spans="1:17" ht="15">
      <c r="A111" s="37" t="s">
        <v>176</v>
      </c>
      <c r="B111" s="37">
        <v>16535966.28</v>
      </c>
      <c r="C111" s="37">
        <v>25</v>
      </c>
      <c r="D111" s="37">
        <v>799191.68</v>
      </c>
      <c r="E111" s="37">
        <v>21</v>
      </c>
      <c r="F111" s="37">
        <v>0</v>
      </c>
      <c r="G111" s="37">
        <v>0</v>
      </c>
      <c r="H111" s="37">
        <v>16423377.88</v>
      </c>
      <c r="I111" s="37">
        <v>20</v>
      </c>
      <c r="J111" s="37">
        <v>851616.2</v>
      </c>
      <c r="K111" s="37">
        <v>18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177</v>
      </c>
      <c r="B112" s="37">
        <v>23843467.25</v>
      </c>
      <c r="C112" s="37">
        <v>48</v>
      </c>
      <c r="D112" s="37">
        <v>7151937.98</v>
      </c>
      <c r="E112" s="37">
        <v>43</v>
      </c>
      <c r="F112" s="37">
        <v>111589.3333327</v>
      </c>
      <c r="G112" s="37">
        <v>15</v>
      </c>
      <c r="H112" s="37">
        <v>23677423.92</v>
      </c>
      <c r="I112" s="37">
        <v>44</v>
      </c>
      <c r="J112" s="37">
        <v>6600209.94</v>
      </c>
      <c r="K112" s="37">
        <v>39</v>
      </c>
      <c r="L112" s="37">
        <v>197941.3333329</v>
      </c>
      <c r="M112" s="37">
        <v>13</v>
      </c>
      <c r="N112" s="37"/>
      <c r="O112" s="37"/>
      <c r="P112" s="37"/>
      <c r="Q112" s="37"/>
    </row>
    <row r="113" spans="1:17" ht="15">
      <c r="A113" s="37" t="s">
        <v>178</v>
      </c>
      <c r="B113" s="37">
        <v>4656315.01</v>
      </c>
      <c r="C113" s="37">
        <v>21</v>
      </c>
      <c r="D113" s="37">
        <v>920223.08</v>
      </c>
      <c r="E113" s="37">
        <v>21</v>
      </c>
      <c r="F113" s="37">
        <v>0</v>
      </c>
      <c r="G113" s="37">
        <v>0</v>
      </c>
      <c r="H113" s="37">
        <v>5480560.59</v>
      </c>
      <c r="I113" s="37">
        <v>21</v>
      </c>
      <c r="J113" s="37">
        <v>977322.65</v>
      </c>
      <c r="K113" s="37">
        <v>20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179</v>
      </c>
      <c r="B114" s="37">
        <v>21621814.89</v>
      </c>
      <c r="C114" s="37">
        <v>80</v>
      </c>
      <c r="D114" s="37">
        <v>3667324</v>
      </c>
      <c r="E114" s="37">
        <v>72</v>
      </c>
      <c r="F114" s="37">
        <v>216961.4999994</v>
      </c>
      <c r="G114" s="37">
        <v>19</v>
      </c>
      <c r="H114" s="37">
        <v>22686150.13</v>
      </c>
      <c r="I114" s="37">
        <v>77</v>
      </c>
      <c r="J114" s="37">
        <v>3859518.36</v>
      </c>
      <c r="K114" s="37">
        <v>70</v>
      </c>
      <c r="L114" s="37">
        <v>354708.9999994</v>
      </c>
      <c r="M114" s="37">
        <v>18</v>
      </c>
      <c r="N114" s="37"/>
      <c r="O114" s="37"/>
      <c r="P114" s="37"/>
      <c r="Q114" s="37"/>
    </row>
    <row r="115" spans="1:17" ht="15">
      <c r="A115" s="37" t="s">
        <v>180</v>
      </c>
      <c r="B115" s="37">
        <v>11977015.79</v>
      </c>
      <c r="C115" s="37">
        <v>38</v>
      </c>
      <c r="D115" s="37">
        <v>3573972.12</v>
      </c>
      <c r="E115" s="37">
        <v>36</v>
      </c>
      <c r="F115" s="37">
        <v>0</v>
      </c>
      <c r="G115" s="37">
        <v>0</v>
      </c>
      <c r="H115" s="37">
        <v>11609567.85</v>
      </c>
      <c r="I115" s="37">
        <v>36</v>
      </c>
      <c r="J115" s="37">
        <v>3478492.11</v>
      </c>
      <c r="K115" s="37">
        <v>34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181</v>
      </c>
      <c r="B116" s="37">
        <v>124798108.45</v>
      </c>
      <c r="C116" s="37">
        <v>341</v>
      </c>
      <c r="D116" s="37">
        <v>47180478.97</v>
      </c>
      <c r="E116" s="37">
        <v>323</v>
      </c>
      <c r="F116" s="37">
        <v>1631289.1666633</v>
      </c>
      <c r="G116" s="37">
        <v>102</v>
      </c>
      <c r="H116" s="37">
        <v>127280524.73</v>
      </c>
      <c r="I116" s="37">
        <v>341</v>
      </c>
      <c r="J116" s="37">
        <v>46367752.64</v>
      </c>
      <c r="K116" s="37">
        <v>329</v>
      </c>
      <c r="L116" s="37">
        <v>1631825.6666632</v>
      </c>
      <c r="M116" s="37">
        <v>104</v>
      </c>
      <c r="N116" s="37"/>
      <c r="O116" s="37"/>
      <c r="P116" s="37"/>
      <c r="Q116" s="37"/>
    </row>
    <row r="117" spans="1:17" ht="15">
      <c r="A117" s="37" t="s">
        <v>182</v>
      </c>
      <c r="B117" s="37">
        <v>74614671.66</v>
      </c>
      <c r="C117" s="37">
        <v>74</v>
      </c>
      <c r="D117" s="37">
        <v>24485167.26</v>
      </c>
      <c r="E117" s="37">
        <v>71</v>
      </c>
      <c r="F117" s="37">
        <v>3733627.3333323</v>
      </c>
      <c r="G117" s="37">
        <v>35</v>
      </c>
      <c r="H117" s="37">
        <v>70678794.11</v>
      </c>
      <c r="I117" s="37">
        <v>83</v>
      </c>
      <c r="J117" s="37">
        <v>25755947.16</v>
      </c>
      <c r="K117" s="37">
        <v>79</v>
      </c>
      <c r="L117" s="37">
        <v>2260167.9999987</v>
      </c>
      <c r="M117" s="37">
        <v>39</v>
      </c>
      <c r="N117" s="37"/>
      <c r="O117" s="37"/>
      <c r="P117" s="37"/>
      <c r="Q117" s="37"/>
    </row>
    <row r="118" spans="1:17" ht="15">
      <c r="A118" s="37" t="s">
        <v>183</v>
      </c>
      <c r="B118" s="37">
        <v>4809611.97</v>
      </c>
      <c r="C118" s="37">
        <v>10</v>
      </c>
      <c r="D118" s="37">
        <v>0</v>
      </c>
      <c r="E118" s="37">
        <v>0</v>
      </c>
      <c r="F118" s="37">
        <v>0</v>
      </c>
      <c r="G118" s="37">
        <v>0</v>
      </c>
      <c r="H118" s="37">
        <v>6019579.73</v>
      </c>
      <c r="I118" s="37">
        <v>10</v>
      </c>
      <c r="J118" s="37">
        <v>0</v>
      </c>
      <c r="K118" s="37">
        <v>0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37">
        <v>435150.54</v>
      </c>
      <c r="C119" s="37">
        <v>13</v>
      </c>
      <c r="D119" s="37">
        <v>323313.31</v>
      </c>
      <c r="E119" s="37">
        <v>12</v>
      </c>
      <c r="F119" s="37">
        <v>0</v>
      </c>
      <c r="G119" s="37">
        <v>0</v>
      </c>
      <c r="H119" s="37">
        <v>528207.62</v>
      </c>
      <c r="I119" s="37">
        <v>13</v>
      </c>
      <c r="J119" s="37">
        <v>368112.29</v>
      </c>
      <c r="K119" s="37">
        <v>12</v>
      </c>
      <c r="L119" s="37">
        <v>0</v>
      </c>
      <c r="M119" s="37">
        <v>0</v>
      </c>
      <c r="N119" s="37"/>
      <c r="O119" s="37"/>
      <c r="P119" s="37"/>
      <c r="Q119" s="37"/>
    </row>
    <row r="120" spans="1:17" ht="15">
      <c r="A120" s="37" t="s">
        <v>185</v>
      </c>
      <c r="B120" s="37">
        <v>20570362.34</v>
      </c>
      <c r="C120" s="37">
        <v>25</v>
      </c>
      <c r="D120" s="37">
        <v>2181028.5</v>
      </c>
      <c r="E120" s="37">
        <v>21</v>
      </c>
      <c r="F120" s="37">
        <v>0</v>
      </c>
      <c r="G120" s="37">
        <v>0</v>
      </c>
      <c r="H120" s="37">
        <v>22534147.05</v>
      </c>
      <c r="I120" s="37">
        <v>26</v>
      </c>
      <c r="J120" s="37">
        <v>2060598.98</v>
      </c>
      <c r="K120" s="37">
        <v>21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186</v>
      </c>
      <c r="B121" s="37">
        <v>49450456.3</v>
      </c>
      <c r="C121" s="37">
        <v>131</v>
      </c>
      <c r="D121" s="37">
        <v>17613503.39</v>
      </c>
      <c r="E121" s="37">
        <v>124</v>
      </c>
      <c r="F121" s="37">
        <v>185882.666666</v>
      </c>
      <c r="G121" s="37">
        <v>26</v>
      </c>
      <c r="H121" s="37">
        <v>48731355.45</v>
      </c>
      <c r="I121" s="37">
        <v>139</v>
      </c>
      <c r="J121" s="37">
        <v>17590660.96</v>
      </c>
      <c r="K121" s="37">
        <v>128</v>
      </c>
      <c r="L121" s="37">
        <v>67916.9999992</v>
      </c>
      <c r="M121" s="37">
        <v>23</v>
      </c>
      <c r="N121" s="37"/>
      <c r="O121" s="37"/>
      <c r="P121" s="37"/>
      <c r="Q121" s="37"/>
    </row>
    <row r="122" spans="1:17" ht="15">
      <c r="A122" s="37" t="s">
        <v>187</v>
      </c>
      <c r="B122" s="37">
        <v>7624097.05</v>
      </c>
      <c r="C122" s="37">
        <v>10</v>
      </c>
      <c r="D122" s="37">
        <v>0</v>
      </c>
      <c r="E122" s="37">
        <v>0</v>
      </c>
      <c r="F122" s="37">
        <v>0</v>
      </c>
      <c r="G122" s="37">
        <v>0</v>
      </c>
      <c r="H122" s="37">
        <v>13107452.27</v>
      </c>
      <c r="I122" s="37">
        <v>12</v>
      </c>
      <c r="J122" s="37">
        <v>475995.21</v>
      </c>
      <c r="K122" s="37">
        <v>10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188</v>
      </c>
      <c r="B123" s="37">
        <v>5192010.45</v>
      </c>
      <c r="C123" s="37">
        <v>18</v>
      </c>
      <c r="D123" s="37">
        <v>522681.13</v>
      </c>
      <c r="E123" s="37">
        <v>17</v>
      </c>
      <c r="F123" s="37">
        <v>0</v>
      </c>
      <c r="G123" s="37">
        <v>0</v>
      </c>
      <c r="H123" s="37">
        <v>5772291.88</v>
      </c>
      <c r="I123" s="37">
        <v>20</v>
      </c>
      <c r="J123" s="37">
        <v>486987.62</v>
      </c>
      <c r="K123" s="37">
        <v>19</v>
      </c>
      <c r="L123" s="37">
        <v>0</v>
      </c>
      <c r="M123" s="37">
        <v>0</v>
      </c>
      <c r="N123" s="37"/>
      <c r="O123" s="37"/>
      <c r="P123" s="37"/>
      <c r="Q123" s="37"/>
    </row>
    <row r="124" spans="1:17" ht="15">
      <c r="A124" s="37" t="s">
        <v>189</v>
      </c>
      <c r="B124" s="37">
        <v>391040.88</v>
      </c>
      <c r="C124" s="37">
        <v>13</v>
      </c>
      <c r="D124" s="37">
        <v>300970.81</v>
      </c>
      <c r="E124" s="37">
        <v>13</v>
      </c>
      <c r="F124" s="37">
        <v>0</v>
      </c>
      <c r="G124" s="37">
        <v>0</v>
      </c>
      <c r="H124" s="37">
        <v>352024</v>
      </c>
      <c r="I124" s="37">
        <v>12</v>
      </c>
      <c r="J124" s="37">
        <v>241224</v>
      </c>
      <c r="K124" s="37">
        <v>12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37">
        <v>431054297.03</v>
      </c>
      <c r="C125" s="37">
        <v>452</v>
      </c>
      <c r="D125" s="37">
        <v>79063920.26</v>
      </c>
      <c r="E125" s="37">
        <v>409</v>
      </c>
      <c r="F125" s="37">
        <v>5030445.4999936</v>
      </c>
      <c r="G125" s="37">
        <v>184</v>
      </c>
      <c r="H125" s="37">
        <v>456711199.79</v>
      </c>
      <c r="I125" s="37">
        <v>468</v>
      </c>
      <c r="J125" s="37">
        <v>84167633.19</v>
      </c>
      <c r="K125" s="37">
        <v>423</v>
      </c>
      <c r="L125" s="37">
        <v>5636035.6666594</v>
      </c>
      <c r="M125" s="37">
        <v>191</v>
      </c>
      <c r="N125" s="37"/>
      <c r="O125" s="37"/>
      <c r="P125" s="37"/>
      <c r="Q125" s="37"/>
    </row>
    <row r="126" spans="1:17" ht="15">
      <c r="A126" s="37" t="s">
        <v>191</v>
      </c>
      <c r="B126" s="37">
        <v>5972295.49</v>
      </c>
      <c r="C126" s="37">
        <v>29</v>
      </c>
      <c r="D126" s="37">
        <v>2219737.26</v>
      </c>
      <c r="E126" s="37">
        <v>28</v>
      </c>
      <c r="F126" s="37">
        <v>0</v>
      </c>
      <c r="G126" s="37">
        <v>0</v>
      </c>
      <c r="H126" s="37">
        <v>6028304.36</v>
      </c>
      <c r="I126" s="37">
        <v>31</v>
      </c>
      <c r="J126" s="37">
        <v>2090239.32</v>
      </c>
      <c r="K126" s="37">
        <v>29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192</v>
      </c>
      <c r="B127" s="37">
        <v>58590709.66</v>
      </c>
      <c r="C127" s="37">
        <v>121</v>
      </c>
      <c r="D127" s="37">
        <v>14411133.25</v>
      </c>
      <c r="E127" s="37">
        <v>113</v>
      </c>
      <c r="F127" s="37">
        <v>477530.6666658</v>
      </c>
      <c r="G127" s="37">
        <v>35</v>
      </c>
      <c r="H127" s="37">
        <v>54750501.48</v>
      </c>
      <c r="I127" s="37">
        <v>127</v>
      </c>
      <c r="J127" s="37">
        <v>12687613.34</v>
      </c>
      <c r="K127" s="37">
        <v>119</v>
      </c>
      <c r="L127" s="37">
        <v>1887696.3333321</v>
      </c>
      <c r="M127" s="37">
        <v>44</v>
      </c>
      <c r="N127" s="37"/>
      <c r="O127" s="37"/>
      <c r="P127" s="37"/>
      <c r="Q127" s="37"/>
    </row>
    <row r="128" spans="1:17" ht="15">
      <c r="A128" s="37" t="s">
        <v>193</v>
      </c>
      <c r="B128" s="37">
        <v>166181263.05</v>
      </c>
      <c r="C128" s="37">
        <v>169</v>
      </c>
      <c r="D128" s="37">
        <v>22086507.64</v>
      </c>
      <c r="E128" s="37">
        <v>163</v>
      </c>
      <c r="F128" s="37">
        <v>527001.4999989</v>
      </c>
      <c r="G128" s="37">
        <v>37</v>
      </c>
      <c r="H128" s="37">
        <v>176562093.36</v>
      </c>
      <c r="I128" s="37">
        <v>178</v>
      </c>
      <c r="J128" s="37">
        <v>21521115.53</v>
      </c>
      <c r="K128" s="37">
        <v>170</v>
      </c>
      <c r="L128" s="37">
        <v>590898.333332</v>
      </c>
      <c r="M128" s="37">
        <v>37</v>
      </c>
      <c r="N128" s="37"/>
      <c r="O128" s="37"/>
      <c r="P128" s="37"/>
      <c r="Q128" s="37"/>
    </row>
    <row r="129" spans="1:17" ht="15">
      <c r="A129" s="37" t="s">
        <v>194</v>
      </c>
      <c r="B129" s="37">
        <v>69319163.25</v>
      </c>
      <c r="C129" s="37">
        <v>53</v>
      </c>
      <c r="D129" s="37">
        <v>16577590.22</v>
      </c>
      <c r="E129" s="37">
        <v>49</v>
      </c>
      <c r="F129" s="37">
        <v>341779.8333325</v>
      </c>
      <c r="G129" s="37">
        <v>22</v>
      </c>
      <c r="H129" s="37">
        <v>66255163.39</v>
      </c>
      <c r="I129" s="37">
        <v>55</v>
      </c>
      <c r="J129" s="37">
        <v>16005958.68</v>
      </c>
      <c r="K129" s="37">
        <v>51</v>
      </c>
      <c r="L129" s="37">
        <v>291430.6666659</v>
      </c>
      <c r="M129" s="37">
        <v>19</v>
      </c>
      <c r="N129" s="37"/>
      <c r="O129" s="37"/>
      <c r="P129" s="37"/>
      <c r="Q129" s="37"/>
    </row>
    <row r="130" spans="1:17" ht="15">
      <c r="A130" s="37" t="s">
        <v>195</v>
      </c>
      <c r="B130" s="37">
        <v>60645195.94</v>
      </c>
      <c r="C130" s="37">
        <v>178</v>
      </c>
      <c r="D130" s="37">
        <v>18624169.85</v>
      </c>
      <c r="E130" s="37">
        <v>169</v>
      </c>
      <c r="F130" s="37">
        <v>578025.6666646</v>
      </c>
      <c r="G130" s="37">
        <v>63</v>
      </c>
      <c r="H130" s="37">
        <v>67471664.08</v>
      </c>
      <c r="I130" s="37">
        <v>190</v>
      </c>
      <c r="J130" s="37">
        <v>19427953.16</v>
      </c>
      <c r="K130" s="37">
        <v>179</v>
      </c>
      <c r="L130" s="37">
        <v>673340.4999981</v>
      </c>
      <c r="M130" s="37">
        <v>59</v>
      </c>
      <c r="N130" s="37"/>
      <c r="O130" s="37"/>
      <c r="P130" s="37"/>
      <c r="Q130" s="37"/>
    </row>
    <row r="131" spans="1:17" ht="15">
      <c r="A131" s="37" t="s">
        <v>196</v>
      </c>
      <c r="B131" s="37">
        <v>385780.98</v>
      </c>
      <c r="C131" s="37">
        <v>12</v>
      </c>
      <c r="D131" s="37">
        <v>254625.62</v>
      </c>
      <c r="E131" s="37">
        <v>10</v>
      </c>
      <c r="F131" s="37">
        <v>0</v>
      </c>
      <c r="G131" s="37">
        <v>0</v>
      </c>
      <c r="H131" s="37">
        <v>386245</v>
      </c>
      <c r="I131" s="37">
        <v>11</v>
      </c>
      <c r="J131" s="37">
        <v>0</v>
      </c>
      <c r="K131" s="37">
        <v>0</v>
      </c>
      <c r="L131" s="37">
        <v>0</v>
      </c>
      <c r="M131" s="37">
        <v>0</v>
      </c>
      <c r="N131" s="37"/>
      <c r="O131" s="37"/>
      <c r="P131" s="37"/>
      <c r="Q131" s="37"/>
    </row>
    <row r="132" spans="1:17" ht="15">
      <c r="A132" s="37" t="s">
        <v>197</v>
      </c>
      <c r="B132" s="37">
        <v>41729889</v>
      </c>
      <c r="C132" s="37">
        <v>162</v>
      </c>
      <c r="D132" s="37">
        <v>20364777.62</v>
      </c>
      <c r="E132" s="37">
        <v>156</v>
      </c>
      <c r="F132" s="37">
        <v>1124872.333332</v>
      </c>
      <c r="G132" s="37">
        <v>36</v>
      </c>
      <c r="H132" s="37">
        <v>37540045.64</v>
      </c>
      <c r="I132" s="37">
        <v>160</v>
      </c>
      <c r="J132" s="37">
        <v>15541761.39</v>
      </c>
      <c r="K132" s="37">
        <v>155</v>
      </c>
      <c r="L132" s="37">
        <v>1502740.8333319</v>
      </c>
      <c r="M132" s="37">
        <v>39</v>
      </c>
      <c r="N132" s="37"/>
      <c r="O132" s="37"/>
      <c r="P132" s="37"/>
      <c r="Q132" s="37"/>
    </row>
    <row r="133" spans="1:17" ht="15">
      <c r="A133" s="37" t="s">
        <v>198</v>
      </c>
      <c r="B133" s="37">
        <v>749509.95</v>
      </c>
      <c r="C133" s="37">
        <v>12</v>
      </c>
      <c r="D133" s="37">
        <v>0</v>
      </c>
      <c r="E133" s="37">
        <v>0</v>
      </c>
      <c r="F133" s="37">
        <v>0</v>
      </c>
      <c r="G133" s="37">
        <v>0</v>
      </c>
      <c r="H133" s="37">
        <v>746926.3</v>
      </c>
      <c r="I133" s="37">
        <v>11</v>
      </c>
      <c r="J133" s="37">
        <v>278935.3</v>
      </c>
      <c r="K133" s="37">
        <v>10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199</v>
      </c>
      <c r="B134" s="37">
        <v>46027737.97</v>
      </c>
      <c r="C134" s="37">
        <v>80</v>
      </c>
      <c r="D134" s="37">
        <v>10871566.07</v>
      </c>
      <c r="E134" s="37">
        <v>74</v>
      </c>
      <c r="F134" s="37">
        <v>195950.3333326</v>
      </c>
      <c r="G134" s="37">
        <v>18</v>
      </c>
      <c r="H134" s="37">
        <v>36964932.31</v>
      </c>
      <c r="I134" s="37">
        <v>82</v>
      </c>
      <c r="J134" s="37">
        <v>10062450.25</v>
      </c>
      <c r="K134" s="37">
        <v>77</v>
      </c>
      <c r="L134" s="37">
        <v>172199.9999996</v>
      </c>
      <c r="M134" s="37">
        <v>17</v>
      </c>
      <c r="N134" s="37"/>
      <c r="O134" s="37"/>
      <c r="P134" s="37"/>
      <c r="Q134" s="37"/>
    </row>
    <row r="135" spans="1:17" ht="15">
      <c r="A135" s="37" t="s">
        <v>200</v>
      </c>
      <c r="B135" s="37">
        <v>4172807.46</v>
      </c>
      <c r="C135" s="37">
        <v>40</v>
      </c>
      <c r="D135" s="37">
        <v>1572198.82</v>
      </c>
      <c r="E135" s="37">
        <v>36</v>
      </c>
      <c r="F135" s="37">
        <v>55379.4999996</v>
      </c>
      <c r="G135" s="37">
        <v>12</v>
      </c>
      <c r="H135" s="37">
        <v>4679585.53</v>
      </c>
      <c r="I135" s="37">
        <v>36</v>
      </c>
      <c r="J135" s="37">
        <v>1668161.94</v>
      </c>
      <c r="K135" s="37">
        <v>32</v>
      </c>
      <c r="L135" s="37">
        <v>38199.9999996</v>
      </c>
      <c r="M135" s="37">
        <v>13</v>
      </c>
      <c r="N135" s="37"/>
      <c r="O135" s="37"/>
      <c r="P135" s="37"/>
      <c r="Q135" s="37"/>
    </row>
    <row r="136" spans="1:17" ht="15">
      <c r="A136" s="37" t="s">
        <v>201</v>
      </c>
      <c r="B136" s="37">
        <v>4358556.37</v>
      </c>
      <c r="C136" s="37">
        <v>18</v>
      </c>
      <c r="D136" s="37">
        <v>838279.78</v>
      </c>
      <c r="E136" s="37">
        <v>17</v>
      </c>
      <c r="F136" s="37">
        <v>0</v>
      </c>
      <c r="G136" s="37">
        <v>0</v>
      </c>
      <c r="H136" s="37">
        <v>4740949.97</v>
      </c>
      <c r="I136" s="37">
        <v>20</v>
      </c>
      <c r="J136" s="37">
        <v>892796.61</v>
      </c>
      <c r="K136" s="37">
        <v>19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202</v>
      </c>
      <c r="B137" s="37">
        <v>5579169.43</v>
      </c>
      <c r="C137" s="37">
        <v>23</v>
      </c>
      <c r="D137" s="37">
        <v>1114849.91</v>
      </c>
      <c r="E137" s="37">
        <v>19</v>
      </c>
      <c r="F137" s="37">
        <v>57594.8333331</v>
      </c>
      <c r="G137" s="37">
        <v>10</v>
      </c>
      <c r="H137" s="37">
        <v>4822004.1</v>
      </c>
      <c r="I137" s="37">
        <v>20</v>
      </c>
      <c r="J137" s="37">
        <v>1035150.89</v>
      </c>
      <c r="K137" s="37">
        <v>17</v>
      </c>
      <c r="L137" s="37">
        <v>0</v>
      </c>
      <c r="M137" s="37">
        <v>0</v>
      </c>
      <c r="N137" s="37"/>
      <c r="O137" s="37"/>
      <c r="P137" s="37"/>
      <c r="Q137" s="37"/>
    </row>
    <row r="138" spans="1:17" ht="15">
      <c r="A138" s="37" t="s">
        <v>203</v>
      </c>
      <c r="B138" s="37">
        <v>932130.66</v>
      </c>
      <c r="C138" s="37">
        <v>16</v>
      </c>
      <c r="D138" s="37">
        <v>560436.23</v>
      </c>
      <c r="E138" s="37">
        <v>15</v>
      </c>
      <c r="F138" s="37">
        <v>0</v>
      </c>
      <c r="G138" s="37">
        <v>0</v>
      </c>
      <c r="H138" s="37">
        <v>976248.97</v>
      </c>
      <c r="I138" s="37">
        <v>14</v>
      </c>
      <c r="J138" s="37">
        <v>567346.78</v>
      </c>
      <c r="K138" s="37">
        <v>14</v>
      </c>
      <c r="L138" s="37">
        <v>0</v>
      </c>
      <c r="M138" s="37">
        <v>0</v>
      </c>
      <c r="N138" s="37"/>
      <c r="O138" s="37"/>
      <c r="P138" s="37"/>
      <c r="Q138" s="37"/>
    </row>
    <row r="139" spans="1:17" ht="15">
      <c r="A139" s="37" t="s">
        <v>204</v>
      </c>
      <c r="B139" s="37">
        <v>8134946.67</v>
      </c>
      <c r="C139" s="37">
        <v>22</v>
      </c>
      <c r="D139" s="37">
        <v>857239.78</v>
      </c>
      <c r="E139" s="37">
        <v>21</v>
      </c>
      <c r="F139" s="37">
        <v>0</v>
      </c>
      <c r="G139" s="37">
        <v>0</v>
      </c>
      <c r="H139" s="37">
        <v>7607860.58</v>
      </c>
      <c r="I139" s="37">
        <v>24</v>
      </c>
      <c r="J139" s="37">
        <v>1018240.28</v>
      </c>
      <c r="K139" s="37">
        <v>23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205</v>
      </c>
      <c r="B140" s="37">
        <v>44863763.63</v>
      </c>
      <c r="C140" s="37">
        <v>71</v>
      </c>
      <c r="D140" s="37">
        <v>4773899.18</v>
      </c>
      <c r="E140" s="37">
        <v>65</v>
      </c>
      <c r="F140" s="37">
        <v>726295.6666661</v>
      </c>
      <c r="G140" s="37">
        <v>20</v>
      </c>
      <c r="H140" s="37">
        <v>46337844.04</v>
      </c>
      <c r="I140" s="37">
        <v>66</v>
      </c>
      <c r="J140" s="37">
        <v>5158152.87</v>
      </c>
      <c r="K140" s="37">
        <v>62</v>
      </c>
      <c r="L140" s="37">
        <v>905749.9999993</v>
      </c>
      <c r="M140" s="37">
        <v>22</v>
      </c>
      <c r="N140" s="37"/>
      <c r="O140" s="37"/>
      <c r="P140" s="37"/>
      <c r="Q140" s="37"/>
    </row>
    <row r="141" spans="1:17" ht="15">
      <c r="A141" s="37" t="s">
        <v>206</v>
      </c>
      <c r="B141" s="37">
        <v>6699102.79</v>
      </c>
      <c r="C141" s="37">
        <v>21</v>
      </c>
      <c r="D141" s="37">
        <v>853761.77</v>
      </c>
      <c r="E141" s="37">
        <v>18</v>
      </c>
      <c r="F141" s="37">
        <v>0</v>
      </c>
      <c r="G141" s="37">
        <v>0</v>
      </c>
      <c r="H141" s="37">
        <v>6566885.16</v>
      </c>
      <c r="I141" s="37">
        <v>21</v>
      </c>
      <c r="J141" s="37">
        <v>1092106.41</v>
      </c>
      <c r="K141" s="37">
        <v>18</v>
      </c>
      <c r="L141" s="37">
        <v>0</v>
      </c>
      <c r="M141" s="37">
        <v>0</v>
      </c>
      <c r="N141" s="37"/>
      <c r="O141" s="37"/>
      <c r="P141" s="37"/>
      <c r="Q141" s="37"/>
    </row>
    <row r="142" spans="1:17" ht="15">
      <c r="A142" s="37" t="s">
        <v>207</v>
      </c>
      <c r="B142" s="37">
        <v>32266440.93</v>
      </c>
      <c r="C142" s="37">
        <v>98</v>
      </c>
      <c r="D142" s="37">
        <v>11518938.15</v>
      </c>
      <c r="E142" s="37">
        <v>89</v>
      </c>
      <c r="F142" s="37">
        <v>150675.3333329</v>
      </c>
      <c r="G142" s="37">
        <v>16</v>
      </c>
      <c r="H142" s="37">
        <v>31645801.18</v>
      </c>
      <c r="I142" s="37">
        <v>102</v>
      </c>
      <c r="J142" s="37">
        <v>12169215.74</v>
      </c>
      <c r="K142" s="37">
        <v>94</v>
      </c>
      <c r="L142" s="37">
        <v>187516.6666662</v>
      </c>
      <c r="M142" s="37">
        <v>17</v>
      </c>
      <c r="N142" s="37"/>
      <c r="O142" s="37"/>
      <c r="P142" s="37"/>
      <c r="Q142" s="37"/>
    </row>
    <row r="143" spans="1:17" ht="15">
      <c r="A143" s="37" t="s">
        <v>208</v>
      </c>
      <c r="B143" s="37">
        <v>2352422.79</v>
      </c>
      <c r="C143" s="37">
        <v>20</v>
      </c>
      <c r="D143" s="37">
        <v>723146.65</v>
      </c>
      <c r="E143" s="37">
        <v>17</v>
      </c>
      <c r="F143" s="37">
        <v>0</v>
      </c>
      <c r="G143" s="37">
        <v>0</v>
      </c>
      <c r="H143" s="37">
        <v>2461050.48</v>
      </c>
      <c r="I143" s="37">
        <v>19</v>
      </c>
      <c r="J143" s="37">
        <v>632391</v>
      </c>
      <c r="K143" s="37">
        <v>15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209</v>
      </c>
      <c r="B144" s="37">
        <v>828249.22</v>
      </c>
      <c r="C144" s="37">
        <v>11</v>
      </c>
      <c r="D144" s="37">
        <v>253768.95</v>
      </c>
      <c r="E144" s="37">
        <v>10</v>
      </c>
      <c r="F144" s="37">
        <v>0</v>
      </c>
      <c r="G144" s="37">
        <v>0</v>
      </c>
      <c r="H144" s="37">
        <v>996539.81</v>
      </c>
      <c r="I144" s="37">
        <v>13</v>
      </c>
      <c r="J144" s="37">
        <v>327475.32</v>
      </c>
      <c r="K144" s="37">
        <v>12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37">
        <v>6923906.86</v>
      </c>
      <c r="C145" s="37">
        <v>38</v>
      </c>
      <c r="D145" s="37">
        <v>3726278.84</v>
      </c>
      <c r="E145" s="37">
        <v>32</v>
      </c>
      <c r="F145" s="37">
        <v>0</v>
      </c>
      <c r="G145" s="37">
        <v>0</v>
      </c>
      <c r="H145" s="37">
        <v>6665571.08</v>
      </c>
      <c r="I145" s="37">
        <v>34</v>
      </c>
      <c r="J145" s="37">
        <v>3643818.08</v>
      </c>
      <c r="K145" s="37">
        <v>28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211</v>
      </c>
      <c r="B146" s="37">
        <v>32896778.49</v>
      </c>
      <c r="C146" s="37">
        <v>124</v>
      </c>
      <c r="D146" s="37">
        <v>10494779.02</v>
      </c>
      <c r="E146" s="37">
        <v>111</v>
      </c>
      <c r="F146" s="37">
        <v>802578.4999991</v>
      </c>
      <c r="G146" s="37">
        <v>24</v>
      </c>
      <c r="H146" s="37">
        <v>33050478.83</v>
      </c>
      <c r="I146" s="37">
        <v>119</v>
      </c>
      <c r="J146" s="37">
        <v>10403736.84</v>
      </c>
      <c r="K146" s="37">
        <v>111</v>
      </c>
      <c r="L146" s="37">
        <v>1054134.3333326</v>
      </c>
      <c r="M146" s="37">
        <v>22</v>
      </c>
      <c r="N146" s="37"/>
      <c r="O146" s="37"/>
      <c r="P146" s="37"/>
      <c r="Q146" s="37"/>
    </row>
    <row r="147" spans="1:17" ht="15">
      <c r="A147" s="37" t="s">
        <v>212</v>
      </c>
      <c r="B147" s="37">
        <v>2053008</v>
      </c>
      <c r="C147" s="37">
        <v>18</v>
      </c>
      <c r="D147" s="37">
        <v>667200.36</v>
      </c>
      <c r="E147" s="37">
        <v>16</v>
      </c>
      <c r="F147" s="37">
        <v>0</v>
      </c>
      <c r="G147" s="37">
        <v>0</v>
      </c>
      <c r="H147" s="37">
        <v>2021124.9</v>
      </c>
      <c r="I147" s="37">
        <v>19</v>
      </c>
      <c r="J147" s="37">
        <v>499217.52</v>
      </c>
      <c r="K147" s="37">
        <v>17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213</v>
      </c>
      <c r="B148" s="37">
        <v>5047598.73</v>
      </c>
      <c r="C148" s="37">
        <v>34</v>
      </c>
      <c r="D148" s="37">
        <v>1326849.1</v>
      </c>
      <c r="E148" s="37">
        <v>30</v>
      </c>
      <c r="F148" s="37">
        <v>142355.1666663</v>
      </c>
      <c r="G148" s="37">
        <v>11</v>
      </c>
      <c r="H148" s="37">
        <v>5251185.05</v>
      </c>
      <c r="I148" s="37">
        <v>37</v>
      </c>
      <c r="J148" s="37">
        <v>1328860.65</v>
      </c>
      <c r="K148" s="37">
        <v>32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214</v>
      </c>
      <c r="B149" s="37">
        <v>1384013.89</v>
      </c>
      <c r="C149" s="37">
        <v>13</v>
      </c>
      <c r="D149" s="37">
        <v>563897.53</v>
      </c>
      <c r="E149" s="37">
        <v>11</v>
      </c>
      <c r="F149" s="37">
        <v>0</v>
      </c>
      <c r="G149" s="37">
        <v>0</v>
      </c>
      <c r="H149" s="37">
        <v>1493440.4</v>
      </c>
      <c r="I149" s="37">
        <v>14</v>
      </c>
      <c r="J149" s="37">
        <v>604540.23</v>
      </c>
      <c r="K149" s="37">
        <v>12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215</v>
      </c>
      <c r="B150" s="37">
        <v>14330916.37</v>
      </c>
      <c r="C150" s="37">
        <v>35</v>
      </c>
      <c r="D150" s="37">
        <v>2594612.96</v>
      </c>
      <c r="E150" s="37">
        <v>34</v>
      </c>
      <c r="F150" s="37">
        <v>100022.6666664</v>
      </c>
      <c r="G150" s="37">
        <v>10</v>
      </c>
      <c r="H150" s="37">
        <v>13844381.24</v>
      </c>
      <c r="I150" s="37">
        <v>35</v>
      </c>
      <c r="J150" s="37">
        <v>2423903</v>
      </c>
      <c r="K150" s="37">
        <v>34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216</v>
      </c>
      <c r="B151" s="37">
        <v>506626.72</v>
      </c>
      <c r="C151" s="37">
        <v>11</v>
      </c>
      <c r="D151" s="37">
        <v>0</v>
      </c>
      <c r="E151" s="37">
        <v>0</v>
      </c>
      <c r="F151" s="37">
        <v>0</v>
      </c>
      <c r="G151" s="37">
        <v>0</v>
      </c>
      <c r="H151" s="37">
        <v>593088</v>
      </c>
      <c r="I151" s="37">
        <v>10</v>
      </c>
      <c r="J151" s="37">
        <v>0</v>
      </c>
      <c r="K151" s="37">
        <v>0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37">
        <v>789633.92</v>
      </c>
      <c r="C152" s="37">
        <v>10</v>
      </c>
      <c r="D152" s="37">
        <v>0</v>
      </c>
      <c r="E152" s="37">
        <v>0</v>
      </c>
      <c r="F152" s="37">
        <v>0</v>
      </c>
      <c r="G152" s="37">
        <v>0</v>
      </c>
      <c r="H152" s="37">
        <v>722561.29</v>
      </c>
      <c r="I152" s="37">
        <v>10</v>
      </c>
      <c r="J152" s="37">
        <v>0</v>
      </c>
      <c r="K152" s="37">
        <v>0</v>
      </c>
      <c r="L152" s="37">
        <v>0</v>
      </c>
      <c r="M152" s="37">
        <v>0</v>
      </c>
      <c r="N152" s="37"/>
      <c r="O152" s="37"/>
      <c r="P152" s="37"/>
      <c r="Q152" s="37"/>
    </row>
    <row r="153" spans="1:17" ht="15">
      <c r="A153" s="37" t="s">
        <v>218</v>
      </c>
      <c r="B153" s="37">
        <v>2773969.83</v>
      </c>
      <c r="C153" s="37">
        <v>14</v>
      </c>
      <c r="D153" s="37">
        <v>242971.14</v>
      </c>
      <c r="E153" s="37">
        <v>10</v>
      </c>
      <c r="F153" s="37">
        <v>0</v>
      </c>
      <c r="G153" s="37">
        <v>0</v>
      </c>
      <c r="H153" s="37">
        <v>2773573.77</v>
      </c>
      <c r="I153" s="37">
        <v>15</v>
      </c>
      <c r="J153" s="37">
        <v>231499.65</v>
      </c>
      <c r="K153" s="37">
        <v>11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37">
        <v>5765582.89</v>
      </c>
      <c r="C154" s="37">
        <v>31</v>
      </c>
      <c r="D154" s="37">
        <v>1432353.33</v>
      </c>
      <c r="E154" s="37">
        <v>27</v>
      </c>
      <c r="F154" s="37">
        <v>114070.8333328</v>
      </c>
      <c r="G154" s="37">
        <v>15</v>
      </c>
      <c r="H154" s="37">
        <v>7279974.75</v>
      </c>
      <c r="I154" s="37">
        <v>32</v>
      </c>
      <c r="J154" s="37">
        <v>1530054.8</v>
      </c>
      <c r="K154" s="37">
        <v>28</v>
      </c>
      <c r="L154" s="37">
        <v>78847.4999997</v>
      </c>
      <c r="M154" s="37">
        <v>13</v>
      </c>
      <c r="N154" s="37"/>
      <c r="O154" s="37"/>
      <c r="P154" s="37"/>
      <c r="Q154" s="37"/>
    </row>
    <row r="155" spans="1:17" ht="15">
      <c r="A155" s="37" t="s">
        <v>220</v>
      </c>
      <c r="B155" s="37">
        <v>1503583.74</v>
      </c>
      <c r="C155" s="37">
        <v>28</v>
      </c>
      <c r="D155" s="37">
        <v>504189.35</v>
      </c>
      <c r="E155" s="37">
        <v>27</v>
      </c>
      <c r="F155" s="37">
        <v>48934.833333</v>
      </c>
      <c r="G155" s="37">
        <v>11</v>
      </c>
      <c r="H155" s="37">
        <v>2564067.5</v>
      </c>
      <c r="I155" s="37">
        <v>29</v>
      </c>
      <c r="J155" s="37">
        <v>583375.82</v>
      </c>
      <c r="K155" s="37">
        <v>26</v>
      </c>
      <c r="L155" s="37">
        <v>49329.3333328</v>
      </c>
      <c r="M155" s="37">
        <v>10</v>
      </c>
      <c r="N155" s="37"/>
      <c r="O155" s="37"/>
      <c r="P155" s="37"/>
      <c r="Q155" s="37"/>
    </row>
    <row r="156" spans="1:17" ht="15">
      <c r="A156" s="37" t="s">
        <v>221</v>
      </c>
      <c r="B156" s="37">
        <v>4050051.5</v>
      </c>
      <c r="C156" s="37">
        <v>33</v>
      </c>
      <c r="D156" s="37">
        <v>1272358.48</v>
      </c>
      <c r="E156" s="37">
        <v>30</v>
      </c>
      <c r="F156" s="37">
        <v>0</v>
      </c>
      <c r="G156" s="37">
        <v>0</v>
      </c>
      <c r="H156" s="37">
        <v>4331417.7</v>
      </c>
      <c r="I156" s="37">
        <v>29</v>
      </c>
      <c r="J156" s="37">
        <v>1351392.41</v>
      </c>
      <c r="K156" s="37">
        <v>28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222</v>
      </c>
      <c r="B157" s="37">
        <v>352676742.09</v>
      </c>
      <c r="C157" s="37">
        <v>342</v>
      </c>
      <c r="D157" s="37">
        <v>102855652.61</v>
      </c>
      <c r="E157" s="37">
        <v>305</v>
      </c>
      <c r="F157" s="37">
        <v>5021253.6666628</v>
      </c>
      <c r="G157" s="37">
        <v>129</v>
      </c>
      <c r="H157" s="37">
        <v>368989317.81</v>
      </c>
      <c r="I157" s="37">
        <v>355</v>
      </c>
      <c r="J157" s="37">
        <v>104509731.52</v>
      </c>
      <c r="K157" s="37">
        <v>321</v>
      </c>
      <c r="L157" s="37">
        <v>4559857.1666616</v>
      </c>
      <c r="M157" s="37">
        <v>149</v>
      </c>
      <c r="N157" s="37"/>
      <c r="O157" s="37"/>
      <c r="P157" s="37"/>
      <c r="Q157" s="37"/>
    </row>
    <row r="158" spans="1:17" ht="15">
      <c r="A158" s="37" t="s">
        <v>223</v>
      </c>
      <c r="B158" s="37">
        <v>16341728.32</v>
      </c>
      <c r="C158" s="37">
        <v>58</v>
      </c>
      <c r="D158" s="37">
        <v>8091336.83</v>
      </c>
      <c r="E158" s="37">
        <v>54</v>
      </c>
      <c r="F158" s="37">
        <v>31632.3333331</v>
      </c>
      <c r="G158" s="37">
        <v>11</v>
      </c>
      <c r="H158" s="37">
        <v>17436108</v>
      </c>
      <c r="I158" s="37">
        <v>61</v>
      </c>
      <c r="J158" s="37">
        <v>8680779.24</v>
      </c>
      <c r="K158" s="37">
        <v>58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224</v>
      </c>
      <c r="B159" s="37">
        <v>8270551.69</v>
      </c>
      <c r="C159" s="37">
        <v>56</v>
      </c>
      <c r="D159" s="37">
        <v>2703570.08</v>
      </c>
      <c r="E159" s="37">
        <v>50</v>
      </c>
      <c r="F159" s="37">
        <v>124270.666666</v>
      </c>
      <c r="G159" s="37">
        <v>22</v>
      </c>
      <c r="H159" s="37">
        <v>8362907.76</v>
      </c>
      <c r="I159" s="37">
        <v>55</v>
      </c>
      <c r="J159" s="37">
        <v>2776296.59</v>
      </c>
      <c r="K159" s="37">
        <v>48</v>
      </c>
      <c r="L159" s="37">
        <v>140519.9999993</v>
      </c>
      <c r="M159" s="37">
        <v>22</v>
      </c>
      <c r="N159" s="37"/>
      <c r="O159" s="37"/>
      <c r="P159" s="37"/>
      <c r="Q159" s="37"/>
    </row>
    <row r="160" spans="1:17" ht="15">
      <c r="A160" s="37" t="s">
        <v>225</v>
      </c>
      <c r="B160" s="37">
        <v>2413830.19</v>
      </c>
      <c r="C160" s="37">
        <v>16</v>
      </c>
      <c r="D160" s="37">
        <v>1500945.16</v>
      </c>
      <c r="E160" s="37">
        <v>14</v>
      </c>
      <c r="F160" s="37">
        <v>0</v>
      </c>
      <c r="G160" s="37">
        <v>0</v>
      </c>
      <c r="H160" s="37">
        <v>2274154.71</v>
      </c>
      <c r="I160" s="37">
        <v>12</v>
      </c>
      <c r="J160" s="37">
        <v>1496965.91</v>
      </c>
      <c r="K160" s="37">
        <v>11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226</v>
      </c>
      <c r="B161" s="37">
        <v>59465275.56</v>
      </c>
      <c r="C161" s="37">
        <v>77</v>
      </c>
      <c r="D161" s="37">
        <v>4526905.04</v>
      </c>
      <c r="E161" s="37">
        <v>65</v>
      </c>
      <c r="F161" s="37">
        <v>5205309.8333326</v>
      </c>
      <c r="G161" s="37">
        <v>20</v>
      </c>
      <c r="H161" s="37">
        <v>49118615.04</v>
      </c>
      <c r="I161" s="37">
        <v>83</v>
      </c>
      <c r="J161" s="37">
        <v>5503791.22</v>
      </c>
      <c r="K161" s="37">
        <v>74</v>
      </c>
      <c r="L161" s="37">
        <v>2501449.9999993</v>
      </c>
      <c r="M161" s="37">
        <v>20</v>
      </c>
      <c r="N161" s="37"/>
      <c r="O161" s="37"/>
      <c r="P161" s="37"/>
      <c r="Q161" s="37"/>
    </row>
    <row r="162" spans="1:17" ht="15">
      <c r="A162" s="37" t="s">
        <v>227</v>
      </c>
      <c r="B162" s="37">
        <v>1799294</v>
      </c>
      <c r="C162" s="37">
        <v>21</v>
      </c>
      <c r="D162" s="37">
        <v>619035.35</v>
      </c>
      <c r="E162" s="37">
        <v>20</v>
      </c>
      <c r="F162" s="37">
        <v>0</v>
      </c>
      <c r="G162" s="37">
        <v>0</v>
      </c>
      <c r="H162" s="37">
        <v>2114887.54</v>
      </c>
      <c r="I162" s="37">
        <v>22</v>
      </c>
      <c r="J162" s="37">
        <v>667788.36</v>
      </c>
      <c r="K162" s="37">
        <v>21</v>
      </c>
      <c r="L162" s="37">
        <v>0</v>
      </c>
      <c r="M162" s="37">
        <v>0</v>
      </c>
      <c r="N162" s="37"/>
      <c r="O162" s="37"/>
      <c r="P162" s="37"/>
      <c r="Q162" s="37"/>
    </row>
    <row r="163" spans="1:17" ht="15">
      <c r="A163" s="37" t="s">
        <v>228</v>
      </c>
      <c r="B163" s="37">
        <v>17590433.07</v>
      </c>
      <c r="C163" s="37">
        <v>103</v>
      </c>
      <c r="D163" s="37">
        <v>5681970.54</v>
      </c>
      <c r="E163" s="37">
        <v>96</v>
      </c>
      <c r="F163" s="37">
        <v>317512.4999992</v>
      </c>
      <c r="G163" s="37">
        <v>26</v>
      </c>
      <c r="H163" s="37">
        <v>19009250.67</v>
      </c>
      <c r="I163" s="37">
        <v>111</v>
      </c>
      <c r="J163" s="37">
        <v>5521148.81</v>
      </c>
      <c r="K163" s="37">
        <v>102</v>
      </c>
      <c r="L163" s="37">
        <v>454999.6666658</v>
      </c>
      <c r="M163" s="37">
        <v>27</v>
      </c>
      <c r="N163" s="37"/>
      <c r="O163" s="37"/>
      <c r="P163" s="37"/>
      <c r="Q163" s="37"/>
    </row>
    <row r="164" spans="1:17" ht="15">
      <c r="A164" s="37" t="s">
        <v>229</v>
      </c>
      <c r="B164" s="37">
        <v>527154.85</v>
      </c>
      <c r="C164" s="37">
        <v>10</v>
      </c>
      <c r="D164" s="37">
        <v>0</v>
      </c>
      <c r="E164" s="37">
        <v>0</v>
      </c>
      <c r="F164" s="37">
        <v>0</v>
      </c>
      <c r="G164" s="37">
        <v>0</v>
      </c>
      <c r="H164" s="37">
        <v>600969</v>
      </c>
      <c r="I164" s="37">
        <v>12</v>
      </c>
      <c r="J164" s="37">
        <v>284382</v>
      </c>
      <c r="K164" s="37">
        <v>11</v>
      </c>
      <c r="L164" s="37">
        <v>0</v>
      </c>
      <c r="M164" s="37">
        <v>0</v>
      </c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5.00390625" style="33" customWidth="1"/>
    <col min="2" max="2" width="15.421875" style="33" bestFit="1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230730394.58</v>
      </c>
      <c r="C2" s="38">
        <v>589</v>
      </c>
      <c r="D2" s="42">
        <v>49123003.1</v>
      </c>
      <c r="E2" s="38">
        <v>539</v>
      </c>
      <c r="F2" s="42">
        <v>1829106.4999965</v>
      </c>
      <c r="G2" s="38">
        <v>119</v>
      </c>
      <c r="H2" s="42">
        <v>234013241.04</v>
      </c>
      <c r="I2" s="38">
        <v>593</v>
      </c>
      <c r="J2" s="42">
        <v>49309180.78</v>
      </c>
      <c r="K2" s="38">
        <v>549</v>
      </c>
      <c r="L2" s="42">
        <v>2272926.8333297</v>
      </c>
      <c r="M2" s="39">
        <v>121</v>
      </c>
      <c r="N2" s="37"/>
    </row>
    <row r="3" spans="1:14" ht="15">
      <c r="A3" s="37" t="s">
        <v>53</v>
      </c>
      <c r="B3" s="42">
        <v>276167030.54</v>
      </c>
      <c r="C3" s="38">
        <v>685</v>
      </c>
      <c r="D3" s="42">
        <v>70769285.89</v>
      </c>
      <c r="E3" s="38">
        <v>627</v>
      </c>
      <c r="F3" s="42">
        <v>2557833.666661</v>
      </c>
      <c r="G3" s="38">
        <v>167</v>
      </c>
      <c r="H3" s="42">
        <v>277711719.22</v>
      </c>
      <c r="I3" s="38">
        <v>702</v>
      </c>
      <c r="J3" s="42">
        <v>72753152.6</v>
      </c>
      <c r="K3" s="38">
        <v>638</v>
      </c>
      <c r="L3" s="42">
        <v>2447711.9999939</v>
      </c>
      <c r="M3" s="39">
        <v>172</v>
      </c>
      <c r="N3" s="37"/>
    </row>
    <row r="4" spans="1:14" ht="15">
      <c r="A4" s="37" t="s">
        <v>54</v>
      </c>
      <c r="B4" s="42">
        <v>140454254.58</v>
      </c>
      <c r="C4" s="38">
        <v>488</v>
      </c>
      <c r="D4" s="42">
        <v>39216414.98</v>
      </c>
      <c r="E4" s="38">
        <v>453</v>
      </c>
      <c r="F4" s="42">
        <v>935625.3333295</v>
      </c>
      <c r="G4" s="38">
        <v>129</v>
      </c>
      <c r="H4" s="42">
        <v>146316310.21</v>
      </c>
      <c r="I4" s="38">
        <v>509</v>
      </c>
      <c r="J4" s="42">
        <v>39470663.96</v>
      </c>
      <c r="K4" s="38">
        <v>470</v>
      </c>
      <c r="L4" s="42">
        <v>1400160.9999961</v>
      </c>
      <c r="M4" s="39">
        <v>126</v>
      </c>
      <c r="N4" s="37"/>
    </row>
    <row r="5" spans="1:14" ht="15">
      <c r="A5" s="37" t="s">
        <v>55</v>
      </c>
      <c r="B5" s="42">
        <v>1816677798.77</v>
      </c>
      <c r="C5" s="43">
        <v>2489</v>
      </c>
      <c r="D5" s="42">
        <v>422095515.87</v>
      </c>
      <c r="E5" s="43">
        <v>2240</v>
      </c>
      <c r="F5" s="42">
        <v>26270393.4999764</v>
      </c>
      <c r="G5" s="38">
        <v>748</v>
      </c>
      <c r="H5" s="42">
        <v>1953648405.37</v>
      </c>
      <c r="I5" s="43">
        <v>2528</v>
      </c>
      <c r="J5" s="42">
        <v>429560533.21</v>
      </c>
      <c r="K5" s="43">
        <v>2275</v>
      </c>
      <c r="L5" s="42">
        <v>21621056.1666391</v>
      </c>
      <c r="M5" s="39">
        <v>772</v>
      </c>
      <c r="N5" s="37"/>
    </row>
    <row r="6" spans="1:14" ht="15">
      <c r="A6" s="37" t="s">
        <v>56</v>
      </c>
      <c r="B6" s="42">
        <v>5122324.3</v>
      </c>
      <c r="C6" s="38">
        <v>63</v>
      </c>
      <c r="D6" s="42">
        <v>1987282.88</v>
      </c>
      <c r="E6" s="38">
        <v>58</v>
      </c>
      <c r="F6" s="37">
        <v>64433.1666663</v>
      </c>
      <c r="G6" s="38">
        <v>10</v>
      </c>
      <c r="H6" s="42">
        <v>4939861.34</v>
      </c>
      <c r="I6" s="38">
        <v>60</v>
      </c>
      <c r="J6" s="42">
        <v>2081659.17</v>
      </c>
      <c r="K6" s="38">
        <v>57</v>
      </c>
      <c r="L6" s="37">
        <v>15244.833333</v>
      </c>
      <c r="M6" s="39">
        <v>13</v>
      </c>
      <c r="N6" s="37"/>
    </row>
    <row r="7" spans="1:14" ht="15">
      <c r="A7" s="37" t="s">
        <v>57</v>
      </c>
      <c r="B7" s="42">
        <v>348713042.52</v>
      </c>
      <c r="C7" s="38">
        <v>548</v>
      </c>
      <c r="D7" s="42">
        <v>65034810.59</v>
      </c>
      <c r="E7" s="38">
        <v>514</v>
      </c>
      <c r="F7" s="42">
        <v>2043226.9999957</v>
      </c>
      <c r="G7" s="38">
        <v>125</v>
      </c>
      <c r="H7" s="42">
        <v>357373510.71</v>
      </c>
      <c r="I7" s="38">
        <v>554</v>
      </c>
      <c r="J7" s="42">
        <v>63601111.76</v>
      </c>
      <c r="K7" s="38">
        <v>518</v>
      </c>
      <c r="L7" s="42">
        <v>1875941.8333295</v>
      </c>
      <c r="M7" s="39">
        <v>119</v>
      </c>
      <c r="N7" s="37"/>
    </row>
    <row r="8" spans="1:14" ht="15">
      <c r="A8" s="37" t="s">
        <v>58</v>
      </c>
      <c r="B8" s="42">
        <v>15374638.65</v>
      </c>
      <c r="C8" s="38">
        <v>96</v>
      </c>
      <c r="D8" s="42">
        <v>5649471.62</v>
      </c>
      <c r="E8" s="38">
        <v>90</v>
      </c>
      <c r="F8" s="37">
        <v>19072.4999997</v>
      </c>
      <c r="G8" s="38">
        <v>10</v>
      </c>
      <c r="H8" s="42">
        <v>15085280.37</v>
      </c>
      <c r="I8" s="38">
        <v>109</v>
      </c>
      <c r="J8" s="42">
        <v>5129521.9</v>
      </c>
      <c r="K8" s="38">
        <v>101</v>
      </c>
      <c r="L8" s="37">
        <v>14996.6666664</v>
      </c>
      <c r="M8" s="39">
        <v>14</v>
      </c>
      <c r="N8" s="37"/>
    </row>
    <row r="9" spans="1:14" ht="15">
      <c r="A9" s="37" t="s">
        <v>59</v>
      </c>
      <c r="B9" s="42">
        <v>157470458.82</v>
      </c>
      <c r="C9" s="38">
        <v>482</v>
      </c>
      <c r="D9" s="42">
        <v>57333769.47</v>
      </c>
      <c r="E9" s="38">
        <v>455</v>
      </c>
      <c r="F9" s="42">
        <v>2140850.999996</v>
      </c>
      <c r="G9" s="38">
        <v>117</v>
      </c>
      <c r="H9" s="42">
        <v>165301830.37</v>
      </c>
      <c r="I9" s="38">
        <v>483</v>
      </c>
      <c r="J9" s="42">
        <v>52194670.51</v>
      </c>
      <c r="K9" s="38">
        <v>456</v>
      </c>
      <c r="L9" s="42">
        <v>3096254.1666627</v>
      </c>
      <c r="M9" s="39">
        <v>127</v>
      </c>
      <c r="N9" s="37"/>
    </row>
    <row r="10" spans="1:14" ht="15">
      <c r="A10" s="37" t="s">
        <v>60</v>
      </c>
      <c r="B10" s="42">
        <v>103674239.96</v>
      </c>
      <c r="C10" s="38">
        <v>379</v>
      </c>
      <c r="D10" s="42">
        <v>20574967.13</v>
      </c>
      <c r="E10" s="38">
        <v>335</v>
      </c>
      <c r="F10" s="42">
        <v>784720.8333297</v>
      </c>
      <c r="G10" s="38">
        <v>107</v>
      </c>
      <c r="H10" s="42">
        <v>110173853.3</v>
      </c>
      <c r="I10" s="38">
        <v>384</v>
      </c>
      <c r="J10" s="42">
        <v>21529346.33</v>
      </c>
      <c r="K10" s="38">
        <v>347</v>
      </c>
      <c r="L10" s="42">
        <v>1589078.3333297</v>
      </c>
      <c r="M10" s="39">
        <v>112</v>
      </c>
      <c r="N10" s="37"/>
    </row>
    <row r="11" spans="1:14" ht="15">
      <c r="A11" s="37" t="s">
        <v>61</v>
      </c>
      <c r="B11" s="42">
        <v>183214132.55</v>
      </c>
      <c r="C11" s="38">
        <v>478</v>
      </c>
      <c r="D11" s="42">
        <v>43189816.76</v>
      </c>
      <c r="E11" s="38">
        <v>431</v>
      </c>
      <c r="F11" s="42">
        <v>1939676.9999958</v>
      </c>
      <c r="G11" s="38">
        <v>155</v>
      </c>
      <c r="H11" s="42">
        <v>194644866.84</v>
      </c>
      <c r="I11" s="38">
        <v>482</v>
      </c>
      <c r="J11" s="42">
        <v>43214485.96</v>
      </c>
      <c r="K11" s="38">
        <v>432</v>
      </c>
      <c r="L11" s="42">
        <v>1354043.3333274</v>
      </c>
      <c r="M11" s="39">
        <v>166</v>
      </c>
      <c r="N11" s="37"/>
    </row>
    <row r="12" spans="1:14" ht="15">
      <c r="A12" s="37" t="s">
        <v>62</v>
      </c>
      <c r="B12" s="42">
        <v>1963374953.56</v>
      </c>
      <c r="C12" s="38">
        <v>4499</v>
      </c>
      <c r="D12" s="42">
        <v>356201183.55</v>
      </c>
      <c r="E12" s="38">
        <v>3707</v>
      </c>
      <c r="F12" s="42">
        <v>16816103.4999861</v>
      </c>
      <c r="G12" s="38">
        <v>461</v>
      </c>
      <c r="H12" s="42">
        <v>1862517224.22</v>
      </c>
      <c r="I12" s="38">
        <v>4273</v>
      </c>
      <c r="J12" s="42">
        <v>363912861.55</v>
      </c>
      <c r="K12" s="38">
        <v>3605</v>
      </c>
      <c r="L12" s="42">
        <v>18303651.1666516</v>
      </c>
      <c r="M12" s="39">
        <v>462</v>
      </c>
      <c r="N12" s="37"/>
    </row>
    <row r="13" spans="1:14" ht="15">
      <c r="A13" s="37" t="s">
        <v>63</v>
      </c>
      <c r="B13" s="42">
        <v>368338166.58</v>
      </c>
      <c r="C13" s="38">
        <v>990</v>
      </c>
      <c r="D13" s="42">
        <v>110703814.13</v>
      </c>
      <c r="E13" s="38">
        <v>928</v>
      </c>
      <c r="F13" s="42">
        <v>6935999.6666592</v>
      </c>
      <c r="G13" s="38">
        <v>236</v>
      </c>
      <c r="H13" s="42">
        <v>357828394.47</v>
      </c>
      <c r="I13" s="38">
        <v>995</v>
      </c>
      <c r="J13" s="42">
        <v>111788950.64</v>
      </c>
      <c r="K13" s="38">
        <v>939</v>
      </c>
      <c r="L13" s="42">
        <v>5123586.3333251</v>
      </c>
      <c r="M13" s="39">
        <v>236</v>
      </c>
      <c r="N13" s="37"/>
    </row>
    <row r="14" spans="1:14" ht="15">
      <c r="A14" s="37" t="s">
        <v>64</v>
      </c>
      <c r="B14" s="42">
        <v>483830328.98</v>
      </c>
      <c r="C14" s="38">
        <v>1050</v>
      </c>
      <c r="D14" s="42">
        <v>105535369.11</v>
      </c>
      <c r="E14" s="38">
        <v>943</v>
      </c>
      <c r="F14" s="42">
        <v>3963502.3333261</v>
      </c>
      <c r="G14" s="38">
        <v>245</v>
      </c>
      <c r="H14" s="42">
        <v>636867344.6</v>
      </c>
      <c r="I14" s="38">
        <v>1055</v>
      </c>
      <c r="J14" s="42">
        <v>107520851.72</v>
      </c>
      <c r="K14" s="38">
        <v>972</v>
      </c>
      <c r="L14" s="42">
        <v>5423445.3333253</v>
      </c>
      <c r="M14" s="39">
        <v>252</v>
      </c>
      <c r="N14" s="37"/>
    </row>
    <row r="15" spans="1:14" ht="15">
      <c r="A15" s="37" t="s">
        <v>65</v>
      </c>
      <c r="B15" s="42">
        <v>241417905.63</v>
      </c>
      <c r="C15" s="38">
        <v>794</v>
      </c>
      <c r="D15" s="42">
        <v>52772496.95</v>
      </c>
      <c r="E15" s="38">
        <v>729</v>
      </c>
      <c r="F15" s="42">
        <v>2870079.8333272</v>
      </c>
      <c r="G15" s="38">
        <v>191</v>
      </c>
      <c r="H15" s="42">
        <v>271894658.44</v>
      </c>
      <c r="I15" s="38">
        <v>828</v>
      </c>
      <c r="J15" s="42">
        <v>57468742.3</v>
      </c>
      <c r="K15" s="38">
        <v>758</v>
      </c>
      <c r="L15" s="42">
        <v>4080994.1666607</v>
      </c>
      <c r="M15" s="39">
        <v>205</v>
      </c>
      <c r="N15" s="37"/>
    </row>
    <row r="16" spans="1:14" ht="15">
      <c r="A16" s="37" t="s">
        <v>66</v>
      </c>
      <c r="B16" s="37">
        <v>280131212.5</v>
      </c>
      <c r="C16" s="38">
        <v>911</v>
      </c>
      <c r="D16" s="37">
        <v>71800659.83</v>
      </c>
      <c r="E16" s="38">
        <v>839</v>
      </c>
      <c r="F16" s="37">
        <v>3701004.9999921</v>
      </c>
      <c r="G16" s="38">
        <v>268</v>
      </c>
      <c r="H16" s="37">
        <v>255867731.91</v>
      </c>
      <c r="I16" s="38">
        <v>947</v>
      </c>
      <c r="J16" s="37">
        <v>69641245.09</v>
      </c>
      <c r="K16" s="38">
        <v>865</v>
      </c>
      <c r="L16" s="37">
        <v>5149197.3333243</v>
      </c>
      <c r="M16" s="39">
        <v>290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2017-03-30T19:16:02Z</dcterms:modified>
  <cp:category/>
  <cp:version/>
  <cp:contentType/>
  <cp:contentStatus/>
</cp:coreProperties>
</file>