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<sst xmlns="http://schemas.openxmlformats.org/spreadsheetml/2006/main" count="275" uniqueCount="238">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</sst>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43009</v>
      </c>
      <c r="F7" s="3" t="s">
        <v>3</v>
      </c>
      <c r="G7" s="5">
        <v>43100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19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10/01/2016 - 12/31/2016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7582977517.9</v>
      </c>
      <c r="D6" s="46">
        <f>SUM(D7:D51)</f>
        <v>1638048263.55</v>
      </c>
      <c r="E6" s="47">
        <f>SUM(E7:E51)</f>
        <v>71230451.50000001</v>
      </c>
      <c r="F6" s="45">
        <f>SUM(F7:F51)</f>
        <v>7841976257.380001</v>
      </c>
      <c r="G6" s="46">
        <f>SUM(G7:G51)</f>
        <v>1535406763.0600002</v>
      </c>
      <c r="H6" s="47">
        <f>SUM(H7:H51)</f>
        <v>79326414.66666667</v>
      </c>
      <c r="I6" s="20">
        <f>_xlfn.IFERROR((C6-F6)/F6,"")</f>
        <v>-0.033027228211289276</v>
      </c>
      <c r="J6" s="20">
        <f>_xlfn.IFERROR((D6-G6)/G6,"")</f>
        <v>0.06684971237552688</v>
      </c>
      <c r="K6" s="20">
        <f>_xlfn.IFERROR((E6-H6)/H6,"")</f>
        <v>-0.10205885644379965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230157550.78</v>
      </c>
      <c r="D7" s="53">
        <f>IF('County Data'!E2&gt;9,'County Data'!D2,"*")</f>
        <v>47196903.59</v>
      </c>
      <c r="E7" s="54">
        <f>IF('County Data'!G2&gt;9,'County Data'!F2,"*")</f>
        <v>1456712.16666667</v>
      </c>
      <c r="F7" s="53">
        <f>IF('County Data'!I2&gt;9,'County Data'!H2,"*")</f>
        <v>219332709.04</v>
      </c>
      <c r="G7" s="53">
        <f>IF('County Data'!K2&gt;9,'County Data'!J2,"*")</f>
        <v>44779232.71</v>
      </c>
      <c r="H7" s="54">
        <f>IF('County Data'!M2&gt;9,'County Data'!L2,"*")</f>
        <v>1920544.16666667</v>
      </c>
      <c r="I7" s="22">
        <f aca="true" t="shared" si="0" ref="I7:I50">_xlfn.IFERROR((C7-F7)/F7,"")</f>
        <v>0.04935352226933863</v>
      </c>
      <c r="J7" s="22">
        <f aca="true" t="shared" si="1" ref="J7:J50">_xlfn.IFERROR((D7-G7)/G7,"")</f>
        <v>0.05399089563810444</v>
      </c>
      <c r="K7" s="22">
        <f aca="true" t="shared" si="2" ref="K7:K50">_xlfn.IFERROR((E7-H7)/H7,"")</f>
        <v>-0.24151071766552232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305815170.28</v>
      </c>
      <c r="D8" s="53">
        <f>IF('County Data'!E3&gt;9,'County Data'!D3,"*")</f>
        <v>74697403.99</v>
      </c>
      <c r="E8" s="54">
        <f>IF('County Data'!G3&gt;9,'County Data'!F3,"*")</f>
        <v>2658552.66666667</v>
      </c>
      <c r="F8" s="53">
        <f>IF('County Data'!I3&gt;9,'County Data'!H3,"*")</f>
        <v>304559263.6</v>
      </c>
      <c r="G8" s="53">
        <f>IF('County Data'!K3&gt;9,'County Data'!J3,"*")</f>
        <v>71271914.72</v>
      </c>
      <c r="H8" s="54">
        <f>IF('County Data'!M3&gt;9,'County Data'!L3,"*")</f>
        <v>2101197.16666667</v>
      </c>
      <c r="I8" s="22">
        <f t="shared" si="0"/>
        <v>0.00412368569963914</v>
      </c>
      <c r="J8" s="22">
        <f t="shared" si="1"/>
        <v>0.04806225963561423</v>
      </c>
      <c r="K8" s="22">
        <f t="shared" si="2"/>
        <v>0.26525616388688855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149830021.39</v>
      </c>
      <c r="D9" s="49">
        <f>IF('County Data'!E4&gt;9,'County Data'!D4,"*")</f>
        <v>38620828.49</v>
      </c>
      <c r="E9" s="50">
        <f>IF('County Data'!G4&gt;9,'County Data'!F4,"*")</f>
        <v>1116526.33333333</v>
      </c>
      <c r="F9" s="51">
        <f>IF('County Data'!I4&gt;9,'County Data'!H4,"*")</f>
        <v>140277433.66</v>
      </c>
      <c r="G9" s="49">
        <f>IF('County Data'!K4&gt;9,'County Data'!J4,"*")</f>
        <v>38426070.15</v>
      </c>
      <c r="H9" s="50">
        <f>IF('County Data'!M4&gt;9,'County Data'!L4,"*")</f>
        <v>1269381.83333333</v>
      </c>
      <c r="I9" s="9">
        <f t="shared" si="0"/>
        <v>0.06809782215686415</v>
      </c>
      <c r="J9" s="9">
        <f t="shared" si="1"/>
        <v>0.005068390788851032</v>
      </c>
      <c r="K9" s="9">
        <f t="shared" si="2"/>
        <v>-0.12041727397233147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1990308659.95</v>
      </c>
      <c r="D10" s="53">
        <f>IF('County Data'!E5&gt;9,'County Data'!D5,"*")</f>
        <v>434503280.62</v>
      </c>
      <c r="E10" s="54">
        <f>IF('County Data'!G5&gt;9,'County Data'!F5,"*")</f>
        <v>20236468.1666667</v>
      </c>
      <c r="F10" s="53">
        <f>IF('County Data'!I5&gt;9,'County Data'!H5,"*")</f>
        <v>1937170270.72</v>
      </c>
      <c r="G10" s="53">
        <f>IF('County Data'!K5&gt;9,'County Data'!J5,"*")</f>
        <v>427312072.4</v>
      </c>
      <c r="H10" s="54">
        <f>IF('County Data'!M5&gt;9,'County Data'!L5,"*")</f>
        <v>24934161.8333333</v>
      </c>
      <c r="I10" s="22">
        <f t="shared" si="0"/>
        <v>0.02743093368361974</v>
      </c>
      <c r="J10" s="22">
        <f t="shared" si="1"/>
        <v>0.01682893764178152</v>
      </c>
      <c r="K10" s="22">
        <f t="shared" si="2"/>
        <v>-0.1884039133966987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4100628.14</v>
      </c>
      <c r="D11" s="49">
        <f>IF('County Data'!E6&gt;9,'County Data'!D6,"*")</f>
        <v>1490600.44</v>
      </c>
      <c r="E11" s="50" t="str">
        <f>IF('County Data'!G6&gt;9,'County Data'!F6,"*")</f>
        <v>*</v>
      </c>
      <c r="F11" s="51">
        <f>IF('County Data'!I6&gt;9,'County Data'!H6,"*")</f>
        <v>4028262.84</v>
      </c>
      <c r="G11" s="49">
        <f>IF('County Data'!K6&gt;9,'County Data'!J6,"*")</f>
        <v>1529387.92</v>
      </c>
      <c r="H11" s="50">
        <f>IF('County Data'!M6&gt;9,'County Data'!L6,"*")</f>
        <v>16292.1666666667</v>
      </c>
      <c r="I11" s="9">
        <f t="shared" si="0"/>
        <v>0.017964393803061838</v>
      </c>
      <c r="J11" s="9">
        <f t="shared" si="1"/>
        <v>-0.025361440019743314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349625379</v>
      </c>
      <c r="D12" s="53">
        <f>IF('County Data'!E7&gt;9,'County Data'!D7,"*")</f>
        <v>64043043.3</v>
      </c>
      <c r="E12" s="54">
        <f>IF('County Data'!G7&gt;9,'County Data'!F7,"*")</f>
        <v>2639058.5</v>
      </c>
      <c r="F12" s="53">
        <f>IF('County Data'!I7&gt;9,'County Data'!H7,"*")</f>
        <v>344362999.22</v>
      </c>
      <c r="G12" s="53">
        <f>IF('County Data'!K7&gt;9,'County Data'!J7,"*")</f>
        <v>61327325.63</v>
      </c>
      <c r="H12" s="54">
        <f>IF('County Data'!M7&gt;9,'County Data'!L7,"*")</f>
        <v>1939813.66666667</v>
      </c>
      <c r="I12" s="22">
        <f t="shared" si="0"/>
        <v>0.015281490148243374</v>
      </c>
      <c r="J12" s="22">
        <f t="shared" si="1"/>
        <v>0.0442823430192352</v>
      </c>
      <c r="K12" s="22">
        <f t="shared" si="2"/>
        <v>0.3604701035718012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10076865.75</v>
      </c>
      <c r="D13" s="49">
        <f>IF('County Data'!E8&gt;9,'County Data'!D8,"*")</f>
        <v>3035647.68</v>
      </c>
      <c r="E13" s="50">
        <f>IF('County Data'!G8&gt;9,'County Data'!F8,"*")</f>
        <v>93721.5</v>
      </c>
      <c r="F13" s="51">
        <f>IF('County Data'!I8&gt;9,'County Data'!H8,"*")</f>
        <v>11774499.42</v>
      </c>
      <c r="G13" s="49">
        <f>IF('County Data'!K8&gt;9,'County Data'!J8,"*")</f>
        <v>3026958</v>
      </c>
      <c r="H13" s="50">
        <f>IF('County Data'!M8&gt;9,'County Data'!L8,"*")</f>
        <v>54448.3333333334</v>
      </c>
      <c r="I13" s="9">
        <f t="shared" si="0"/>
        <v>-0.14417884017357233</v>
      </c>
      <c r="J13" s="9">
        <f t="shared" si="1"/>
        <v>0.002870763320799353</v>
      </c>
      <c r="K13" s="9">
        <f t="shared" si="2"/>
        <v>0.7212923566683991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182928870.64</v>
      </c>
      <c r="D14" s="53">
        <f>IF('County Data'!E9&gt;9,'County Data'!D9,"*")</f>
        <v>65400850.15</v>
      </c>
      <c r="E14" s="54">
        <f>IF('County Data'!G9&gt;9,'County Data'!F9,"*")</f>
        <v>2567189.33333333</v>
      </c>
      <c r="F14" s="53">
        <f>IF('County Data'!I9&gt;9,'County Data'!H9,"*")</f>
        <v>180323921.81</v>
      </c>
      <c r="G14" s="53">
        <f>IF('County Data'!K9&gt;9,'County Data'!J9,"*")</f>
        <v>64092256.15</v>
      </c>
      <c r="H14" s="54">
        <f>IF('County Data'!M9&gt;9,'County Data'!L9,"*")</f>
        <v>2332346.66666667</v>
      </c>
      <c r="I14" s="22">
        <f t="shared" si="0"/>
        <v>0.014445941524856098</v>
      </c>
      <c r="J14" s="22">
        <f t="shared" si="1"/>
        <v>0.020417349592708946</v>
      </c>
      <c r="K14" s="22">
        <f t="shared" si="2"/>
        <v>0.10068943438939615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109108768.02</v>
      </c>
      <c r="D15" s="59">
        <f>IF('County Data'!E10&gt;9,'County Data'!D10,"*")</f>
        <v>18634004.52</v>
      </c>
      <c r="E15" s="58">
        <f>IF('County Data'!G10&gt;9,'County Data'!F10,"*")</f>
        <v>707945.5</v>
      </c>
      <c r="F15" s="59">
        <f>IF('County Data'!I10&gt;9,'County Data'!H10,"*")</f>
        <v>101939185.49</v>
      </c>
      <c r="G15" s="59">
        <f>IF('County Data'!K10&gt;9,'County Data'!J10,"*")</f>
        <v>18379693.66</v>
      </c>
      <c r="H15" s="58">
        <f>IF('County Data'!M10&gt;9,'County Data'!L10,"*")</f>
        <v>643064</v>
      </c>
      <c r="I15" s="23">
        <f t="shared" si="0"/>
        <v>0.0703319581722901</v>
      </c>
      <c r="J15" s="23">
        <f t="shared" si="1"/>
        <v>0.01383651244163334</v>
      </c>
      <c r="K15" s="23">
        <f t="shared" si="2"/>
        <v>0.10089431223019793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209299025.69</v>
      </c>
      <c r="D16" s="53">
        <f>IF('County Data'!E11&gt;9,'County Data'!D11,"*")</f>
        <v>46305643.14</v>
      </c>
      <c r="E16" s="54">
        <f>IF('County Data'!G11&gt;9,'County Data'!F11,"*")</f>
        <v>1711033.16666667</v>
      </c>
      <c r="F16" s="53">
        <f>IF('County Data'!I11&gt;9,'County Data'!H11,"*")</f>
        <v>201603929.13</v>
      </c>
      <c r="G16" s="53">
        <f>IF('County Data'!K11&gt;9,'County Data'!J11,"*")</f>
        <v>43375739.74</v>
      </c>
      <c r="H16" s="54">
        <f>IF('County Data'!M11&gt;9,'County Data'!L11,"*")</f>
        <v>1816749.5</v>
      </c>
      <c r="I16" s="22">
        <f t="shared" si="0"/>
        <v>0.038169377914445225</v>
      </c>
      <c r="J16" s="22">
        <f t="shared" si="1"/>
        <v>0.06754705320444636</v>
      </c>
      <c r="K16" s="22">
        <f t="shared" si="2"/>
        <v>-0.05818982382179271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2392633058.39</v>
      </c>
      <c r="D17" s="49">
        <f>IF('County Data'!E12&gt;9,'County Data'!D12,"*")</f>
        <v>454373882.29</v>
      </c>
      <c r="E17" s="50">
        <f>IF('County Data'!G12&gt;9,'County Data'!F12,"*")</f>
        <v>18970510.3333333</v>
      </c>
      <c r="F17" s="51">
        <f>IF('County Data'!I12&gt;9,'County Data'!H12,"*")</f>
        <v>2076015165.57</v>
      </c>
      <c r="G17" s="49">
        <f>IF('County Data'!K12&gt;9,'County Data'!J12,"*")</f>
        <v>375340217.69</v>
      </c>
      <c r="H17" s="50">
        <f>IF('County Data'!M12&gt;9,'County Data'!L12,"*")</f>
        <v>21012862.6666667</v>
      </c>
      <c r="I17" s="9">
        <f t="shared" si="0"/>
        <v>0.15251232171662288</v>
      </c>
      <c r="J17" s="9">
        <f t="shared" si="1"/>
        <v>0.21056540406569302</v>
      </c>
      <c r="K17" s="9">
        <f t="shared" si="2"/>
        <v>-0.09719534009867414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387626580.68</v>
      </c>
      <c r="D18" s="53">
        <f>IF('County Data'!E13&gt;9,'County Data'!D13,"*")</f>
        <v>128568176.41</v>
      </c>
      <c r="E18" s="54">
        <f>IF('County Data'!G13&gt;9,'County Data'!F13,"*")</f>
        <v>8667854.5</v>
      </c>
      <c r="F18" s="53">
        <f>IF('County Data'!I13&gt;9,'County Data'!H13,"*")</f>
        <v>374294191.68</v>
      </c>
      <c r="G18" s="53">
        <f>IF('County Data'!K13&gt;9,'County Data'!J13,"*")</f>
        <v>124294939.14</v>
      </c>
      <c r="H18" s="54">
        <f>IF('County Data'!M13&gt;9,'County Data'!L13,"*")</f>
        <v>8371492.83333333</v>
      </c>
      <c r="I18" s="22">
        <f t="shared" si="0"/>
        <v>0.03562007986327083</v>
      </c>
      <c r="J18" s="22">
        <f t="shared" si="1"/>
        <v>0.03437981706710377</v>
      </c>
      <c r="K18" s="22">
        <f t="shared" si="2"/>
        <v>0.03540129252534587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708779007.85</v>
      </c>
      <c r="D19" s="49">
        <f>IF('County Data'!E14&gt;9,'County Data'!D14,"*")</f>
        <v>111939073.85</v>
      </c>
      <c r="E19" s="50">
        <f>IF('County Data'!G14&gt;9,'County Data'!F14,"*")</f>
        <v>3676355.5</v>
      </c>
      <c r="F19" s="51">
        <f>IF('County Data'!I14&gt;9,'County Data'!H14,"*")</f>
        <v>653059551.69</v>
      </c>
      <c r="G19" s="49">
        <f>IF('County Data'!K14&gt;9,'County Data'!J14,"*")</f>
        <v>110633890.37</v>
      </c>
      <c r="H19" s="50">
        <f>IF('County Data'!M14&gt;9,'County Data'!L14,"*")</f>
        <v>4639509.83333333</v>
      </c>
      <c r="I19" s="9">
        <f t="shared" si="0"/>
        <v>0.08532063579164885</v>
      </c>
      <c r="J19" s="9">
        <f t="shared" si="1"/>
        <v>0.01179732065495465</v>
      </c>
      <c r="K19" s="9">
        <f t="shared" si="2"/>
        <v>-0.20759829549522402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273064518.07</v>
      </c>
      <c r="D20" s="53">
        <f>IF('County Data'!E15&gt;9,'County Data'!D15,"*")</f>
        <v>67567435.59</v>
      </c>
      <c r="E20" s="54">
        <f>IF('County Data'!G15&gt;9,'County Data'!F15,"*")</f>
        <v>3291194.66666667</v>
      </c>
      <c r="F20" s="53">
        <f>IF('County Data'!I15&gt;9,'County Data'!H15,"*")</f>
        <v>434226790.17</v>
      </c>
      <c r="G20" s="53">
        <f>IF('County Data'!K15&gt;9,'County Data'!J15,"*")</f>
        <v>70777931.62</v>
      </c>
      <c r="H20" s="54">
        <f>IF('County Data'!M15&gt;9,'County Data'!L15,"*")</f>
        <v>3276896.33333333</v>
      </c>
      <c r="I20" s="22">
        <f t="shared" si="0"/>
        <v>-0.37114769458813196</v>
      </c>
      <c r="J20" s="22">
        <f t="shared" si="1"/>
        <v>-0.045360127888970384</v>
      </c>
      <c r="K20" s="22">
        <f t="shared" si="2"/>
        <v>0.004363376768405415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279623413.27</v>
      </c>
      <c r="D21" s="49">
        <f>IF('County Data'!E16&gt;9,'County Data'!D16,"*")</f>
        <v>81671489.49</v>
      </c>
      <c r="E21" s="50">
        <f>IF('County Data'!G16&gt;9,'County Data'!F16,"*")</f>
        <v>3437329.16666667</v>
      </c>
      <c r="F21" s="51">
        <f>IF('County Data'!I16&gt;9,'County Data'!H16,"*")</f>
        <v>859008083.34</v>
      </c>
      <c r="G21" s="49">
        <f>IF('County Data'!K16&gt;9,'County Data'!J16,"*")</f>
        <v>80839133.16</v>
      </c>
      <c r="H21" s="50">
        <f>IF('County Data'!M16&gt;9,'County Data'!L16,"*")</f>
        <v>4997653.66666667</v>
      </c>
      <c r="I21" s="9">
        <f t="shared" si="0"/>
        <v>-0.6744810454137211</v>
      </c>
      <c r="J21" s="9">
        <f t="shared" si="1"/>
        <v>0.01029645293638374</v>
      </c>
      <c r="K21" s="9">
        <f t="shared" si="2"/>
        <v>-0.3122114104078572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10/01/2016 - 12/31/2016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ADDISON</v>
      </c>
      <c r="C6" s="45">
        <f>IF('Town Data'!C2&gt;9,'Town Data'!B2,"*")</f>
        <v>1134026.33</v>
      </c>
      <c r="D6" s="46">
        <f>IF('Town Data'!E2&gt;9,'Town Data'!D2,"*")</f>
        <v>282721.4</v>
      </c>
      <c r="E6" s="47" t="str">
        <f>IF('Town Data'!G2&gt;9,'Town Data'!F2,"*")</f>
        <v>*</v>
      </c>
      <c r="F6" s="46">
        <f>IF('Town Data'!I2&gt;9,'Town Data'!H2,"*")</f>
        <v>1159313.4</v>
      </c>
      <c r="G6" s="46">
        <f>IF('Town Data'!K2&gt;9,'Town Data'!J2,"*")</f>
        <v>312528.33</v>
      </c>
      <c r="H6" s="47" t="str">
        <f>IF('Town Data'!M2&gt;9,'Town Data'!L2,"*")</f>
        <v>*</v>
      </c>
      <c r="I6" s="20">
        <f>_xlfn.IFERROR((C6-F6)/F6,"")</f>
        <v>-0.02181210878783928</v>
      </c>
      <c r="J6" s="20">
        <f>_xlfn.IFERROR((D6-G6)/G6,"")</f>
        <v>-0.09537352981728085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3390578.95</v>
      </c>
      <c r="D7" s="49">
        <f>IF('Town Data'!E3&gt;9,'Town Data'!D3,"*")</f>
        <v>937397.37</v>
      </c>
      <c r="E7" s="50" t="str">
        <f>IF('Town Data'!G3&gt;9,'Town Data'!F3,"*")</f>
        <v>*</v>
      </c>
      <c r="F7" s="51">
        <f>IF('Town Data'!I3&gt;9,'Town Data'!H3,"*")</f>
        <v>3243487.57</v>
      </c>
      <c r="G7" s="49">
        <f>IF('Town Data'!K3&gt;9,'Town Data'!J3,"*")</f>
        <v>1046969.2</v>
      </c>
      <c r="H7" s="50" t="str">
        <f>IF('Town Data'!M3&gt;9,'Town Data'!L3,"*")</f>
        <v>*</v>
      </c>
      <c r="I7" s="9">
        <f aca="true" t="shared" si="0" ref="I7:I70">_xlfn.IFERROR((C7-F7)/F7,"")</f>
        <v>0.04534975911746761</v>
      </c>
      <c r="J7" s="9">
        <f aca="true" t="shared" si="1" ref="J7:J70">_xlfn.IFERROR((D7-G7)/G7,"")</f>
        <v>-0.1046562114721235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31141651</v>
      </c>
      <c r="D8" s="53">
        <f>IF('Town Data'!E4&gt;9,'Town Data'!D4,"*")</f>
        <v>1481166.52</v>
      </c>
      <c r="E8" s="54">
        <f>IF('Town Data'!G4&gt;9,'Town Data'!F4,"*")</f>
        <v>251528</v>
      </c>
      <c r="F8" s="53">
        <f>IF('Town Data'!I4&gt;9,'Town Data'!H4,"*")</f>
        <v>28995189.9</v>
      </c>
      <c r="G8" s="53">
        <f>IF('Town Data'!K4&gt;9,'Town Data'!J4,"*")</f>
        <v>1414323.99</v>
      </c>
      <c r="H8" s="54" t="str">
        <f>IF('Town Data'!M4&gt;9,'Town Data'!L4,"*")</f>
        <v>*</v>
      </c>
      <c r="I8" s="22">
        <f t="shared" si="0"/>
        <v>0.07402817872215424</v>
      </c>
      <c r="J8" s="22">
        <f t="shared" si="1"/>
        <v>0.04726111589184033</v>
      </c>
      <c r="K8" s="22">
        <f t="shared" si="2"/>
      </c>
      <c r="L8" s="15"/>
    </row>
    <row r="9" spans="1:12" ht="15">
      <c r="A9" s="15"/>
      <c r="B9" s="15" t="str">
        <f>'Town Data'!A5</f>
        <v>BAKERSFIELD</v>
      </c>
      <c r="C9" s="48" t="str">
        <f>IF('Town Data'!C5&gt;9,'Town Data'!B5,"*")</f>
        <v>*</v>
      </c>
      <c r="D9" s="49" t="str">
        <f>IF('Town Data'!E5&gt;9,'Town Data'!D5,"*")</f>
        <v>*</v>
      </c>
      <c r="E9" s="50" t="str">
        <f>IF('Town Data'!G5&gt;9,'Town Data'!F5,"*")</f>
        <v>*</v>
      </c>
      <c r="F9" s="51">
        <f>IF('Town Data'!I5&gt;9,'Town Data'!H5,"*")</f>
        <v>563884.05</v>
      </c>
      <c r="G9" s="49">
        <f>IF('Town Data'!K5&gt;9,'Town Data'!J5,"*")</f>
        <v>245196.2</v>
      </c>
      <c r="H9" s="50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BARNARD</v>
      </c>
      <c r="C10" s="52">
        <f>IF('Town Data'!C6&gt;9,'Town Data'!B6,"*")</f>
        <v>246233.64</v>
      </c>
      <c r="D10" s="53" t="str">
        <f>IF('Town Data'!E6&gt;9,'Town Data'!D6,"*")</f>
        <v>*</v>
      </c>
      <c r="E10" s="54" t="str">
        <f>IF('Town Data'!G6&gt;9,'Town Data'!F6,"*")</f>
        <v>*</v>
      </c>
      <c r="F10" s="53">
        <f>IF('Town Data'!I6&gt;9,'Town Data'!H6,"*")</f>
        <v>217118.6</v>
      </c>
      <c r="G10" s="53">
        <f>IF('Town Data'!K6&gt;9,'Town Data'!J6,"*")</f>
        <v>83911.5</v>
      </c>
      <c r="H10" s="54" t="str">
        <f>IF('Town Data'!M6&gt;9,'Town Data'!L6,"*")</f>
        <v>*</v>
      </c>
      <c r="I10" s="22">
        <f t="shared" si="0"/>
        <v>0.134097401143891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BARNET</v>
      </c>
      <c r="C11" s="48">
        <f>IF('Town Data'!C7&gt;9,'Town Data'!B7,"*")</f>
        <v>1549100.5</v>
      </c>
      <c r="D11" s="49">
        <f>IF('Town Data'!E7&gt;9,'Town Data'!D7,"*")</f>
        <v>406704.83</v>
      </c>
      <c r="E11" s="50" t="str">
        <f>IF('Town Data'!G7&gt;9,'Town Data'!F7,"*")</f>
        <v>*</v>
      </c>
      <c r="F11" s="51">
        <f>IF('Town Data'!I7&gt;9,'Town Data'!H7,"*")</f>
        <v>1383878.4</v>
      </c>
      <c r="G11" s="49">
        <f>IF('Town Data'!K7&gt;9,'Town Data'!J7,"*")</f>
        <v>369407.08</v>
      </c>
      <c r="H11" s="50" t="str">
        <f>IF('Town Data'!M7&gt;9,'Town Data'!L7,"*")</f>
        <v>*</v>
      </c>
      <c r="I11" s="9">
        <f t="shared" si="0"/>
        <v>0.1193906198694915</v>
      </c>
      <c r="J11" s="9">
        <f t="shared" si="1"/>
        <v>0.10096652722519557</v>
      </c>
      <c r="K11" s="9">
        <f t="shared" si="2"/>
      </c>
      <c r="L11" s="15"/>
    </row>
    <row r="12" spans="1:12" ht="15">
      <c r="A12" s="15"/>
      <c r="B12" s="27" t="str">
        <f>'Town Data'!A8</f>
        <v>BARRE</v>
      </c>
      <c r="C12" s="52">
        <f>IF('Town Data'!C8&gt;9,'Town Data'!B8,"*")</f>
        <v>148485574.08</v>
      </c>
      <c r="D12" s="53">
        <f>IF('Town Data'!E8&gt;9,'Town Data'!D8,"*")</f>
        <v>33238625.44</v>
      </c>
      <c r="E12" s="54">
        <f>IF('Town Data'!G8&gt;9,'Town Data'!F8,"*")</f>
        <v>895780.833333333</v>
      </c>
      <c r="F12" s="53">
        <f>IF('Town Data'!I8&gt;9,'Town Data'!H8,"*")</f>
        <v>139240584.93</v>
      </c>
      <c r="G12" s="53">
        <f>IF('Town Data'!K8&gt;9,'Town Data'!J8,"*")</f>
        <v>31877941.53</v>
      </c>
      <c r="H12" s="54">
        <f>IF('Town Data'!M8&gt;9,'Town Data'!L8,"*")</f>
        <v>896535.666666666</v>
      </c>
      <c r="I12" s="22">
        <f t="shared" si="0"/>
        <v>0.0663957936879374</v>
      </c>
      <c r="J12" s="22">
        <f t="shared" si="1"/>
        <v>0.042684183629594606</v>
      </c>
      <c r="K12" s="22">
        <f t="shared" si="2"/>
        <v>-0.000841944566622213</v>
      </c>
      <c r="L12" s="15"/>
    </row>
    <row r="13" spans="1:12" ht="15">
      <c r="A13" s="15"/>
      <c r="B13" s="15" t="str">
        <f>'Town Data'!A9</f>
        <v>BARRE TOWN</v>
      </c>
      <c r="C13" s="48">
        <f>IF('Town Data'!C9&gt;9,'Town Data'!B9,"*")</f>
        <v>57897148.15</v>
      </c>
      <c r="D13" s="49">
        <f>IF('Town Data'!E9&gt;9,'Town Data'!D9,"*")</f>
        <v>3471833.82</v>
      </c>
      <c r="E13" s="50">
        <f>IF('Town Data'!G9&gt;9,'Town Data'!F9,"*")</f>
        <v>259386</v>
      </c>
      <c r="F13" s="51">
        <f>IF('Town Data'!I9&gt;9,'Town Data'!H9,"*")</f>
        <v>33515570.3</v>
      </c>
      <c r="G13" s="49">
        <f>IF('Town Data'!K9&gt;9,'Town Data'!J9,"*")</f>
        <v>3294583.8</v>
      </c>
      <c r="H13" s="50">
        <f>IF('Town Data'!M9&gt;9,'Town Data'!L9,"*")</f>
        <v>374156.833333333</v>
      </c>
      <c r="I13" s="9">
        <f t="shared" si="0"/>
        <v>0.7274701767494614</v>
      </c>
      <c r="J13" s="9">
        <f t="shared" si="1"/>
        <v>0.053800428448655645</v>
      </c>
      <c r="K13" s="9">
        <f t="shared" si="2"/>
        <v>-0.30674525522051527</v>
      </c>
      <c r="L13" s="15"/>
    </row>
    <row r="14" spans="1:12" ht="15">
      <c r="A14" s="15"/>
      <c r="B14" s="27" t="str">
        <f>'Town Data'!A10</f>
        <v>BARTON</v>
      </c>
      <c r="C14" s="52">
        <f>IF('Town Data'!C10&gt;9,'Town Data'!B10,"*")</f>
        <v>53341999.7</v>
      </c>
      <c r="D14" s="53">
        <f>IF('Town Data'!E10&gt;9,'Town Data'!D10,"*")</f>
        <v>3395108.18</v>
      </c>
      <c r="E14" s="54">
        <f>IF('Town Data'!G10&gt;9,'Town Data'!F10,"*")</f>
        <v>125421.5</v>
      </c>
      <c r="F14" s="53">
        <f>IF('Town Data'!I10&gt;9,'Town Data'!H10,"*")</f>
        <v>45470935.59</v>
      </c>
      <c r="G14" s="53">
        <f>IF('Town Data'!K10&gt;9,'Town Data'!J10,"*")</f>
        <v>3383895.82</v>
      </c>
      <c r="H14" s="54">
        <f>IF('Town Data'!M10&gt;9,'Town Data'!L10,"*")</f>
        <v>241522.5</v>
      </c>
      <c r="I14" s="22">
        <f t="shared" si="0"/>
        <v>0.1731009931480497</v>
      </c>
      <c r="J14" s="22">
        <f t="shared" si="1"/>
        <v>0.00331344716162105</v>
      </c>
      <c r="K14" s="22">
        <f t="shared" si="2"/>
        <v>-0.4807046962498318</v>
      </c>
      <c r="L14" s="15"/>
    </row>
    <row r="15" spans="1:12" ht="15">
      <c r="A15" s="15"/>
      <c r="B15" s="15" t="str">
        <f>'Town Data'!A11</f>
        <v>BENNINGTON</v>
      </c>
      <c r="C15" s="48">
        <f>IF('Town Data'!C11&gt;9,'Town Data'!B11,"*")</f>
        <v>110642984.5</v>
      </c>
      <c r="D15" s="49">
        <f>IF('Town Data'!E11&gt;9,'Town Data'!D11,"*")</f>
        <v>37493643.65</v>
      </c>
      <c r="E15" s="50">
        <f>IF('Town Data'!G11&gt;9,'Town Data'!F11,"*")</f>
        <v>739564.5</v>
      </c>
      <c r="F15" s="51">
        <f>IF('Town Data'!I11&gt;9,'Town Data'!H11,"*")</f>
        <v>118272819.27</v>
      </c>
      <c r="G15" s="49">
        <f>IF('Town Data'!K11&gt;9,'Town Data'!J11,"*")</f>
        <v>35955915.27</v>
      </c>
      <c r="H15" s="50">
        <f>IF('Town Data'!M11&gt;9,'Town Data'!L11,"*")</f>
        <v>690622.666666667</v>
      </c>
      <c r="I15" s="9">
        <f t="shared" si="0"/>
        <v>-0.0645104667081806</v>
      </c>
      <c r="J15" s="9">
        <f t="shared" si="1"/>
        <v>0.042767048716543354</v>
      </c>
      <c r="K15" s="9">
        <f t="shared" si="2"/>
        <v>0.07086624244401622</v>
      </c>
      <c r="L15" s="15"/>
    </row>
    <row r="16" spans="1:12" ht="15">
      <c r="A16" s="15"/>
      <c r="B16" s="28" t="str">
        <f>'Town Data'!A12</f>
        <v>BENSON</v>
      </c>
      <c r="C16" s="55">
        <f>IF('Town Data'!C12&gt;9,'Town Data'!B12,"*")</f>
        <v>817587.55</v>
      </c>
      <c r="D16" s="56" t="str">
        <f>IF('Town Data'!E12&gt;9,'Town Data'!D12,"*")</f>
        <v>*</v>
      </c>
      <c r="E16" s="57" t="str">
        <f>IF('Town Data'!G12&gt;9,'Town Data'!F12,"*")</f>
        <v>*</v>
      </c>
      <c r="F16" s="56" t="str">
        <f>IF('Town Data'!I12&gt;9,'Town Data'!H12,"*")</f>
        <v>*</v>
      </c>
      <c r="G16" s="56" t="str">
        <f>IF('Town Data'!K12&gt;9,'Town Data'!J12,"*")</f>
        <v>*</v>
      </c>
      <c r="H16" s="57" t="str">
        <f>IF('Town Data'!M12&gt;9,'Town Data'!L12,"*")</f>
        <v>*</v>
      </c>
      <c r="I16" s="26">
        <f t="shared" si="0"/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BERLIN</v>
      </c>
      <c r="C17" s="52">
        <f>IF('Town Data'!C13&gt;9,'Town Data'!B13,"*")</f>
        <v>63485502.62</v>
      </c>
      <c r="D17" s="53">
        <f>IF('Town Data'!E13&gt;9,'Town Data'!D13,"*")</f>
        <v>19537841.33</v>
      </c>
      <c r="E17" s="54">
        <f>IF('Town Data'!G13&gt;9,'Town Data'!F13,"*")</f>
        <v>360324.833333333</v>
      </c>
      <c r="F17" s="53">
        <f>IF('Town Data'!I13&gt;9,'Town Data'!H13,"*")</f>
        <v>57681544.28</v>
      </c>
      <c r="G17" s="53">
        <f>IF('Town Data'!K13&gt;9,'Town Data'!J13,"*")</f>
        <v>19736593.2</v>
      </c>
      <c r="H17" s="54">
        <f>IF('Town Data'!M13&gt;9,'Town Data'!L13,"*")</f>
        <v>1099810.33333333</v>
      </c>
      <c r="I17" s="22">
        <f t="shared" si="0"/>
        <v>0.10062071694589513</v>
      </c>
      <c r="J17" s="22">
        <f t="shared" si="1"/>
        <v>-0.01007022174424718</v>
      </c>
      <c r="K17" s="22">
        <f t="shared" si="2"/>
        <v>-0.6723754792871854</v>
      </c>
      <c r="L17" s="15"/>
    </row>
    <row r="18" spans="1:12" ht="15">
      <c r="A18" s="15"/>
      <c r="B18" s="15" t="str">
        <f>'Town Data'!A14</f>
        <v>BETHEL</v>
      </c>
      <c r="C18" s="48">
        <f>IF('Town Data'!C14&gt;9,'Town Data'!B14,"*")</f>
        <v>13955012.95</v>
      </c>
      <c r="D18" s="49">
        <f>IF('Town Data'!E14&gt;9,'Town Data'!D14,"*")</f>
        <v>4213393.64</v>
      </c>
      <c r="E18" s="50">
        <f>IF('Town Data'!G14&gt;9,'Town Data'!F14,"*")</f>
        <v>241726.5</v>
      </c>
      <c r="F18" s="51">
        <f>IF('Town Data'!I14&gt;9,'Town Data'!H14,"*")</f>
        <v>577590219.22</v>
      </c>
      <c r="G18" s="49">
        <f>IF('Town Data'!K14&gt;9,'Town Data'!J14,"*")</f>
        <v>3772570.15</v>
      </c>
      <c r="H18" s="50">
        <f>IF('Town Data'!M14&gt;9,'Town Data'!L14,"*")</f>
        <v>405652.833333333</v>
      </c>
      <c r="I18" s="9">
        <f t="shared" si="0"/>
        <v>-0.9758392498944227</v>
      </c>
      <c r="J18" s="9">
        <f t="shared" si="1"/>
        <v>0.116849646917765</v>
      </c>
      <c r="K18" s="9">
        <f t="shared" si="2"/>
        <v>-0.4041049879679541</v>
      </c>
      <c r="L18" s="15"/>
    </row>
    <row r="19" spans="1:12" ht="15">
      <c r="A19" s="15"/>
      <c r="B19" s="27" t="str">
        <f>'Town Data'!A15</f>
        <v>BRADFORD</v>
      </c>
      <c r="C19" s="52">
        <f>IF('Town Data'!C15&gt;9,'Town Data'!B15,"*")</f>
        <v>23407311.97</v>
      </c>
      <c r="D19" s="53">
        <f>IF('Town Data'!E15&gt;9,'Town Data'!D15,"*")</f>
        <v>5155843.97</v>
      </c>
      <c r="E19" s="54">
        <f>IF('Town Data'!G15&gt;9,'Town Data'!F15,"*")</f>
        <v>278132.166666667</v>
      </c>
      <c r="F19" s="53">
        <f>IF('Town Data'!I15&gt;9,'Town Data'!H15,"*")</f>
        <v>24172498.09</v>
      </c>
      <c r="G19" s="53">
        <f>IF('Town Data'!K15&gt;9,'Town Data'!J15,"*")</f>
        <v>5159709.53</v>
      </c>
      <c r="H19" s="54">
        <f>IF('Town Data'!M15&gt;9,'Town Data'!L15,"*")</f>
        <v>138123</v>
      </c>
      <c r="I19" s="22">
        <f t="shared" si="0"/>
        <v>-0.03165523551397253</v>
      </c>
      <c r="J19" s="22">
        <f t="shared" si="1"/>
        <v>-0.0007491817082967695</v>
      </c>
      <c r="K19" s="22">
        <f t="shared" si="2"/>
        <v>1.0136557030086732</v>
      </c>
      <c r="L19" s="15"/>
    </row>
    <row r="20" spans="1:12" ht="15">
      <c r="A20" s="15"/>
      <c r="B20" s="15" t="str">
        <f>'Town Data'!A16</f>
        <v>BRANDON</v>
      </c>
      <c r="C20" s="48">
        <f>IF('Town Data'!C16&gt;9,'Town Data'!B16,"*")</f>
        <v>21977354.14</v>
      </c>
      <c r="D20" s="49">
        <f>IF('Town Data'!E16&gt;9,'Town Data'!D16,"*")</f>
        <v>4109836.47</v>
      </c>
      <c r="E20" s="50">
        <f>IF('Town Data'!G16&gt;9,'Town Data'!F16,"*")</f>
        <v>335200.666666667</v>
      </c>
      <c r="F20" s="51">
        <f>IF('Town Data'!I16&gt;9,'Town Data'!H16,"*")</f>
        <v>22038755.13</v>
      </c>
      <c r="G20" s="49">
        <f>IF('Town Data'!K16&gt;9,'Town Data'!J16,"*")</f>
        <v>3647705.24</v>
      </c>
      <c r="H20" s="50">
        <f>IF('Town Data'!M16&gt;9,'Town Data'!L16,"*")</f>
        <v>368268.5</v>
      </c>
      <c r="I20" s="9">
        <f t="shared" si="0"/>
        <v>-0.0027860462007864035</v>
      </c>
      <c r="J20" s="9">
        <f t="shared" si="1"/>
        <v>0.12669094666212666</v>
      </c>
      <c r="K20" s="9">
        <f t="shared" si="2"/>
        <v>-0.08979272822229711</v>
      </c>
      <c r="L20" s="15"/>
    </row>
    <row r="21" spans="1:12" ht="15">
      <c r="A21" s="15"/>
      <c r="B21" s="27" t="str">
        <f>'Town Data'!A17</f>
        <v>BRATTLEBORO</v>
      </c>
      <c r="C21" s="52">
        <f>IF('Town Data'!C17&gt;9,'Town Data'!B17,"*")</f>
        <v>140996701.27</v>
      </c>
      <c r="D21" s="53">
        <f>IF('Town Data'!E17&gt;9,'Town Data'!D17,"*")</f>
        <v>25569908.26</v>
      </c>
      <c r="E21" s="54">
        <f>IF('Town Data'!G17&gt;9,'Town Data'!F17,"*")</f>
        <v>1545841.16666667</v>
      </c>
      <c r="F21" s="53">
        <f>IF('Town Data'!I17&gt;9,'Town Data'!H17,"*")</f>
        <v>303894330.28</v>
      </c>
      <c r="G21" s="53">
        <f>IF('Town Data'!K17&gt;9,'Town Data'!J17,"*")</f>
        <v>25627156.29</v>
      </c>
      <c r="H21" s="54">
        <f>IF('Town Data'!M17&gt;9,'Town Data'!L17,"*")</f>
        <v>1308009.83333333</v>
      </c>
      <c r="I21" s="22">
        <f t="shared" si="0"/>
        <v>-0.5360337879943681</v>
      </c>
      <c r="J21" s="22">
        <f t="shared" si="1"/>
        <v>-0.002233881486973109</v>
      </c>
      <c r="K21" s="22">
        <f t="shared" si="2"/>
        <v>0.18182686954825947</v>
      </c>
      <c r="L21" s="15"/>
    </row>
    <row r="22" spans="1:12" ht="15">
      <c r="A22" s="15"/>
      <c r="B22" s="15" t="str">
        <f>'Town Data'!A18</f>
        <v>BRIDGEWATER</v>
      </c>
      <c r="C22" s="48">
        <f>IF('Town Data'!C18&gt;9,'Town Data'!B18,"*")</f>
        <v>3387156.53</v>
      </c>
      <c r="D22" s="49">
        <f>IF('Town Data'!E18&gt;9,'Town Data'!D18,"*")</f>
        <v>585419.14</v>
      </c>
      <c r="E22" s="50" t="str">
        <f>IF('Town Data'!G18&gt;9,'Town Data'!F18,"*")</f>
        <v>*</v>
      </c>
      <c r="F22" s="51">
        <f>IF('Town Data'!I18&gt;9,'Town Data'!H18,"*")</f>
        <v>3412574.88</v>
      </c>
      <c r="G22" s="49">
        <f>IF('Town Data'!K18&gt;9,'Town Data'!J18,"*")</f>
        <v>633414.83</v>
      </c>
      <c r="H22" s="50" t="str">
        <f>IF('Town Data'!M18&gt;9,'Town Data'!L18,"*")</f>
        <v>*</v>
      </c>
      <c r="I22" s="9">
        <f t="shared" si="0"/>
        <v>-0.007448437292605311</v>
      </c>
      <c r="J22" s="9">
        <f t="shared" si="1"/>
        <v>-0.0757729180417199</v>
      </c>
      <c r="K22" s="9">
        <f t="shared" si="2"/>
      </c>
      <c r="L22" s="15"/>
    </row>
    <row r="23" spans="1:12" ht="15">
      <c r="A23" s="15"/>
      <c r="B23" s="27" t="str">
        <f>'Town Data'!A19</f>
        <v>BRIDPORT</v>
      </c>
      <c r="C23" s="52">
        <f>IF('Town Data'!C19&gt;9,'Town Data'!B19,"*")</f>
        <v>4761501.69</v>
      </c>
      <c r="D23" s="53">
        <f>IF('Town Data'!E19&gt;9,'Town Data'!D19,"*")</f>
        <v>1085158.11</v>
      </c>
      <c r="E23" s="54" t="str">
        <f>IF('Town Data'!G19&gt;9,'Town Data'!F19,"*")</f>
        <v>*</v>
      </c>
      <c r="F23" s="53">
        <f>IF('Town Data'!I19&gt;9,'Town Data'!H19,"*")</f>
        <v>3990838.29</v>
      </c>
      <c r="G23" s="53">
        <f>IF('Town Data'!K19&gt;9,'Town Data'!J19,"*")</f>
        <v>925940.17</v>
      </c>
      <c r="H23" s="54" t="str">
        <f>IF('Town Data'!M19&gt;9,'Town Data'!L19,"*")</f>
        <v>*</v>
      </c>
      <c r="I23" s="22">
        <f t="shared" si="0"/>
        <v>0.19310815021773292</v>
      </c>
      <c r="J23" s="22">
        <f t="shared" si="1"/>
        <v>0.17195272994798363</v>
      </c>
      <c r="K23" s="22">
        <f t="shared" si="2"/>
      </c>
      <c r="L23" s="15"/>
    </row>
    <row r="24" spans="1:12" ht="15">
      <c r="A24" s="15"/>
      <c r="B24" s="15" t="str">
        <f>'Town Data'!A20</f>
        <v>BRIGHTON</v>
      </c>
      <c r="C24" s="48">
        <f>IF('Town Data'!C20&gt;9,'Town Data'!B20,"*")</f>
        <v>1537061.32</v>
      </c>
      <c r="D24" s="49">
        <f>IF('Town Data'!E20&gt;9,'Town Data'!D20,"*")</f>
        <v>747819.87</v>
      </c>
      <c r="E24" s="50" t="str">
        <f>IF('Town Data'!G20&gt;9,'Town Data'!F20,"*")</f>
        <v>*</v>
      </c>
      <c r="F24" s="51">
        <f>IF('Town Data'!I20&gt;9,'Town Data'!H20,"*")</f>
        <v>1897062.06</v>
      </c>
      <c r="G24" s="49">
        <f>IF('Town Data'!K20&gt;9,'Town Data'!J20,"*")</f>
        <v>795348.25</v>
      </c>
      <c r="H24" s="50" t="str">
        <f>IF('Town Data'!M20&gt;9,'Town Data'!L20,"*")</f>
        <v>*</v>
      </c>
      <c r="I24" s="9">
        <f t="shared" si="0"/>
        <v>-0.18976750818578914</v>
      </c>
      <c r="J24" s="9">
        <f t="shared" si="1"/>
        <v>-0.0597579487979008</v>
      </c>
      <c r="K24" s="9">
        <f t="shared" si="2"/>
      </c>
      <c r="L24" s="15"/>
    </row>
    <row r="25" spans="1:12" ht="15">
      <c r="A25" s="15"/>
      <c r="B25" s="27" t="str">
        <f>'Town Data'!A21</f>
        <v>BRISTOL</v>
      </c>
      <c r="C25" s="52">
        <f>IF('Town Data'!C21&gt;9,'Town Data'!B21,"*")</f>
        <v>17154281.7</v>
      </c>
      <c r="D25" s="53">
        <f>IF('Town Data'!E21&gt;9,'Town Data'!D21,"*")</f>
        <v>4650528.57</v>
      </c>
      <c r="E25" s="54">
        <f>IF('Town Data'!G21&gt;9,'Town Data'!F21,"*")</f>
        <v>200374.166666667</v>
      </c>
      <c r="F25" s="53">
        <f>IF('Town Data'!I21&gt;9,'Town Data'!H21,"*")</f>
        <v>15774464.65</v>
      </c>
      <c r="G25" s="53">
        <f>IF('Town Data'!K21&gt;9,'Town Data'!J21,"*")</f>
        <v>4006144.63</v>
      </c>
      <c r="H25" s="54">
        <f>IF('Town Data'!M21&gt;9,'Town Data'!L21,"*")</f>
        <v>161251</v>
      </c>
      <c r="I25" s="22">
        <f t="shared" si="0"/>
        <v>0.0874715611981164</v>
      </c>
      <c r="J25" s="22">
        <f t="shared" si="1"/>
        <v>0.16084889576240796</v>
      </c>
      <c r="K25" s="22">
        <f t="shared" si="2"/>
        <v>0.24262278476826193</v>
      </c>
      <c r="L25" s="15"/>
    </row>
    <row r="26" spans="1:12" ht="15">
      <c r="A26" s="15"/>
      <c r="B26" s="15" t="str">
        <f>'Town Data'!A22</f>
        <v>BROOKFIELD</v>
      </c>
      <c r="C26" s="48">
        <f>IF('Town Data'!C22&gt;9,'Town Data'!B22,"*")</f>
        <v>11137977.96</v>
      </c>
      <c r="D26" s="49" t="str">
        <f>IF('Town Data'!E22&gt;9,'Town Data'!D22,"*")</f>
        <v>*</v>
      </c>
      <c r="E26" s="50" t="str">
        <f>IF('Town Data'!G22&gt;9,'Town Data'!F22,"*")</f>
        <v>*</v>
      </c>
      <c r="F26" s="51" t="str">
        <f>IF('Town Data'!I22&gt;9,'Town Data'!H22,"*")</f>
        <v>*</v>
      </c>
      <c r="G26" s="49" t="str">
        <f>IF('Town Data'!K22&gt;9,'Town Data'!J22,"*")</f>
        <v>*</v>
      </c>
      <c r="H26" s="50" t="str">
        <f>IF('Town Data'!M22&gt;9,'Town Data'!L22,"*")</f>
        <v>*</v>
      </c>
      <c r="I26" s="9">
        <f t="shared" si="0"/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BURKE</v>
      </c>
      <c r="C27" s="52">
        <f>IF('Town Data'!C23&gt;9,'Town Data'!B23,"*")</f>
        <v>2331422.97</v>
      </c>
      <c r="D27" s="53">
        <f>IF('Town Data'!E23&gt;9,'Town Data'!D23,"*")</f>
        <v>1177806.73</v>
      </c>
      <c r="E27" s="54" t="str">
        <f>IF('Town Data'!G23&gt;9,'Town Data'!F23,"*")</f>
        <v>*</v>
      </c>
      <c r="F27" s="53">
        <f>IF('Town Data'!I23&gt;9,'Town Data'!H23,"*")</f>
        <v>2179247.75</v>
      </c>
      <c r="G27" s="53">
        <f>IF('Town Data'!K23&gt;9,'Town Data'!J23,"*")</f>
        <v>1120719.64</v>
      </c>
      <c r="H27" s="54" t="str">
        <f>IF('Town Data'!M23&gt;9,'Town Data'!L23,"*")</f>
        <v>*</v>
      </c>
      <c r="I27" s="22">
        <f t="shared" si="0"/>
        <v>0.06982924268248078</v>
      </c>
      <c r="J27" s="22">
        <f t="shared" si="1"/>
        <v>0.05093788666003934</v>
      </c>
      <c r="K27" s="22">
        <f t="shared" si="2"/>
      </c>
      <c r="L27" s="15"/>
    </row>
    <row r="28" spans="1:12" ht="15">
      <c r="A28" s="15"/>
      <c r="B28" s="15" t="str">
        <f>'Town Data'!A24</f>
        <v>BURLINGTON</v>
      </c>
      <c r="C28" s="48">
        <f>IF('Town Data'!C24&gt;9,'Town Data'!B24,"*")</f>
        <v>235206228.89</v>
      </c>
      <c r="D28" s="49">
        <f>IF('Town Data'!E24&gt;9,'Town Data'!D24,"*")</f>
        <v>62465301.35</v>
      </c>
      <c r="E28" s="50">
        <f>IF('Town Data'!G24&gt;9,'Town Data'!F24,"*")</f>
        <v>2232527.33333333</v>
      </c>
      <c r="F28" s="51">
        <f>IF('Town Data'!I24&gt;9,'Town Data'!H24,"*")</f>
        <v>308147519.8</v>
      </c>
      <c r="G28" s="49">
        <f>IF('Town Data'!K24&gt;9,'Town Data'!J24,"*")</f>
        <v>66350420.16</v>
      </c>
      <c r="H28" s="50">
        <f>IF('Town Data'!M24&gt;9,'Town Data'!L24,"*")</f>
        <v>2712982.83333333</v>
      </c>
      <c r="I28" s="9">
        <f t="shared" si="0"/>
        <v>-0.23670899885010213</v>
      </c>
      <c r="J28" s="9">
        <f t="shared" si="1"/>
        <v>-0.058554547215093254</v>
      </c>
      <c r="K28" s="9">
        <f t="shared" si="2"/>
        <v>-0.17709492817161845</v>
      </c>
      <c r="L28" s="15"/>
    </row>
    <row r="29" spans="1:12" ht="15">
      <c r="A29" s="15"/>
      <c r="B29" s="27" t="str">
        <f>'Town Data'!A25</f>
        <v>CABOT</v>
      </c>
      <c r="C29" s="52">
        <f>IF('Town Data'!C25&gt;9,'Town Data'!B25,"*")</f>
        <v>260523102.28</v>
      </c>
      <c r="D29" s="53">
        <f>IF('Town Data'!E25&gt;9,'Town Data'!D25,"*")</f>
        <v>670788.43</v>
      </c>
      <c r="E29" s="54" t="str">
        <f>IF('Town Data'!G25&gt;9,'Town Data'!F25,"*")</f>
        <v>*</v>
      </c>
      <c r="F29" s="53">
        <f>IF('Town Data'!I25&gt;9,'Town Data'!H25,"*")</f>
        <v>247193973.01</v>
      </c>
      <c r="G29" s="53">
        <f>IF('Town Data'!K25&gt;9,'Town Data'!J25,"*")</f>
        <v>670106.04</v>
      </c>
      <c r="H29" s="54" t="str">
        <f>IF('Town Data'!M25&gt;9,'Town Data'!L25,"*")</f>
        <v>*</v>
      </c>
      <c r="I29" s="22">
        <f t="shared" si="0"/>
        <v>0.053921740516953434</v>
      </c>
      <c r="J29" s="22">
        <f t="shared" si="1"/>
        <v>0.001018331367375847</v>
      </c>
      <c r="K29" s="22">
        <f t="shared" si="2"/>
      </c>
      <c r="L29" s="15"/>
    </row>
    <row r="30" spans="1:12" ht="15">
      <c r="A30" s="15"/>
      <c r="B30" s="15" t="str">
        <f>'Town Data'!A26</f>
        <v>CALAIS</v>
      </c>
      <c r="C30" s="48">
        <f>IF('Town Data'!C26&gt;9,'Town Data'!B26,"*")</f>
        <v>478608.29</v>
      </c>
      <c r="D30" s="49">
        <f>IF('Town Data'!E26&gt;9,'Town Data'!D26,"*")</f>
        <v>143212.73</v>
      </c>
      <c r="E30" s="50" t="str">
        <f>IF('Town Data'!G26&gt;9,'Town Data'!F26,"*")</f>
        <v>*</v>
      </c>
      <c r="F30" s="51">
        <f>IF('Town Data'!I26&gt;9,'Town Data'!H26,"*")</f>
        <v>768343.48</v>
      </c>
      <c r="G30" s="49">
        <f>IF('Town Data'!K26&gt;9,'Town Data'!J26,"*")</f>
        <v>150330.58</v>
      </c>
      <c r="H30" s="50" t="str">
        <f>IF('Town Data'!M26&gt;9,'Town Data'!L26,"*")</f>
        <v>*</v>
      </c>
      <c r="I30" s="9">
        <f t="shared" si="0"/>
        <v>-0.37709071208621436</v>
      </c>
      <c r="J30" s="9">
        <f t="shared" si="1"/>
        <v>-0.047347984688145134</v>
      </c>
      <c r="K30" s="9">
        <f t="shared" si="2"/>
      </c>
      <c r="L30" s="15"/>
    </row>
    <row r="31" spans="1:12" ht="15">
      <c r="A31" s="15"/>
      <c r="B31" s="27" t="str">
        <f>'Town Data'!A27</f>
        <v>CAMBRIDGE</v>
      </c>
      <c r="C31" s="52">
        <f>IF('Town Data'!C27&gt;9,'Town Data'!B27,"*")</f>
        <v>14687647.62</v>
      </c>
      <c r="D31" s="53">
        <f>IF('Town Data'!E27&gt;9,'Town Data'!D27,"*")</f>
        <v>6669267.81</v>
      </c>
      <c r="E31" s="54" t="str">
        <f>IF('Town Data'!G27&gt;9,'Town Data'!F27,"*")</f>
        <v>*</v>
      </c>
      <c r="F31" s="53">
        <f>IF('Town Data'!I27&gt;9,'Town Data'!H27,"*")</f>
        <v>14210010.76</v>
      </c>
      <c r="G31" s="53">
        <f>IF('Town Data'!K27&gt;9,'Town Data'!J27,"*")</f>
        <v>6049373.36</v>
      </c>
      <c r="H31" s="54" t="str">
        <f>IF('Town Data'!M27&gt;9,'Town Data'!L27,"*")</f>
        <v>*</v>
      </c>
      <c r="I31" s="22">
        <f t="shared" si="0"/>
        <v>0.03361270220459702</v>
      </c>
      <c r="J31" s="22">
        <f t="shared" si="1"/>
        <v>0.1024725063423758</v>
      </c>
      <c r="K31" s="22">
        <f t="shared" si="2"/>
      </c>
      <c r="L31" s="15"/>
    </row>
    <row r="32" spans="1:12" ht="15">
      <c r="A32" s="15"/>
      <c r="B32" s="15" t="str">
        <f>'Town Data'!A28</f>
        <v>CASTLETON</v>
      </c>
      <c r="C32" s="48">
        <f>IF('Town Data'!C28&gt;9,'Town Data'!B28,"*")</f>
        <v>19647773.34</v>
      </c>
      <c r="D32" s="49">
        <f>IF('Town Data'!E28&gt;9,'Town Data'!D28,"*")</f>
        <v>4089370</v>
      </c>
      <c r="E32" s="50" t="str">
        <f>IF('Town Data'!G28&gt;9,'Town Data'!F28,"*")</f>
        <v>*</v>
      </c>
      <c r="F32" s="51">
        <f>IF('Town Data'!I28&gt;9,'Town Data'!H28,"*")</f>
        <v>22398698.85</v>
      </c>
      <c r="G32" s="49">
        <f>IF('Town Data'!K28&gt;9,'Town Data'!J28,"*")</f>
        <v>4047772.52</v>
      </c>
      <c r="H32" s="50" t="str">
        <f>IF('Town Data'!M28&gt;9,'Town Data'!L28,"*")</f>
        <v>*</v>
      </c>
      <c r="I32" s="9">
        <f t="shared" si="0"/>
        <v>-0.12281630859106807</v>
      </c>
      <c r="J32" s="9">
        <f t="shared" si="1"/>
        <v>0.01027663481444851</v>
      </c>
      <c r="K32" s="9">
        <f t="shared" si="2"/>
      </c>
      <c r="L32" s="15"/>
    </row>
    <row r="33" spans="1:12" ht="15">
      <c r="A33" s="15"/>
      <c r="B33" s="27" t="str">
        <f>'Town Data'!A29</f>
        <v>CAVENDISH</v>
      </c>
      <c r="C33" s="52">
        <f>IF('Town Data'!C29&gt;9,'Town Data'!B29,"*")</f>
        <v>1810335.6</v>
      </c>
      <c r="D33" s="53">
        <f>IF('Town Data'!E29&gt;9,'Town Data'!D29,"*")</f>
        <v>268062.74</v>
      </c>
      <c r="E33" s="54" t="str">
        <f>IF('Town Data'!G29&gt;9,'Town Data'!F29,"*")</f>
        <v>*</v>
      </c>
      <c r="F33" s="53">
        <f>IF('Town Data'!I29&gt;9,'Town Data'!H29,"*")</f>
        <v>1897127.01</v>
      </c>
      <c r="G33" s="53">
        <f>IF('Town Data'!K29&gt;9,'Town Data'!J29,"*")</f>
        <v>338934.67</v>
      </c>
      <c r="H33" s="54" t="str">
        <f>IF('Town Data'!M29&gt;9,'Town Data'!L29,"*")</f>
        <v>*</v>
      </c>
      <c r="I33" s="22">
        <f t="shared" si="0"/>
        <v>-0.045748866334468515</v>
      </c>
      <c r="J33" s="22">
        <f t="shared" si="1"/>
        <v>-0.20910203727461696</v>
      </c>
      <c r="K33" s="22">
        <f t="shared" si="2"/>
      </c>
      <c r="L33" s="15"/>
    </row>
    <row r="34" spans="1:12" ht="15">
      <c r="A34" s="15"/>
      <c r="B34" s="15" t="str">
        <f>'Town Data'!A30</f>
        <v>CHARLESTON</v>
      </c>
      <c r="C34" s="48">
        <f>IF('Town Data'!C30&gt;9,'Town Data'!B30,"*")</f>
        <v>899226.7</v>
      </c>
      <c r="D34" s="49" t="str">
        <f>IF('Town Data'!E30&gt;9,'Town Data'!D30,"*")</f>
        <v>*</v>
      </c>
      <c r="E34" s="50" t="str">
        <f>IF('Town Data'!G30&gt;9,'Town Data'!F30,"*")</f>
        <v>*</v>
      </c>
      <c r="F34" s="51" t="str">
        <f>IF('Town Data'!I30&gt;9,'Town Data'!H30,"*")</f>
        <v>*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CHARLOTTE</v>
      </c>
      <c r="C35" s="52">
        <f>IF('Town Data'!C31&gt;9,'Town Data'!B31,"*")</f>
        <v>4526920.88</v>
      </c>
      <c r="D35" s="53">
        <f>IF('Town Data'!E31&gt;9,'Town Data'!D31,"*")</f>
        <v>1453482.37</v>
      </c>
      <c r="E35" s="54">
        <f>IF('Town Data'!G31&gt;9,'Town Data'!F31,"*")</f>
        <v>84079.3333333333</v>
      </c>
      <c r="F35" s="53">
        <f>IF('Town Data'!I31&gt;9,'Town Data'!H31,"*")</f>
        <v>4245914.94</v>
      </c>
      <c r="G35" s="53">
        <f>IF('Town Data'!K31&gt;9,'Town Data'!J31,"*")</f>
        <v>1287845.13</v>
      </c>
      <c r="H35" s="54" t="str">
        <f>IF('Town Data'!M31&gt;9,'Town Data'!L31,"*")</f>
        <v>*</v>
      </c>
      <c r="I35" s="22">
        <f t="shared" si="0"/>
        <v>0.06618265885467772</v>
      </c>
      <c r="J35" s="22">
        <f t="shared" si="1"/>
        <v>0.1286158064673508</v>
      </c>
      <c r="K35" s="22">
        <f t="shared" si="2"/>
      </c>
      <c r="L35" s="15"/>
    </row>
    <row r="36" spans="1:12" ht="15">
      <c r="A36" s="15"/>
      <c r="B36" s="15" t="str">
        <f>'Town Data'!A32</f>
        <v>CHELSEA</v>
      </c>
      <c r="C36" s="48">
        <f>IF('Town Data'!C32&gt;9,'Town Data'!B32,"*")</f>
        <v>2831008.49</v>
      </c>
      <c r="D36" s="49">
        <f>IF('Town Data'!E32&gt;9,'Town Data'!D32,"*")</f>
        <v>269618.02</v>
      </c>
      <c r="E36" s="50" t="str">
        <f>IF('Town Data'!G32&gt;9,'Town Data'!F32,"*")</f>
        <v>*</v>
      </c>
      <c r="F36" s="51">
        <f>IF('Town Data'!I32&gt;9,'Town Data'!H32,"*")</f>
        <v>2759445.48</v>
      </c>
      <c r="G36" s="49">
        <f>IF('Town Data'!K32&gt;9,'Town Data'!J32,"*")</f>
        <v>297942.28</v>
      </c>
      <c r="H36" s="50" t="str">
        <f>IF('Town Data'!M32&gt;9,'Town Data'!L32,"*")</f>
        <v>*</v>
      </c>
      <c r="I36" s="9">
        <f t="shared" si="0"/>
        <v>0.02593383725776682</v>
      </c>
      <c r="J36" s="9">
        <f t="shared" si="1"/>
        <v>-0.09506626585525225</v>
      </c>
      <c r="K36" s="9">
        <f t="shared" si="2"/>
      </c>
      <c r="L36" s="15"/>
    </row>
    <row r="37" spans="1:12" ht="15">
      <c r="A37" s="15"/>
      <c r="B37" s="27" t="str">
        <f>'Town Data'!A33</f>
        <v>CHESTER</v>
      </c>
      <c r="C37" s="52">
        <f>IF('Town Data'!C33&gt;9,'Town Data'!B33,"*")</f>
        <v>8996382.61</v>
      </c>
      <c r="D37" s="53">
        <f>IF('Town Data'!E33&gt;9,'Town Data'!D33,"*")</f>
        <v>2289253.06</v>
      </c>
      <c r="E37" s="54">
        <f>IF('Town Data'!G33&gt;9,'Town Data'!F33,"*")</f>
        <v>160831.333333333</v>
      </c>
      <c r="F37" s="53">
        <f>IF('Town Data'!I33&gt;9,'Town Data'!H33,"*")</f>
        <v>7984211.06</v>
      </c>
      <c r="G37" s="53">
        <f>IF('Town Data'!K33&gt;9,'Town Data'!J33,"*")</f>
        <v>2449923.45</v>
      </c>
      <c r="H37" s="54">
        <f>IF('Town Data'!M33&gt;9,'Town Data'!L33,"*")</f>
        <v>312750.5</v>
      </c>
      <c r="I37" s="22">
        <f t="shared" si="0"/>
        <v>0.1267716424821064</v>
      </c>
      <c r="J37" s="22">
        <f t="shared" si="1"/>
        <v>-0.06558180011706084</v>
      </c>
      <c r="K37" s="22">
        <f>_xlfn.IFERROR((E37-H37)/H37,"")</f>
        <v>-0.48575195456655385</v>
      </c>
      <c r="L37" s="15"/>
    </row>
    <row r="38" spans="1:12" ht="15">
      <c r="A38" s="15"/>
      <c r="B38" s="15" t="str">
        <f>'Town Data'!A34</f>
        <v>CHITTENDEN</v>
      </c>
      <c r="C38" s="48">
        <f>IF('Town Data'!C34&gt;9,'Town Data'!B34,"*")</f>
        <v>494663.28</v>
      </c>
      <c r="D38" s="49">
        <f>IF('Town Data'!E34&gt;9,'Town Data'!D34,"*")</f>
        <v>219387.07</v>
      </c>
      <c r="E38" s="50" t="str">
        <f>IF('Town Data'!G34&gt;9,'Town Data'!F34,"*")</f>
        <v>*</v>
      </c>
      <c r="F38" s="51">
        <f>IF('Town Data'!I34&gt;9,'Town Data'!H34,"*")</f>
        <v>452720.87</v>
      </c>
      <c r="G38" s="49">
        <f>IF('Town Data'!K34&gt;9,'Town Data'!J34,"*")</f>
        <v>224712.3</v>
      </c>
      <c r="H38" s="50" t="str">
        <f>IF('Town Data'!M34&gt;9,'Town Data'!L34,"*")</f>
        <v>*</v>
      </c>
      <c r="I38" s="9">
        <f t="shared" si="0"/>
        <v>0.09264518775111921</v>
      </c>
      <c r="J38" s="9">
        <f t="shared" si="1"/>
        <v>-0.02369799071968905</v>
      </c>
      <c r="K38" s="9">
        <f t="shared" si="2"/>
      </c>
      <c r="L38" s="15"/>
    </row>
    <row r="39" spans="1:12" ht="15">
      <c r="A39" s="15"/>
      <c r="B39" s="27" t="str">
        <f>'Town Data'!A35</f>
        <v>CLARENDON</v>
      </c>
      <c r="C39" s="52">
        <f>IF('Town Data'!C35&gt;9,'Town Data'!B35,"*")</f>
        <v>26636579.01</v>
      </c>
      <c r="D39" s="53">
        <f>IF('Town Data'!E35&gt;9,'Town Data'!D35,"*")</f>
        <v>4599851.09</v>
      </c>
      <c r="E39" s="54">
        <f>IF('Town Data'!G35&gt;9,'Town Data'!F35,"*")</f>
        <v>134078.5</v>
      </c>
      <c r="F39" s="53">
        <f>IF('Town Data'!I35&gt;9,'Town Data'!H35,"*")</f>
        <v>24527735.67</v>
      </c>
      <c r="G39" s="53">
        <f>IF('Town Data'!K35&gt;9,'Town Data'!J35,"*")</f>
        <v>4870885.21</v>
      </c>
      <c r="H39" s="54">
        <f>IF('Town Data'!M35&gt;9,'Town Data'!L35,"*")</f>
        <v>131737.5</v>
      </c>
      <c r="I39" s="22">
        <f t="shared" si="0"/>
        <v>0.08597790551776603</v>
      </c>
      <c r="J39" s="22">
        <f t="shared" si="1"/>
        <v>-0.05564370916472493</v>
      </c>
      <c r="K39" s="22">
        <f t="shared" si="2"/>
        <v>0.017770186924755668</v>
      </c>
      <c r="L39" s="15"/>
    </row>
    <row r="40" spans="1:12" ht="15">
      <c r="A40" s="15"/>
      <c r="B40" s="15" t="str">
        <f>'Town Data'!A36</f>
        <v>COLCHESTER</v>
      </c>
      <c r="C40" s="48">
        <f>IF('Town Data'!C36&gt;9,'Town Data'!B36,"*")</f>
        <v>403879805.66</v>
      </c>
      <c r="D40" s="49">
        <f>IF('Town Data'!E36&gt;9,'Town Data'!D36,"*")</f>
        <v>82719716.79</v>
      </c>
      <c r="E40" s="50">
        <f>IF('Town Data'!G36&gt;9,'Town Data'!F36,"*")</f>
        <v>4767871.83333334</v>
      </c>
      <c r="F40" s="51">
        <f>IF('Town Data'!I36&gt;9,'Town Data'!H36,"*")</f>
        <v>390731201.07</v>
      </c>
      <c r="G40" s="49">
        <f>IF('Town Data'!K36&gt;9,'Town Data'!J36,"*")</f>
        <v>80872314.28</v>
      </c>
      <c r="H40" s="50">
        <f>IF('Town Data'!M36&gt;9,'Town Data'!L36,"*")</f>
        <v>3769061.33333333</v>
      </c>
      <c r="I40" s="9">
        <f t="shared" si="0"/>
        <v>0.033651278817747765</v>
      </c>
      <c r="J40" s="9">
        <f t="shared" si="1"/>
        <v>0.022843448050761102</v>
      </c>
      <c r="K40" s="9">
        <f t="shared" si="2"/>
        <v>0.2650024533075636</v>
      </c>
      <c r="L40" s="15"/>
    </row>
    <row r="41" spans="1:12" ht="15">
      <c r="A41" s="15"/>
      <c r="B41" s="27" t="str">
        <f>'Town Data'!A37</f>
        <v>CONCORD</v>
      </c>
      <c r="C41" s="52">
        <f>IF('Town Data'!C37&gt;9,'Town Data'!B37,"*")</f>
        <v>518668.6</v>
      </c>
      <c r="D41" s="53">
        <f>IF('Town Data'!E37&gt;9,'Town Data'!D37,"*")</f>
        <v>222358.7</v>
      </c>
      <c r="E41" s="54" t="str">
        <f>IF('Town Data'!G37&gt;9,'Town Data'!F37,"*")</f>
        <v>*</v>
      </c>
      <c r="F41" s="53" t="str">
        <f>IF('Town Data'!I37&gt;9,'Town Data'!H37,"*")</f>
        <v>*</v>
      </c>
      <c r="G41" s="53" t="str">
        <f>IF('Town Data'!K37&gt;9,'Town Data'!J37,"*")</f>
        <v>*</v>
      </c>
      <c r="H41" s="54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CORINTH</v>
      </c>
      <c r="C42" s="48">
        <f>IF('Town Data'!C38&gt;9,'Town Data'!B38,"*")</f>
        <v>1125019.74</v>
      </c>
      <c r="D42" s="49">
        <f>IF('Town Data'!E38&gt;9,'Town Data'!D38,"*")</f>
        <v>429131.93</v>
      </c>
      <c r="E42" s="50" t="str">
        <f>IF('Town Data'!G38&gt;9,'Town Data'!F38,"*")</f>
        <v>*</v>
      </c>
      <c r="F42" s="51">
        <f>IF('Town Data'!I38&gt;9,'Town Data'!H38,"*")</f>
        <v>1049915.74</v>
      </c>
      <c r="G42" s="49">
        <f>IF('Town Data'!K38&gt;9,'Town Data'!J38,"*")</f>
        <v>394019.19</v>
      </c>
      <c r="H42" s="50" t="str">
        <f>IF('Town Data'!M38&gt;9,'Town Data'!L38,"*")</f>
        <v>*</v>
      </c>
      <c r="I42" s="9">
        <f t="shared" si="0"/>
        <v>0.07153335942939573</v>
      </c>
      <c r="J42" s="9">
        <f t="shared" si="1"/>
        <v>0.08911428907815376</v>
      </c>
      <c r="K42" s="9">
        <f t="shared" si="2"/>
      </c>
      <c r="L42" s="15"/>
    </row>
    <row r="43" spans="1:12" ht="15">
      <c r="A43" s="15"/>
      <c r="B43" s="27" t="str">
        <f>'Town Data'!A39</f>
        <v>CORNWALL</v>
      </c>
      <c r="C43" s="52">
        <f>IF('Town Data'!C39&gt;9,'Town Data'!B39,"*")</f>
        <v>914165.62</v>
      </c>
      <c r="D43" s="53" t="str">
        <f>IF('Town Data'!E39&gt;9,'Town Data'!D39,"*")</f>
        <v>*</v>
      </c>
      <c r="E43" s="54" t="str">
        <f>IF('Town Data'!G39&gt;9,'Town Data'!F39,"*")</f>
        <v>*</v>
      </c>
      <c r="F43" s="53" t="str">
        <f>IF('Town Data'!I39&gt;9,'Town Data'!H39,"*")</f>
        <v>*</v>
      </c>
      <c r="G43" s="53" t="str">
        <f>IF('Town Data'!K39&gt;9,'Town Data'!J39,"*")</f>
        <v>*</v>
      </c>
      <c r="H43" s="54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COVENTRY</v>
      </c>
      <c r="C44" s="48">
        <f>IF('Town Data'!C40&gt;9,'Town Data'!B40,"*")</f>
        <v>2184321.25</v>
      </c>
      <c r="D44" s="49">
        <f>IF('Town Data'!E40&gt;9,'Town Data'!D40,"*")</f>
        <v>798633.38</v>
      </c>
      <c r="E44" s="50" t="str">
        <f>IF('Town Data'!G40&gt;9,'Town Data'!F40,"*")</f>
        <v>*</v>
      </c>
      <c r="F44" s="51">
        <f>IF('Town Data'!I40&gt;9,'Town Data'!H40,"*")</f>
        <v>2048013.46</v>
      </c>
      <c r="G44" s="49">
        <f>IF('Town Data'!K40&gt;9,'Town Data'!J40,"*")</f>
        <v>660986.81</v>
      </c>
      <c r="H44" s="50" t="str">
        <f>IF('Town Data'!M40&gt;9,'Town Data'!L40,"*")</f>
        <v>*</v>
      </c>
      <c r="I44" s="9">
        <f t="shared" si="0"/>
        <v>0.066556100661565</v>
      </c>
      <c r="J44" s="9">
        <f t="shared" si="1"/>
        <v>0.20824404952952077</v>
      </c>
      <c r="K44" s="9">
        <f t="shared" si="2"/>
      </c>
      <c r="L44" s="15"/>
    </row>
    <row r="45" spans="1:12" ht="15">
      <c r="A45" s="15"/>
      <c r="B45" s="27" t="str">
        <f>'Town Data'!A41</f>
        <v>CRAFTSBURY</v>
      </c>
      <c r="C45" s="52">
        <f>IF('Town Data'!C41&gt;9,'Town Data'!B41,"*")</f>
        <v>1386468.41</v>
      </c>
      <c r="D45" s="53">
        <f>IF('Town Data'!E41&gt;9,'Town Data'!D41,"*")</f>
        <v>614013.42</v>
      </c>
      <c r="E45" s="54" t="str">
        <f>IF('Town Data'!G41&gt;9,'Town Data'!F41,"*")</f>
        <v>*</v>
      </c>
      <c r="F45" s="53">
        <f>IF('Town Data'!I41&gt;9,'Town Data'!H41,"*")</f>
        <v>1489831.41</v>
      </c>
      <c r="G45" s="53">
        <f>IF('Town Data'!K41&gt;9,'Town Data'!J41,"*")</f>
        <v>766809.11</v>
      </c>
      <c r="H45" s="54" t="str">
        <f>IF('Town Data'!M41&gt;9,'Town Data'!L41,"*")</f>
        <v>*</v>
      </c>
      <c r="I45" s="22">
        <f t="shared" si="0"/>
        <v>-0.06937899100945925</v>
      </c>
      <c r="J45" s="22">
        <f t="shared" si="1"/>
        <v>-0.19926170412868457</v>
      </c>
      <c r="K45" s="22">
        <f t="shared" si="2"/>
      </c>
      <c r="L45" s="15"/>
    </row>
    <row r="46" spans="1:12" ht="15">
      <c r="A46" s="15"/>
      <c r="B46" s="15" t="str">
        <f>'Town Data'!A42</f>
        <v>DANBY</v>
      </c>
      <c r="C46" s="48">
        <f>IF('Town Data'!C42&gt;9,'Town Data'!B42,"*")</f>
        <v>3213530.38</v>
      </c>
      <c r="D46" s="49">
        <f>IF('Town Data'!E42&gt;9,'Town Data'!D42,"*")</f>
        <v>519081.14</v>
      </c>
      <c r="E46" s="50" t="str">
        <f>IF('Town Data'!G42&gt;9,'Town Data'!F42,"*")</f>
        <v>*</v>
      </c>
      <c r="F46" s="51">
        <f>IF('Town Data'!I42&gt;9,'Town Data'!H42,"*")</f>
        <v>2575571.7</v>
      </c>
      <c r="G46" s="49">
        <f>IF('Town Data'!K42&gt;9,'Town Data'!J42,"*")</f>
        <v>646826.11</v>
      </c>
      <c r="H46" s="50" t="str">
        <f>IF('Town Data'!M42&gt;9,'Town Data'!L42,"*")</f>
        <v>*</v>
      </c>
      <c r="I46" s="9">
        <f t="shared" si="0"/>
        <v>0.24769595037870606</v>
      </c>
      <c r="J46" s="9">
        <f t="shared" si="1"/>
        <v>-0.19749507328948113</v>
      </c>
      <c r="K46" s="9">
        <f t="shared" si="2"/>
      </c>
      <c r="L46" s="15"/>
    </row>
    <row r="47" spans="1:12" ht="15">
      <c r="A47" s="15"/>
      <c r="B47" s="27" t="str">
        <f>'Town Data'!A43</f>
        <v>DANVILLE</v>
      </c>
      <c r="C47" s="52">
        <f>IF('Town Data'!C43&gt;9,'Town Data'!B43,"*")</f>
        <v>2504819.79</v>
      </c>
      <c r="D47" s="53">
        <f>IF('Town Data'!E43&gt;9,'Town Data'!D43,"*")</f>
        <v>1670861.47</v>
      </c>
      <c r="E47" s="54" t="str">
        <f>IF('Town Data'!G43&gt;9,'Town Data'!F43,"*")</f>
        <v>*</v>
      </c>
      <c r="F47" s="53">
        <f>IF('Town Data'!I43&gt;9,'Town Data'!H43,"*")</f>
        <v>2888740.23</v>
      </c>
      <c r="G47" s="53">
        <f>IF('Town Data'!K43&gt;9,'Town Data'!J43,"*")</f>
        <v>1735439.84</v>
      </c>
      <c r="H47" s="54" t="str">
        <f>IF('Town Data'!M43&gt;9,'Town Data'!L43,"*")</f>
        <v>*</v>
      </c>
      <c r="I47" s="22">
        <f t="shared" si="0"/>
        <v>-0.13290237592599316</v>
      </c>
      <c r="J47" s="22">
        <f t="shared" si="1"/>
        <v>-0.03721152903807954</v>
      </c>
      <c r="K47" s="22">
        <f t="shared" si="2"/>
      </c>
      <c r="L47" s="15"/>
    </row>
    <row r="48" spans="1:12" ht="15">
      <c r="A48" s="15"/>
      <c r="B48" s="15" t="str">
        <f>'Town Data'!A44</f>
        <v>DERBY</v>
      </c>
      <c r="C48" s="48">
        <f>IF('Town Data'!C44&gt;9,'Town Data'!B44,"*")</f>
        <v>65662764.39</v>
      </c>
      <c r="D48" s="49">
        <f>IF('Town Data'!E44&gt;9,'Town Data'!D44,"*")</f>
        <v>23264951.07</v>
      </c>
      <c r="E48" s="50">
        <f>IF('Town Data'!G44&gt;9,'Town Data'!F44,"*")</f>
        <v>395294.166666667</v>
      </c>
      <c r="F48" s="51">
        <f>IF('Town Data'!I44&gt;9,'Town Data'!H44,"*")</f>
        <v>57289579.46</v>
      </c>
      <c r="G48" s="49">
        <f>IF('Town Data'!K44&gt;9,'Town Data'!J44,"*")</f>
        <v>20052616.42</v>
      </c>
      <c r="H48" s="50">
        <f>IF('Town Data'!M44&gt;9,'Town Data'!L44,"*")</f>
        <v>568352.166666667</v>
      </c>
      <c r="I48" s="9">
        <f t="shared" si="0"/>
        <v>0.1461554615852298</v>
      </c>
      <c r="J48" s="9">
        <f t="shared" si="1"/>
        <v>0.16019528737387567</v>
      </c>
      <c r="K48" s="9">
        <f t="shared" si="2"/>
        <v>-0.30449078960140014</v>
      </c>
      <c r="L48" s="15"/>
    </row>
    <row r="49" spans="1:12" ht="15">
      <c r="A49" s="15"/>
      <c r="B49" s="27" t="str">
        <f>'Town Data'!A45</f>
        <v>DORSET</v>
      </c>
      <c r="C49" s="52">
        <f>IF('Town Data'!C45&gt;9,'Town Data'!B45,"*")</f>
        <v>7058080.85</v>
      </c>
      <c r="D49" s="53">
        <f>IF('Town Data'!E45&gt;9,'Town Data'!D45,"*")</f>
        <v>1827828.16</v>
      </c>
      <c r="E49" s="54" t="str">
        <f>IF('Town Data'!G45&gt;9,'Town Data'!F45,"*")</f>
        <v>*</v>
      </c>
      <c r="F49" s="53">
        <f>IF('Town Data'!I45&gt;9,'Town Data'!H45,"*")</f>
        <v>5713385.09</v>
      </c>
      <c r="G49" s="53">
        <f>IF('Town Data'!K45&gt;9,'Town Data'!J45,"*")</f>
        <v>1645872.55</v>
      </c>
      <c r="H49" s="54">
        <f>IF('Town Data'!M45&gt;9,'Town Data'!L45,"*")</f>
        <v>69183.1666666667</v>
      </c>
      <c r="I49" s="22">
        <f t="shared" si="0"/>
        <v>0.23535885273225995</v>
      </c>
      <c r="J49" s="22">
        <f t="shared" si="1"/>
        <v>0.11055267310947003</v>
      </c>
      <c r="K49" s="22">
        <f t="shared" si="2"/>
      </c>
      <c r="L49" s="15"/>
    </row>
    <row r="50" spans="1:12" ht="15">
      <c r="A50" s="15"/>
      <c r="B50" s="15" t="str">
        <f>'Town Data'!A46</f>
        <v>DOVER</v>
      </c>
      <c r="C50" s="48">
        <f>IF('Town Data'!C46&gt;9,'Town Data'!B46,"*")</f>
        <v>10285573.06</v>
      </c>
      <c r="D50" s="49">
        <f>IF('Town Data'!E46&gt;9,'Town Data'!D46,"*")</f>
        <v>8024464.8</v>
      </c>
      <c r="E50" s="50" t="str">
        <f>IF('Town Data'!G46&gt;9,'Town Data'!F46,"*")</f>
        <v>*</v>
      </c>
      <c r="F50" s="51">
        <f>IF('Town Data'!I46&gt;9,'Town Data'!H46,"*")</f>
        <v>12368796.69</v>
      </c>
      <c r="G50" s="49">
        <f>IF('Town Data'!K46&gt;9,'Town Data'!J46,"*")</f>
        <v>10745928.07</v>
      </c>
      <c r="H50" s="50" t="str">
        <f>IF('Town Data'!M46&gt;9,'Town Data'!L46,"*")</f>
        <v>*</v>
      </c>
      <c r="I50" s="9">
        <f t="shared" si="0"/>
        <v>-0.1684257314767132</v>
      </c>
      <c r="J50" s="9">
        <f t="shared" si="1"/>
        <v>-0.2532553030573189</v>
      </c>
      <c r="K50" s="9">
        <f t="shared" si="2"/>
      </c>
      <c r="L50" s="15"/>
    </row>
    <row r="51" spans="1:12" ht="15">
      <c r="A51" s="15"/>
      <c r="B51" s="27" t="str">
        <f>'Town Data'!A47</f>
        <v>DUMMERSTON</v>
      </c>
      <c r="C51" s="52">
        <f>IF('Town Data'!C47&gt;9,'Town Data'!B47,"*")</f>
        <v>4468765.01</v>
      </c>
      <c r="D51" s="53">
        <f>IF('Town Data'!E47&gt;9,'Town Data'!D47,"*")</f>
        <v>754067.86</v>
      </c>
      <c r="E51" s="54" t="str">
        <f>IF('Town Data'!G47&gt;9,'Town Data'!F47,"*")</f>
        <v>*</v>
      </c>
      <c r="F51" s="53">
        <f>IF('Town Data'!I47&gt;9,'Town Data'!H47,"*")</f>
        <v>3978257.94</v>
      </c>
      <c r="G51" s="53">
        <f>IF('Town Data'!K47&gt;9,'Town Data'!J47,"*")</f>
        <v>689288.33</v>
      </c>
      <c r="H51" s="54" t="str">
        <f>IF('Town Data'!M47&gt;9,'Town Data'!L47,"*")</f>
        <v>*</v>
      </c>
      <c r="I51" s="22">
        <f t="shared" si="0"/>
        <v>0.12329694992074844</v>
      </c>
      <c r="J51" s="22">
        <f t="shared" si="1"/>
        <v>0.09398030864674589</v>
      </c>
      <c r="K51" s="22">
        <f t="shared" si="2"/>
      </c>
      <c r="L51" s="15"/>
    </row>
    <row r="52" spans="1:12" ht="15">
      <c r="A52" s="15"/>
      <c r="B52" s="15" t="str">
        <f>'Town Data'!A48</f>
        <v>DUXBURY</v>
      </c>
      <c r="C52" s="48">
        <f>IF('Town Data'!C48&gt;9,'Town Data'!B48,"*")</f>
        <v>532035.57</v>
      </c>
      <c r="D52" s="49" t="str">
        <f>IF('Town Data'!E48&gt;9,'Town Data'!D48,"*")</f>
        <v>*</v>
      </c>
      <c r="E52" s="50" t="str">
        <f>IF('Town Data'!G48&gt;9,'Town Data'!F48,"*")</f>
        <v>*</v>
      </c>
      <c r="F52" s="51">
        <f>IF('Town Data'!I48&gt;9,'Town Data'!H48,"*")</f>
        <v>502771.86</v>
      </c>
      <c r="G52" s="49" t="str">
        <f>IF('Town Data'!K48&gt;9,'Town Data'!J48,"*")</f>
        <v>*</v>
      </c>
      <c r="H52" s="50" t="str">
        <f>IF('Town Data'!M48&gt;9,'Town Data'!L48,"*")</f>
        <v>*</v>
      </c>
      <c r="I52" s="9">
        <f t="shared" si="0"/>
        <v>0.05820474916794262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EAST MONTPELIER</v>
      </c>
      <c r="C53" s="52">
        <f>IF('Town Data'!C49&gt;9,'Town Data'!B49,"*")</f>
        <v>13676681.28</v>
      </c>
      <c r="D53" s="53">
        <f>IF('Town Data'!E49&gt;9,'Town Data'!D49,"*")</f>
        <v>3595093.74</v>
      </c>
      <c r="E53" s="54">
        <f>IF('Town Data'!G49&gt;9,'Town Data'!F49,"*")</f>
        <v>152174</v>
      </c>
      <c r="F53" s="53">
        <f>IF('Town Data'!I49&gt;9,'Town Data'!H49,"*")</f>
        <v>11106220.41</v>
      </c>
      <c r="G53" s="53">
        <f>IF('Town Data'!K49&gt;9,'Town Data'!J49,"*")</f>
        <v>2930176.02</v>
      </c>
      <c r="H53" s="54">
        <f>IF('Town Data'!M49&gt;9,'Town Data'!L49,"*")</f>
        <v>252260.166666667</v>
      </c>
      <c r="I53" s="22">
        <f t="shared" si="0"/>
        <v>0.23144335112290457</v>
      </c>
      <c r="J53" s="22">
        <f t="shared" si="1"/>
        <v>0.22692074314361504</v>
      </c>
      <c r="K53" s="22">
        <f t="shared" si="2"/>
        <v>-0.3967577124410587</v>
      </c>
      <c r="L53" s="15"/>
    </row>
    <row r="54" spans="1:12" ht="15">
      <c r="A54" s="15"/>
      <c r="B54" s="15" t="str">
        <f>'Town Data'!A50</f>
        <v>EDEN</v>
      </c>
      <c r="C54" s="48">
        <f>IF('Town Data'!C50&gt;9,'Town Data'!B50,"*")</f>
        <v>974192.96</v>
      </c>
      <c r="D54" s="49">
        <f>IF('Town Data'!E50&gt;9,'Town Data'!D50,"*")</f>
        <v>452626.87</v>
      </c>
      <c r="E54" s="50" t="str">
        <f>IF('Town Data'!G50&gt;9,'Town Data'!F50,"*")</f>
        <v>*</v>
      </c>
      <c r="F54" s="51">
        <f>IF('Town Data'!I50&gt;9,'Town Data'!H50,"*")</f>
        <v>925643.58</v>
      </c>
      <c r="G54" s="49" t="str">
        <f>IF('Town Data'!K50&gt;9,'Town Data'!J50,"*")</f>
        <v>*</v>
      </c>
      <c r="H54" s="50" t="str">
        <f>IF('Town Data'!M50&gt;9,'Town Data'!L50,"*")</f>
        <v>*</v>
      </c>
      <c r="I54" s="9">
        <f t="shared" si="0"/>
        <v>0.05244932396117306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ENOSBURG</v>
      </c>
      <c r="C55" s="52">
        <f>IF('Town Data'!C51&gt;9,'Town Data'!B51,"*")</f>
        <v>16293580.4</v>
      </c>
      <c r="D55" s="53">
        <f>IF('Town Data'!E51&gt;9,'Town Data'!D51,"*")</f>
        <v>4763268.14</v>
      </c>
      <c r="E55" s="54">
        <f>IF('Town Data'!G51&gt;9,'Town Data'!F51,"*")</f>
        <v>199880.333333333</v>
      </c>
      <c r="F55" s="53">
        <f>IF('Town Data'!I51&gt;9,'Town Data'!H51,"*")</f>
        <v>19312525.37</v>
      </c>
      <c r="G55" s="53">
        <f>IF('Town Data'!K51&gt;9,'Town Data'!J51,"*")</f>
        <v>4738747.86</v>
      </c>
      <c r="H55" s="54">
        <f>IF('Town Data'!M51&gt;9,'Town Data'!L51,"*")</f>
        <v>108593.5</v>
      </c>
      <c r="I55" s="22">
        <f t="shared" si="0"/>
        <v>-0.15632056979402692</v>
      </c>
      <c r="J55" s="22">
        <f t="shared" si="1"/>
        <v>0.00517442175114996</v>
      </c>
      <c r="K55" s="22">
        <f t="shared" si="2"/>
        <v>0.840628889697201</v>
      </c>
      <c r="L55" s="15"/>
    </row>
    <row r="56" spans="1:12" ht="15">
      <c r="A56" s="15"/>
      <c r="B56" s="15" t="str">
        <f>'Town Data'!A52</f>
        <v>ESSEX</v>
      </c>
      <c r="C56" s="48">
        <f>IF('Town Data'!C52&gt;9,'Town Data'!B52,"*")</f>
        <v>155574550.97</v>
      </c>
      <c r="D56" s="49">
        <f>IF('Town Data'!E52&gt;9,'Town Data'!D52,"*")</f>
        <v>38495756.29</v>
      </c>
      <c r="E56" s="50">
        <f>IF('Town Data'!G52&gt;9,'Town Data'!F52,"*")</f>
        <v>1091394.66666667</v>
      </c>
      <c r="F56" s="51">
        <f>IF('Town Data'!I52&gt;9,'Town Data'!H52,"*")</f>
        <v>126332431.12</v>
      </c>
      <c r="G56" s="49">
        <f>IF('Town Data'!K52&gt;9,'Town Data'!J52,"*")</f>
        <v>35452981.8</v>
      </c>
      <c r="H56" s="50">
        <f>IF('Town Data'!M52&gt;9,'Town Data'!L52,"*")</f>
        <v>7252944.5</v>
      </c>
      <c r="I56" s="9">
        <f t="shared" si="0"/>
        <v>0.23146962019771186</v>
      </c>
      <c r="J56" s="9">
        <f t="shared" si="1"/>
        <v>0.08582562976409511</v>
      </c>
      <c r="K56" s="9">
        <f t="shared" si="2"/>
        <v>-0.8495239186420536</v>
      </c>
      <c r="L56" s="15"/>
    </row>
    <row r="57" spans="1:12" ht="15">
      <c r="A57" s="15"/>
      <c r="B57" s="27" t="str">
        <f>'Town Data'!A53</f>
        <v>FAIR HAVEN</v>
      </c>
      <c r="C57" s="52">
        <f>IF('Town Data'!C53&gt;9,'Town Data'!B53,"*")</f>
        <v>18321260.9</v>
      </c>
      <c r="D57" s="53">
        <f>IF('Town Data'!E53&gt;9,'Town Data'!D53,"*")</f>
        <v>3651919.33</v>
      </c>
      <c r="E57" s="54" t="str">
        <f>IF('Town Data'!G53&gt;9,'Town Data'!F53,"*")</f>
        <v>*</v>
      </c>
      <c r="F57" s="53">
        <f>IF('Town Data'!I53&gt;9,'Town Data'!H53,"*")</f>
        <v>18186247.56</v>
      </c>
      <c r="G57" s="53">
        <f>IF('Town Data'!K53&gt;9,'Town Data'!J53,"*")</f>
        <v>3722421.55</v>
      </c>
      <c r="H57" s="54" t="str">
        <f>IF('Town Data'!M53&gt;9,'Town Data'!L53,"*")</f>
        <v>*</v>
      </c>
      <c r="I57" s="22">
        <f t="shared" si="0"/>
        <v>0.007423925114544073</v>
      </c>
      <c r="J57" s="22">
        <f t="shared" si="1"/>
        <v>-0.01893988068062838</v>
      </c>
      <c r="K57" s="22">
        <f t="shared" si="2"/>
      </c>
      <c r="L57" s="15"/>
    </row>
    <row r="58" spans="1:12" ht="15">
      <c r="A58" s="15"/>
      <c r="B58" s="15" t="str">
        <f>'Town Data'!A54</f>
        <v>FAIRFAX</v>
      </c>
      <c r="C58" s="48">
        <f>IF('Town Data'!C54&gt;9,'Town Data'!B54,"*")</f>
        <v>8209967.64</v>
      </c>
      <c r="D58" s="49">
        <f>IF('Town Data'!E54&gt;9,'Town Data'!D54,"*")</f>
        <v>3156765.54</v>
      </c>
      <c r="E58" s="50" t="str">
        <f>IF('Town Data'!G54&gt;9,'Town Data'!F54,"*")</f>
        <v>*</v>
      </c>
      <c r="F58" s="51">
        <f>IF('Town Data'!I54&gt;9,'Town Data'!H54,"*")</f>
        <v>7843948.51</v>
      </c>
      <c r="G58" s="49">
        <f>IF('Town Data'!K54&gt;9,'Town Data'!J54,"*")</f>
        <v>2898440.99</v>
      </c>
      <c r="H58" s="50" t="str">
        <f>IF('Town Data'!M54&gt;9,'Town Data'!L54,"*")</f>
        <v>*</v>
      </c>
      <c r="I58" s="9">
        <f t="shared" si="0"/>
        <v>0.04666261252650674</v>
      </c>
      <c r="J58" s="9">
        <f t="shared" si="1"/>
        <v>0.0891253438973756</v>
      </c>
      <c r="K58" s="9">
        <f t="shared" si="2"/>
      </c>
      <c r="L58" s="15"/>
    </row>
    <row r="59" spans="1:12" ht="15">
      <c r="A59" s="15"/>
      <c r="B59" s="27" t="str">
        <f>'Town Data'!A55</f>
        <v>FAIRFIELD</v>
      </c>
      <c r="C59" s="52">
        <f>IF('Town Data'!C55&gt;9,'Town Data'!B55,"*")</f>
        <v>1979212.99</v>
      </c>
      <c r="D59" s="53">
        <f>IF('Town Data'!E55&gt;9,'Town Data'!D55,"*")</f>
        <v>498853.73</v>
      </c>
      <c r="E59" s="54" t="str">
        <f>IF('Town Data'!G55&gt;9,'Town Data'!F55,"*")</f>
        <v>*</v>
      </c>
      <c r="F59" s="53">
        <f>IF('Town Data'!I55&gt;9,'Town Data'!H55,"*")</f>
        <v>2054018.18</v>
      </c>
      <c r="G59" s="53">
        <f>IF('Town Data'!K55&gt;9,'Town Data'!J55,"*")</f>
        <v>495019.2</v>
      </c>
      <c r="H59" s="54" t="str">
        <f>IF('Town Data'!M55&gt;9,'Town Data'!L55,"*")</f>
        <v>*</v>
      </c>
      <c r="I59" s="22">
        <f t="shared" si="0"/>
        <v>-0.036418952241211396</v>
      </c>
      <c r="J59" s="22">
        <f t="shared" si="1"/>
        <v>0.0077462247928968605</v>
      </c>
      <c r="K59" s="22">
        <f t="shared" si="2"/>
      </c>
      <c r="L59" s="15"/>
    </row>
    <row r="60" spans="1:12" ht="15">
      <c r="A60" s="15"/>
      <c r="B60" s="15" t="str">
        <f>'Town Data'!A56</f>
        <v>FAIRLEE</v>
      </c>
      <c r="C60" s="48">
        <f>IF('Town Data'!C56&gt;9,'Town Data'!B56,"*")</f>
        <v>10665661.26</v>
      </c>
      <c r="D60" s="49">
        <f>IF('Town Data'!E56&gt;9,'Town Data'!D56,"*")</f>
        <v>1405506.68</v>
      </c>
      <c r="E60" s="50">
        <f>IF('Town Data'!G56&gt;9,'Town Data'!F56,"*")</f>
        <v>51149.8333333333</v>
      </c>
      <c r="F60" s="51">
        <f>IF('Town Data'!I56&gt;9,'Town Data'!H56,"*")</f>
        <v>10308888.06</v>
      </c>
      <c r="G60" s="49">
        <f>IF('Town Data'!K56&gt;9,'Town Data'!J56,"*")</f>
        <v>1447646.32</v>
      </c>
      <c r="H60" s="50">
        <f>IF('Town Data'!M56&gt;9,'Town Data'!L56,"*")</f>
        <v>53646.5</v>
      </c>
      <c r="I60" s="9">
        <f t="shared" si="0"/>
        <v>0.034608310607652404</v>
      </c>
      <c r="J60" s="9">
        <f t="shared" si="1"/>
        <v>-0.029109071337258763</v>
      </c>
      <c r="K60" s="9">
        <f t="shared" si="2"/>
        <v>-0.04653922747367863</v>
      </c>
      <c r="L60" s="15"/>
    </row>
    <row r="61" spans="1:12" ht="15">
      <c r="A61" s="15"/>
      <c r="B61" s="27" t="str">
        <f>'Town Data'!A57</f>
        <v>FAYSTON</v>
      </c>
      <c r="C61" s="52">
        <f>IF('Town Data'!C57&gt;9,'Town Data'!B57,"*")</f>
        <v>3338579.5</v>
      </c>
      <c r="D61" s="53">
        <f>IF('Town Data'!E57&gt;9,'Town Data'!D57,"*")</f>
        <v>804421.77</v>
      </c>
      <c r="E61" s="54" t="str">
        <f>IF('Town Data'!G57&gt;9,'Town Data'!F57,"*")</f>
        <v>*</v>
      </c>
      <c r="F61" s="53">
        <f>IF('Town Data'!I57&gt;9,'Town Data'!H57,"*")</f>
        <v>1905423.64</v>
      </c>
      <c r="G61" s="53" t="str">
        <f>IF('Town Data'!K57&gt;9,'Town Data'!J57,"*")</f>
        <v>*</v>
      </c>
      <c r="H61" s="54" t="str">
        <f>IF('Town Data'!M57&gt;9,'Town Data'!L57,"*")</f>
        <v>*</v>
      </c>
      <c r="I61" s="22">
        <f t="shared" si="0"/>
        <v>0.7521455228717537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FERRISBURGH</v>
      </c>
      <c r="C62" s="48">
        <f>IF('Town Data'!C58&gt;9,'Town Data'!B58,"*")</f>
        <v>5642621.42</v>
      </c>
      <c r="D62" s="49">
        <f>IF('Town Data'!E58&gt;9,'Town Data'!D58,"*")</f>
        <v>1905580.1</v>
      </c>
      <c r="E62" s="50" t="str">
        <f>IF('Town Data'!G58&gt;9,'Town Data'!F58,"*")</f>
        <v>*</v>
      </c>
      <c r="F62" s="51">
        <f>IF('Town Data'!I58&gt;9,'Town Data'!H58,"*")</f>
        <v>5463277.36</v>
      </c>
      <c r="G62" s="49">
        <f>IF('Town Data'!K58&gt;9,'Town Data'!J58,"*")</f>
        <v>1786793.29</v>
      </c>
      <c r="H62" s="50" t="str">
        <f>IF('Town Data'!M58&gt;9,'Town Data'!L58,"*")</f>
        <v>*</v>
      </c>
      <c r="I62" s="9">
        <f t="shared" si="0"/>
        <v>0.03282719294339462</v>
      </c>
      <c r="J62" s="9">
        <f t="shared" si="1"/>
        <v>0.06648044329738895</v>
      </c>
      <c r="K62" s="9">
        <f t="shared" si="2"/>
      </c>
      <c r="L62" s="15"/>
    </row>
    <row r="63" spans="1:12" ht="15">
      <c r="A63" s="15"/>
      <c r="B63" s="27" t="str">
        <f>'Town Data'!A59</f>
        <v>GEORGIA</v>
      </c>
      <c r="C63" s="52">
        <f>IF('Town Data'!C59&gt;9,'Town Data'!B59,"*")</f>
        <v>6144949.65</v>
      </c>
      <c r="D63" s="53">
        <f>IF('Town Data'!E59&gt;9,'Town Data'!D59,"*")</f>
        <v>1960656.19</v>
      </c>
      <c r="E63" s="54" t="str">
        <f>IF('Town Data'!G59&gt;9,'Town Data'!F59,"*")</f>
        <v>*</v>
      </c>
      <c r="F63" s="53">
        <f>IF('Town Data'!I59&gt;9,'Town Data'!H59,"*")</f>
        <v>5942570.99</v>
      </c>
      <c r="G63" s="53">
        <f>IF('Town Data'!K59&gt;9,'Town Data'!J59,"*")</f>
        <v>2117427.43</v>
      </c>
      <c r="H63" s="54" t="str">
        <f>IF('Town Data'!M59&gt;9,'Town Data'!L59,"*")</f>
        <v>*</v>
      </c>
      <c r="I63" s="22">
        <f t="shared" si="0"/>
        <v>0.034055741250808375</v>
      </c>
      <c r="J63" s="22">
        <f t="shared" si="1"/>
        <v>-0.07403854213789995</v>
      </c>
      <c r="K63" s="22">
        <f t="shared" si="2"/>
      </c>
      <c r="L63" s="15"/>
    </row>
    <row r="64" spans="1:12" ht="15">
      <c r="A64" s="15"/>
      <c r="B64" s="15" t="str">
        <f>'Town Data'!A60</f>
        <v>GLOVER</v>
      </c>
      <c r="C64" s="48">
        <f>IF('Town Data'!C60&gt;9,'Town Data'!B60,"*")</f>
        <v>207653</v>
      </c>
      <c r="D64" s="49">
        <f>IF('Town Data'!E60&gt;9,'Town Data'!D60,"*")</f>
        <v>177457.56</v>
      </c>
      <c r="E64" s="50" t="str">
        <f>IF('Town Data'!G60&gt;9,'Town Data'!F60,"*")</f>
        <v>*</v>
      </c>
      <c r="F64" s="51" t="str">
        <f>IF('Town Data'!I60&gt;9,'Town Data'!H60,"*")</f>
        <v>*</v>
      </c>
      <c r="G64" s="49" t="str">
        <f>IF('Town Data'!K60&gt;9,'Town Data'!J60,"*")</f>
        <v>*</v>
      </c>
      <c r="H64" s="50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GRAFTON</v>
      </c>
      <c r="C65" s="52">
        <f>IF('Town Data'!C61&gt;9,'Town Data'!B61,"*")</f>
        <v>468809.58</v>
      </c>
      <c r="D65" s="53">
        <f>IF('Town Data'!E61&gt;9,'Town Data'!D61,"*")</f>
        <v>214799.82</v>
      </c>
      <c r="E65" s="54" t="str">
        <f>IF('Town Data'!G61&gt;9,'Town Data'!F61,"*")</f>
        <v>*</v>
      </c>
      <c r="F65" s="53">
        <f>IF('Town Data'!I61&gt;9,'Town Data'!H61,"*")</f>
        <v>335584.68</v>
      </c>
      <c r="G65" s="53">
        <f>IF('Town Data'!K61&gt;9,'Town Data'!J61,"*")</f>
        <v>149885.37</v>
      </c>
      <c r="H65" s="54" t="str">
        <f>IF('Town Data'!M61&gt;9,'Town Data'!L61,"*")</f>
        <v>*</v>
      </c>
      <c r="I65" s="22">
        <f t="shared" si="0"/>
        <v>0.39699339075907764</v>
      </c>
      <c r="J65" s="22">
        <f t="shared" si="1"/>
        <v>0.4330939704121891</v>
      </c>
      <c r="K65" s="22">
        <f t="shared" si="2"/>
      </c>
      <c r="L65" s="15"/>
    </row>
    <row r="66" spans="1:12" ht="15">
      <c r="A66" s="15"/>
      <c r="B66" s="15" t="str">
        <f>'Town Data'!A62</f>
        <v>GRAND ISLE</v>
      </c>
      <c r="C66" s="48">
        <f>IF('Town Data'!C62&gt;9,'Town Data'!B62,"*")</f>
        <v>876014.44</v>
      </c>
      <c r="D66" s="49">
        <f>IF('Town Data'!E62&gt;9,'Town Data'!D62,"*")</f>
        <v>435922.81</v>
      </c>
      <c r="E66" s="50" t="str">
        <f>IF('Town Data'!G62&gt;9,'Town Data'!F62,"*")</f>
        <v>*</v>
      </c>
      <c r="F66" s="51">
        <f>IF('Town Data'!I62&gt;9,'Town Data'!H62,"*")</f>
        <v>2208827.82</v>
      </c>
      <c r="G66" s="49">
        <f>IF('Town Data'!K62&gt;9,'Town Data'!J62,"*")</f>
        <v>382816.81</v>
      </c>
      <c r="H66" s="50" t="str">
        <f>IF('Town Data'!M62&gt;9,'Town Data'!L62,"*")</f>
        <v>*</v>
      </c>
      <c r="I66" s="9">
        <f t="shared" si="0"/>
        <v>-0.6034030212459023</v>
      </c>
      <c r="J66" s="9">
        <f t="shared" si="1"/>
        <v>0.1387243156850923</v>
      </c>
      <c r="K66" s="9">
        <f t="shared" si="2"/>
      </c>
      <c r="L66" s="15"/>
    </row>
    <row r="67" spans="1:12" ht="15">
      <c r="A67" s="15"/>
      <c r="B67" s="27" t="str">
        <f>'Town Data'!A63</f>
        <v>GRANVILLE</v>
      </c>
      <c r="C67" s="52" t="str">
        <f>IF('Town Data'!C63&gt;9,'Town Data'!B63,"*")</f>
        <v>*</v>
      </c>
      <c r="D67" s="53" t="str">
        <f>IF('Town Data'!E63&gt;9,'Town Data'!D63,"*")</f>
        <v>*</v>
      </c>
      <c r="E67" s="54" t="str">
        <f>IF('Town Data'!G63&gt;9,'Town Data'!F63,"*")</f>
        <v>*</v>
      </c>
      <c r="F67" s="53">
        <f>IF('Town Data'!I63&gt;9,'Town Data'!H63,"*")</f>
        <v>129788.4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GREENSBORO</v>
      </c>
      <c r="C68" s="48">
        <f>IF('Town Data'!C64&gt;9,'Town Data'!B64,"*")</f>
        <v>2774201.22</v>
      </c>
      <c r="D68" s="49">
        <f>IF('Town Data'!E64&gt;9,'Town Data'!D64,"*")</f>
        <v>1687175.53</v>
      </c>
      <c r="E68" s="50" t="str">
        <f>IF('Town Data'!G64&gt;9,'Town Data'!F64,"*")</f>
        <v>*</v>
      </c>
      <c r="F68" s="51">
        <f>IF('Town Data'!I64&gt;9,'Town Data'!H64,"*")</f>
        <v>2930762.61</v>
      </c>
      <c r="G68" s="49">
        <f>IF('Town Data'!K64&gt;9,'Town Data'!J64,"*")</f>
        <v>1723527.34</v>
      </c>
      <c r="H68" s="50" t="str">
        <f>IF('Town Data'!M64&gt;9,'Town Data'!L64,"*")</f>
        <v>*</v>
      </c>
      <c r="I68" s="9">
        <f t="shared" si="0"/>
        <v>-0.0534200175291576</v>
      </c>
      <c r="J68" s="9">
        <f t="shared" si="1"/>
        <v>-0.021091519209669198</v>
      </c>
      <c r="K68" s="9">
        <f t="shared" si="2"/>
      </c>
      <c r="L68" s="15"/>
    </row>
    <row r="69" spans="1:12" ht="15">
      <c r="A69" s="15"/>
      <c r="B69" s="27" t="str">
        <f>'Town Data'!A65</f>
        <v>GROTON</v>
      </c>
      <c r="C69" s="52">
        <f>IF('Town Data'!C65&gt;9,'Town Data'!B65,"*")</f>
        <v>1265656.85</v>
      </c>
      <c r="D69" s="53">
        <f>IF('Town Data'!E65&gt;9,'Town Data'!D65,"*")</f>
        <v>662502.51</v>
      </c>
      <c r="E69" s="54" t="str">
        <f>IF('Town Data'!G65&gt;9,'Town Data'!F65,"*")</f>
        <v>*</v>
      </c>
      <c r="F69" s="53">
        <f>IF('Town Data'!I65&gt;9,'Town Data'!H65,"*")</f>
        <v>887302.94</v>
      </c>
      <c r="G69" s="53">
        <f>IF('Town Data'!K65&gt;9,'Town Data'!J65,"*")</f>
        <v>349006.23</v>
      </c>
      <c r="H69" s="54" t="str">
        <f>IF('Town Data'!M65&gt;9,'Town Data'!L65,"*")</f>
        <v>*</v>
      </c>
      <c r="I69" s="22">
        <f t="shared" si="0"/>
        <v>0.4264089443905147</v>
      </c>
      <c r="J69" s="22">
        <f t="shared" si="1"/>
        <v>0.8982541085298106</v>
      </c>
      <c r="K69" s="22">
        <f t="shared" si="2"/>
      </c>
      <c r="L69" s="15"/>
    </row>
    <row r="70" spans="1:12" ht="15">
      <c r="A70" s="15"/>
      <c r="B70" s="15" t="str">
        <f>'Town Data'!A66</f>
        <v>GUILFORD</v>
      </c>
      <c r="C70" s="48">
        <f>IF('Town Data'!C66&gt;9,'Town Data'!B66,"*")</f>
        <v>873496.87</v>
      </c>
      <c r="D70" s="49">
        <f>IF('Town Data'!E66&gt;9,'Town Data'!D66,"*")</f>
        <v>396512.57</v>
      </c>
      <c r="E70" s="50" t="str">
        <f>IF('Town Data'!G66&gt;9,'Town Data'!F66,"*")</f>
        <v>*</v>
      </c>
      <c r="F70" s="51">
        <f>IF('Town Data'!I66&gt;9,'Town Data'!H66,"*")</f>
        <v>1113276.35</v>
      </c>
      <c r="G70" s="49">
        <f>IF('Town Data'!K66&gt;9,'Town Data'!J66,"*")</f>
        <v>398347.62</v>
      </c>
      <c r="H70" s="50" t="str">
        <f>IF('Town Data'!M66&gt;9,'Town Data'!L66,"*")</f>
        <v>*</v>
      </c>
      <c r="I70" s="9">
        <f t="shared" si="0"/>
        <v>-0.21538181422788696</v>
      </c>
      <c r="J70" s="9">
        <f t="shared" si="1"/>
        <v>-0.004606654860897596</v>
      </c>
      <c r="K70" s="9">
        <f t="shared" si="2"/>
      </c>
      <c r="L70" s="15"/>
    </row>
    <row r="71" spans="1:12" ht="15">
      <c r="A71" s="15"/>
      <c r="B71" s="27" t="str">
        <f>'Town Data'!A67</f>
        <v>HARDWICK</v>
      </c>
      <c r="C71" s="52">
        <f>IF('Town Data'!C67&gt;9,'Town Data'!B67,"*")</f>
        <v>23413571.23</v>
      </c>
      <c r="D71" s="53">
        <f>IF('Town Data'!E67&gt;9,'Town Data'!D67,"*")</f>
        <v>4313578.57</v>
      </c>
      <c r="E71" s="54" t="str">
        <f>IF('Town Data'!G67&gt;9,'Town Data'!F67,"*")</f>
        <v>*</v>
      </c>
      <c r="F71" s="53">
        <f>IF('Town Data'!I67&gt;9,'Town Data'!H67,"*")</f>
        <v>24311094.01</v>
      </c>
      <c r="G71" s="53">
        <f>IF('Town Data'!K67&gt;9,'Town Data'!J67,"*")</f>
        <v>4436996.51</v>
      </c>
      <c r="H71" s="54">
        <f>IF('Town Data'!M67&gt;9,'Town Data'!L67,"*")</f>
        <v>32655</v>
      </c>
      <c r="I71" s="22">
        <f aca="true" t="shared" si="3" ref="I71:I100">_xlfn.IFERROR((C71-F71)/F71,"")</f>
        <v>-0.03691823904061326</v>
      </c>
      <c r="J71" s="22">
        <f aca="true" t="shared" si="4" ref="J71:J100">_xlfn.IFERROR((D71-G71)/G71,"")</f>
        <v>-0.02781564955524373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HARTFORD</v>
      </c>
      <c r="C72" s="48">
        <f>IF('Town Data'!C68&gt;9,'Town Data'!B68,"*")</f>
        <v>97256704.79</v>
      </c>
      <c r="D72" s="49">
        <f>IF('Town Data'!E68&gt;9,'Town Data'!D68,"*")</f>
        <v>20903550.33</v>
      </c>
      <c r="E72" s="50">
        <f>IF('Town Data'!G68&gt;9,'Town Data'!F68,"*")</f>
        <v>490221</v>
      </c>
      <c r="F72" s="51">
        <f>IF('Town Data'!I68&gt;9,'Town Data'!H68,"*")</f>
        <v>98052381.87</v>
      </c>
      <c r="G72" s="49">
        <f>IF('Town Data'!K68&gt;9,'Town Data'!J68,"*")</f>
        <v>21085883.87</v>
      </c>
      <c r="H72" s="50">
        <f>IF('Town Data'!M68&gt;9,'Town Data'!L68,"*")</f>
        <v>806479</v>
      </c>
      <c r="I72" s="9">
        <f t="shared" si="3"/>
        <v>-0.008114816436126195</v>
      </c>
      <c r="J72" s="9">
        <f t="shared" si="4"/>
        <v>-0.008647185061064402</v>
      </c>
      <c r="K72" s="9">
        <f t="shared" si="5"/>
        <v>-0.39214660270137225</v>
      </c>
      <c r="L72" s="15"/>
    </row>
    <row r="73" spans="1:12" ht="15">
      <c r="A73" s="15"/>
      <c r="B73" s="27" t="str">
        <f>'Town Data'!A69</f>
        <v>HARTLAND</v>
      </c>
      <c r="C73" s="52">
        <f>IF('Town Data'!C69&gt;9,'Town Data'!B69,"*")</f>
        <v>3878307.85</v>
      </c>
      <c r="D73" s="53">
        <f>IF('Town Data'!E69&gt;9,'Town Data'!D69,"*")</f>
        <v>1299982.91</v>
      </c>
      <c r="E73" s="54" t="str">
        <f>IF('Town Data'!G69&gt;9,'Town Data'!F69,"*")</f>
        <v>*</v>
      </c>
      <c r="F73" s="53">
        <f>IF('Town Data'!I69&gt;9,'Town Data'!H69,"*")</f>
        <v>3262094.92</v>
      </c>
      <c r="G73" s="53">
        <f>IF('Town Data'!K69&gt;9,'Town Data'!J69,"*")</f>
        <v>1242632.91</v>
      </c>
      <c r="H73" s="54" t="str">
        <f>IF('Town Data'!M69&gt;9,'Town Data'!L69,"*")</f>
        <v>*</v>
      </c>
      <c r="I73" s="22">
        <f t="shared" si="3"/>
        <v>0.18890098084576895</v>
      </c>
      <c r="J73" s="22">
        <f t="shared" si="4"/>
        <v>0.04615200477830577</v>
      </c>
      <c r="K73" s="22">
        <f t="shared" si="5"/>
      </c>
      <c r="L73" s="15"/>
    </row>
    <row r="74" spans="1:12" ht="15">
      <c r="A74" s="15"/>
      <c r="B74" s="15" t="str">
        <f>'Town Data'!A70</f>
        <v>HIGHGATE</v>
      </c>
      <c r="C74" s="48">
        <f>IF('Town Data'!C70&gt;9,'Town Data'!B70,"*")</f>
        <v>5250585.35</v>
      </c>
      <c r="D74" s="49">
        <f>IF('Town Data'!E70&gt;9,'Town Data'!D70,"*")</f>
        <v>1724316.15</v>
      </c>
      <c r="E74" s="50" t="str">
        <f>IF('Town Data'!G70&gt;9,'Town Data'!F70,"*")</f>
        <v>*</v>
      </c>
      <c r="F74" s="51">
        <f>IF('Town Data'!I70&gt;9,'Town Data'!H70,"*")</f>
        <v>5088723.87</v>
      </c>
      <c r="G74" s="49">
        <f>IF('Town Data'!K70&gt;9,'Town Data'!J70,"*")</f>
        <v>1452946.83</v>
      </c>
      <c r="H74" s="50" t="str">
        <f>IF('Town Data'!M70&gt;9,'Town Data'!L70,"*")</f>
        <v>*</v>
      </c>
      <c r="I74" s="9">
        <f t="shared" si="3"/>
        <v>0.03180787249122234</v>
      </c>
      <c r="J74" s="9">
        <f t="shared" si="4"/>
        <v>0.18677167973173514</v>
      </c>
      <c r="K74" s="9">
        <f t="shared" si="5"/>
      </c>
      <c r="L74" s="15"/>
    </row>
    <row r="75" spans="1:12" ht="15">
      <c r="A75" s="15"/>
      <c r="B75" s="27" t="str">
        <f>'Town Data'!A71</f>
        <v>HINESBURG</v>
      </c>
      <c r="C75" s="52">
        <f>IF('Town Data'!C71&gt;9,'Town Data'!B71,"*")</f>
        <v>25040982.38</v>
      </c>
      <c r="D75" s="53">
        <f>IF('Town Data'!E71&gt;9,'Town Data'!D71,"*")</f>
        <v>4065681.28</v>
      </c>
      <c r="E75" s="54">
        <f>IF('Town Data'!G71&gt;9,'Town Data'!F71,"*")</f>
        <v>29835.6666666667</v>
      </c>
      <c r="F75" s="53">
        <f>IF('Town Data'!I71&gt;9,'Town Data'!H71,"*")</f>
        <v>27691352.84</v>
      </c>
      <c r="G75" s="53">
        <f>IF('Town Data'!K71&gt;9,'Town Data'!J71,"*")</f>
        <v>4044979.71</v>
      </c>
      <c r="H75" s="54" t="str">
        <f>IF('Town Data'!M71&gt;9,'Town Data'!L71,"*")</f>
        <v>*</v>
      </c>
      <c r="I75" s="22">
        <f t="shared" si="3"/>
        <v>-0.09571112236060768</v>
      </c>
      <c r="J75" s="22">
        <f t="shared" si="4"/>
        <v>0.005117842729549769</v>
      </c>
      <c r="K75" s="22">
        <f t="shared" si="5"/>
      </c>
      <c r="L75" s="15"/>
    </row>
    <row r="76" spans="1:12" ht="15">
      <c r="A76" s="15"/>
      <c r="B76" s="15" t="str">
        <f>'Town Data'!A72</f>
        <v>HUNTINGTON</v>
      </c>
      <c r="C76" s="48">
        <f>IF('Town Data'!C72&gt;9,'Town Data'!B72,"*")</f>
        <v>670325.77</v>
      </c>
      <c r="D76" s="49">
        <f>IF('Town Data'!E72&gt;9,'Town Data'!D72,"*")</f>
        <v>386789.21</v>
      </c>
      <c r="E76" s="50" t="str">
        <f>IF('Town Data'!G72&gt;9,'Town Data'!F72,"*")</f>
        <v>*</v>
      </c>
      <c r="F76" s="51">
        <f>IF('Town Data'!I72&gt;9,'Town Data'!H72,"*")</f>
        <v>672418.66</v>
      </c>
      <c r="G76" s="49">
        <f>IF('Town Data'!K72&gt;9,'Town Data'!J72,"*")</f>
        <v>310784.72</v>
      </c>
      <c r="H76" s="50" t="str">
        <f>IF('Town Data'!M72&gt;9,'Town Data'!L72,"*")</f>
        <v>*</v>
      </c>
      <c r="I76" s="9">
        <f t="shared" si="3"/>
        <v>-0.0031124805489484986</v>
      </c>
      <c r="J76" s="9">
        <f t="shared" si="4"/>
        <v>0.24455671437128587</v>
      </c>
      <c r="K76" s="9">
        <f t="shared" si="5"/>
      </c>
      <c r="L76" s="15"/>
    </row>
    <row r="77" spans="1:12" ht="15">
      <c r="A77" s="15"/>
      <c r="B77" s="27" t="str">
        <f>'Town Data'!A73</f>
        <v>HYDE PARK</v>
      </c>
      <c r="C77" s="52">
        <f>IF('Town Data'!C73&gt;9,'Town Data'!B73,"*")</f>
        <v>11284422.81</v>
      </c>
      <c r="D77" s="53">
        <f>IF('Town Data'!E73&gt;9,'Town Data'!D73,"*")</f>
        <v>1007264.67</v>
      </c>
      <c r="E77" s="54" t="str">
        <f>IF('Town Data'!G73&gt;9,'Town Data'!F73,"*")</f>
        <v>*</v>
      </c>
      <c r="F77" s="53">
        <f>IF('Town Data'!I73&gt;9,'Town Data'!H73,"*")</f>
        <v>10452187.75</v>
      </c>
      <c r="G77" s="53">
        <f>IF('Town Data'!K73&gt;9,'Town Data'!J73,"*")</f>
        <v>1061742.7</v>
      </c>
      <c r="H77" s="54" t="str">
        <f>IF('Town Data'!M73&gt;9,'Town Data'!L73,"*")</f>
        <v>*</v>
      </c>
      <c r="I77" s="22">
        <f t="shared" si="3"/>
        <v>0.07962304925110061</v>
      </c>
      <c r="J77" s="22">
        <f t="shared" si="4"/>
        <v>-0.05131001136150963</v>
      </c>
      <c r="K77" s="22">
        <f t="shared" si="5"/>
      </c>
      <c r="L77" s="15"/>
    </row>
    <row r="78" spans="1:12" ht="15">
      <c r="A78" s="15"/>
      <c r="B78" s="15" t="str">
        <f>'Town Data'!A74</f>
        <v>IRASBURG</v>
      </c>
      <c r="C78" s="48">
        <f>IF('Town Data'!C74&gt;9,'Town Data'!B74,"*")</f>
        <v>2890617.15</v>
      </c>
      <c r="D78" s="49">
        <f>IF('Town Data'!E74&gt;9,'Town Data'!D74,"*")</f>
        <v>477850.5</v>
      </c>
      <c r="E78" s="50" t="str">
        <f>IF('Town Data'!G74&gt;9,'Town Data'!F74,"*")</f>
        <v>*</v>
      </c>
      <c r="F78" s="51">
        <f>IF('Town Data'!I74&gt;9,'Town Data'!H74,"*")</f>
        <v>3253930.85</v>
      </c>
      <c r="G78" s="49">
        <f>IF('Town Data'!K74&gt;9,'Town Data'!J74,"*")</f>
        <v>607964.41</v>
      </c>
      <c r="H78" s="50" t="str">
        <f>IF('Town Data'!M74&gt;9,'Town Data'!L74,"*")</f>
        <v>*</v>
      </c>
      <c r="I78" s="9">
        <f t="shared" si="3"/>
        <v>-0.11165378637348737</v>
      </c>
      <c r="J78" s="9">
        <f t="shared" si="4"/>
        <v>-0.2140156691079993</v>
      </c>
      <c r="K78" s="9">
        <f t="shared" si="5"/>
      </c>
      <c r="L78" s="15"/>
    </row>
    <row r="79" spans="1:12" ht="15">
      <c r="A79" s="15"/>
      <c r="B79" s="27" t="str">
        <f>'Town Data'!A75</f>
        <v>JAMAICA</v>
      </c>
      <c r="C79" s="52">
        <f>IF('Town Data'!C75&gt;9,'Town Data'!B75,"*")</f>
        <v>4397263.22</v>
      </c>
      <c r="D79" s="53">
        <f>IF('Town Data'!E75&gt;9,'Town Data'!D75,"*")</f>
        <v>1422745.91</v>
      </c>
      <c r="E79" s="54" t="str">
        <f>IF('Town Data'!G75&gt;9,'Town Data'!F75,"*")</f>
        <v>*</v>
      </c>
      <c r="F79" s="53">
        <f>IF('Town Data'!I75&gt;9,'Town Data'!H75,"*")</f>
        <v>4688394.25</v>
      </c>
      <c r="G79" s="53">
        <f>IF('Town Data'!K75&gt;9,'Town Data'!J75,"*")</f>
        <v>1380613.71</v>
      </c>
      <c r="H79" s="54" t="str">
        <f>IF('Town Data'!M75&gt;9,'Town Data'!L75,"*")</f>
        <v>*</v>
      </c>
      <c r="I79" s="22">
        <f t="shared" si="3"/>
        <v>-0.06209610678538825</v>
      </c>
      <c r="J79" s="22">
        <f t="shared" si="4"/>
        <v>0.0305170082658385</v>
      </c>
      <c r="K79" s="22">
        <f t="shared" si="5"/>
      </c>
      <c r="L79" s="15"/>
    </row>
    <row r="80" spans="1:12" ht="15">
      <c r="A80" s="15"/>
      <c r="B80" s="15" t="str">
        <f>'Town Data'!A76</f>
        <v>JERICHO</v>
      </c>
      <c r="C80" s="48">
        <f>IF('Town Data'!C76&gt;9,'Town Data'!B76,"*")</f>
        <v>7112910.78</v>
      </c>
      <c r="D80" s="49">
        <f>IF('Town Data'!E76&gt;9,'Town Data'!D76,"*")</f>
        <v>2435203.83</v>
      </c>
      <c r="E80" s="50">
        <f>IF('Town Data'!G76&gt;9,'Town Data'!F76,"*")</f>
        <v>8117.99999999999</v>
      </c>
      <c r="F80" s="51">
        <f>IF('Town Data'!I76&gt;9,'Town Data'!H76,"*")</f>
        <v>6345275.52</v>
      </c>
      <c r="G80" s="49">
        <f>IF('Town Data'!K76&gt;9,'Town Data'!J76,"*")</f>
        <v>2244239.94</v>
      </c>
      <c r="H80" s="50">
        <f>IF('Town Data'!M76&gt;9,'Town Data'!L76,"*")</f>
        <v>6771.5</v>
      </c>
      <c r="I80" s="9">
        <f t="shared" si="3"/>
        <v>0.12097745126755359</v>
      </c>
      <c r="J80" s="9">
        <f t="shared" si="4"/>
        <v>0.08509067439553729</v>
      </c>
      <c r="K80" s="9">
        <f t="shared" si="5"/>
        <v>0.19884811341652367</v>
      </c>
      <c r="L80" s="15"/>
    </row>
    <row r="81" spans="1:12" ht="15">
      <c r="A81" s="15"/>
      <c r="B81" s="27" t="str">
        <f>'Town Data'!A77</f>
        <v>JOHNSON</v>
      </c>
      <c r="C81" s="52">
        <f>IF('Town Data'!C77&gt;9,'Town Data'!B77,"*")</f>
        <v>28810446.33</v>
      </c>
      <c r="D81" s="53">
        <f>IF('Town Data'!E77&gt;9,'Town Data'!D77,"*")</f>
        <v>8670906.89</v>
      </c>
      <c r="E81" s="54" t="str">
        <f>IF('Town Data'!G77&gt;9,'Town Data'!F77,"*")</f>
        <v>*</v>
      </c>
      <c r="F81" s="53">
        <f>IF('Town Data'!I77&gt;9,'Town Data'!H77,"*")</f>
        <v>28633096.89</v>
      </c>
      <c r="G81" s="53">
        <f>IF('Town Data'!K77&gt;9,'Town Data'!J77,"*")</f>
        <v>8100607.87</v>
      </c>
      <c r="H81" s="54">
        <f>IF('Town Data'!M77&gt;9,'Town Data'!L77,"*")</f>
        <v>162999.833333333</v>
      </c>
      <c r="I81" s="22">
        <f t="shared" si="3"/>
        <v>0.006193861623886595</v>
      </c>
      <c r="J81" s="22">
        <f t="shared" si="4"/>
        <v>0.07040200305363016</v>
      </c>
      <c r="K81" s="22">
        <f t="shared" si="5"/>
      </c>
      <c r="L81" s="15"/>
    </row>
    <row r="82" spans="1:12" ht="15">
      <c r="A82" s="15"/>
      <c r="B82" s="15" t="str">
        <f>'Town Data'!A78</f>
        <v>KILLINGTON</v>
      </c>
      <c r="C82" s="48">
        <f>IF('Town Data'!C78&gt;9,'Town Data'!B78,"*")</f>
        <v>21248002.28</v>
      </c>
      <c r="D82" s="49">
        <f>IF('Town Data'!E78&gt;9,'Town Data'!D78,"*")</f>
        <v>17613455.43</v>
      </c>
      <c r="E82" s="50">
        <f>IF('Town Data'!G78&gt;9,'Town Data'!F78,"*")</f>
        <v>1489279.5</v>
      </c>
      <c r="F82" s="51">
        <f>IF('Town Data'!I78&gt;9,'Town Data'!H78,"*")</f>
        <v>18182717.83</v>
      </c>
      <c r="G82" s="49">
        <f>IF('Town Data'!K78&gt;9,'Town Data'!J78,"*")</f>
        <v>14643429.6</v>
      </c>
      <c r="H82" s="50">
        <f>IF('Town Data'!M78&gt;9,'Town Data'!L78,"*")</f>
        <v>586856.666666667</v>
      </c>
      <c r="I82" s="9">
        <f t="shared" si="3"/>
        <v>0.16858230318805995</v>
      </c>
      <c r="J82" s="9">
        <f t="shared" si="4"/>
        <v>0.2028231029976748</v>
      </c>
      <c r="K82" s="9">
        <f t="shared" si="5"/>
        <v>1.5377227261625483</v>
      </c>
      <c r="L82" s="15"/>
    </row>
    <row r="83" spans="1:12" ht="15">
      <c r="A83" s="15"/>
      <c r="B83" s="27" t="str">
        <f>'Town Data'!A79</f>
        <v>LINCOLN</v>
      </c>
      <c r="C83" s="52">
        <f>IF('Town Data'!C79&gt;9,'Town Data'!B79,"*")</f>
        <v>874456.05</v>
      </c>
      <c r="D83" s="53">
        <f>IF('Town Data'!E79&gt;9,'Town Data'!D79,"*")</f>
        <v>314989.47</v>
      </c>
      <c r="E83" s="54" t="str">
        <f>IF('Town Data'!G79&gt;9,'Town Data'!F79,"*")</f>
        <v>*</v>
      </c>
      <c r="F83" s="53">
        <f>IF('Town Data'!I79&gt;9,'Town Data'!H79,"*")</f>
        <v>727030.16</v>
      </c>
      <c r="G83" s="53">
        <f>IF('Town Data'!K79&gt;9,'Town Data'!J79,"*")</f>
        <v>309193.5</v>
      </c>
      <c r="H83" s="54" t="str">
        <f>IF('Town Data'!M79&gt;9,'Town Data'!L79,"*")</f>
        <v>*</v>
      </c>
      <c r="I83" s="22">
        <f t="shared" si="3"/>
        <v>0.20277823137351</v>
      </c>
      <c r="J83" s="22">
        <f t="shared" si="4"/>
        <v>0.018745445813058724</v>
      </c>
      <c r="K83" s="22">
        <f t="shared" si="5"/>
      </c>
      <c r="L83" s="15"/>
    </row>
    <row r="84" spans="1:12" ht="15">
      <c r="A84" s="15"/>
      <c r="B84" s="15" t="str">
        <f>'Town Data'!A80</f>
        <v>LONDONDERRY</v>
      </c>
      <c r="C84" s="48">
        <f>IF('Town Data'!C80&gt;9,'Town Data'!B80,"*")</f>
        <v>9997819.86</v>
      </c>
      <c r="D84" s="51">
        <f>IF('Town Data'!E80&gt;9,'Town Data'!D80,"*")</f>
        <v>3602670.56</v>
      </c>
      <c r="E84" s="58" t="str">
        <f>IF('Town Data'!G80&gt;9,'Town Data'!F80,"*")</f>
        <v>*</v>
      </c>
      <c r="F84" s="51">
        <f>IF('Town Data'!I80&gt;9,'Town Data'!H80,"*")</f>
        <v>9456506.68</v>
      </c>
      <c r="G84" s="49">
        <f>IF('Town Data'!K80&gt;9,'Town Data'!J80,"*")</f>
        <v>3512674.63</v>
      </c>
      <c r="H84" s="50" t="str">
        <f>IF('Town Data'!M80&gt;9,'Town Data'!L80,"*")</f>
        <v>*</v>
      </c>
      <c r="I84" s="9">
        <f t="shared" si="3"/>
        <v>0.057242404443582515</v>
      </c>
      <c r="J84" s="9">
        <f t="shared" si="4"/>
        <v>0.02562034332226215</v>
      </c>
      <c r="K84" s="9">
        <f t="shared" si="5"/>
      </c>
      <c r="L84" s="15"/>
    </row>
    <row r="85" spans="1:12" ht="15">
      <c r="A85" s="15"/>
      <c r="B85" s="27" t="str">
        <f>'Town Data'!A81</f>
        <v>LUDLOW</v>
      </c>
      <c r="C85" s="52">
        <f>IF('Town Data'!C81&gt;9,'Town Data'!B81,"*")</f>
        <v>27036240.52</v>
      </c>
      <c r="D85" s="53">
        <f>IF('Town Data'!E81&gt;9,'Town Data'!D81,"*")</f>
        <v>16685635.77</v>
      </c>
      <c r="E85" s="54">
        <f>IF('Town Data'!G81&gt;9,'Town Data'!F81,"*")</f>
        <v>334294.333333333</v>
      </c>
      <c r="F85" s="53">
        <f>IF('Town Data'!I81&gt;9,'Town Data'!H81,"*")</f>
        <v>33210243.63</v>
      </c>
      <c r="G85" s="53">
        <f>IF('Town Data'!K81&gt;9,'Town Data'!J81,"*")</f>
        <v>16422133.78</v>
      </c>
      <c r="H85" s="54">
        <f>IF('Town Data'!M81&gt;9,'Town Data'!L81,"*")</f>
        <v>294856.666666666</v>
      </c>
      <c r="I85" s="22">
        <f t="shared" si="3"/>
        <v>-0.18590658890628559</v>
      </c>
      <c r="J85" s="22">
        <f t="shared" si="4"/>
        <v>0.016045539119947435</v>
      </c>
      <c r="K85" s="22">
        <f t="shared" si="5"/>
        <v>0.13375199249352948</v>
      </c>
      <c r="L85" s="15"/>
    </row>
    <row r="86" spans="1:12" ht="15">
      <c r="A86" s="15"/>
      <c r="B86" s="15" t="str">
        <f>'Town Data'!A82</f>
        <v>LUNENBURG</v>
      </c>
      <c r="C86" s="48" t="str">
        <f>IF('Town Data'!C82&gt;9,'Town Data'!B82,"*")</f>
        <v>*</v>
      </c>
      <c r="D86" s="49" t="str">
        <f>IF('Town Data'!E82&gt;9,'Town Data'!D82,"*")</f>
        <v>*</v>
      </c>
      <c r="E86" s="50" t="str">
        <f>IF('Town Data'!G82&gt;9,'Town Data'!F82,"*")</f>
        <v>*</v>
      </c>
      <c r="F86" s="51">
        <f>IF('Town Data'!I82&gt;9,'Town Data'!H82,"*")</f>
        <v>561663.14</v>
      </c>
      <c r="G86" s="49">
        <f>IF('Town Data'!K82&gt;9,'Town Data'!J82,"*")</f>
        <v>154418.38</v>
      </c>
      <c r="H86" s="50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LYNDON</v>
      </c>
      <c r="C87" s="52">
        <f>IF('Town Data'!C83&gt;9,'Town Data'!B83,"*")</f>
        <v>32083748.19</v>
      </c>
      <c r="D87" s="53">
        <f>IF('Town Data'!E83&gt;9,'Town Data'!D83,"*")</f>
        <v>8633933.64</v>
      </c>
      <c r="E87" s="54">
        <f>IF('Town Data'!G83&gt;9,'Town Data'!F83,"*")</f>
        <v>216098.5</v>
      </c>
      <c r="F87" s="53">
        <f>IF('Town Data'!I83&gt;9,'Town Data'!H83,"*")</f>
        <v>34071776.56</v>
      </c>
      <c r="G87" s="53">
        <f>IF('Town Data'!K83&gt;9,'Town Data'!J83,"*")</f>
        <v>8539761.82</v>
      </c>
      <c r="H87" s="54">
        <f>IF('Town Data'!M83&gt;9,'Town Data'!L83,"*")</f>
        <v>341835</v>
      </c>
      <c r="I87" s="22">
        <f t="shared" si="3"/>
        <v>-0.05834824510835548</v>
      </c>
      <c r="J87" s="22">
        <f t="shared" si="4"/>
        <v>0.011027452753945812</v>
      </c>
      <c r="K87" s="22">
        <f t="shared" si="5"/>
        <v>-0.36782804569456024</v>
      </c>
      <c r="L87" s="15"/>
    </row>
    <row r="88" spans="1:12" ht="15">
      <c r="A88" s="15"/>
      <c r="B88" s="15" t="str">
        <f>'Town Data'!A84</f>
        <v>MANCHESTER</v>
      </c>
      <c r="C88" s="48">
        <f>IF('Town Data'!C84&gt;9,'Town Data'!B84,"*")</f>
        <v>129126486.34</v>
      </c>
      <c r="D88" s="49">
        <f>IF('Town Data'!E84&gt;9,'Town Data'!D84,"*")</f>
        <v>26856592.61</v>
      </c>
      <c r="E88" s="50">
        <f>IF('Town Data'!G84&gt;9,'Town Data'!F84,"*")</f>
        <v>1166945</v>
      </c>
      <c r="F88" s="51">
        <f>IF('Town Data'!I84&gt;9,'Town Data'!H84,"*")</f>
        <v>125495971.2</v>
      </c>
      <c r="G88" s="49">
        <f>IF('Town Data'!K84&gt;9,'Town Data'!J84,"*")</f>
        <v>25546832.1</v>
      </c>
      <c r="H88" s="50">
        <f>IF('Town Data'!M84&gt;9,'Town Data'!L84,"*")</f>
        <v>861119.166666666</v>
      </c>
      <c r="I88" s="9">
        <f t="shared" si="3"/>
        <v>0.02892933617935936</v>
      </c>
      <c r="J88" s="9">
        <f t="shared" si="4"/>
        <v>0.05126899902395326</v>
      </c>
      <c r="K88" s="9">
        <f t="shared" si="5"/>
        <v>0.3551492582811332</v>
      </c>
      <c r="L88" s="15"/>
    </row>
    <row r="89" spans="1:12" ht="15">
      <c r="A89" s="15"/>
      <c r="B89" s="27" t="str">
        <f>'Town Data'!A85</f>
        <v>MARLBORO</v>
      </c>
      <c r="C89" s="52">
        <f>IF('Town Data'!C85&gt;9,'Town Data'!B85,"*")</f>
        <v>358038.96</v>
      </c>
      <c r="D89" s="53" t="str">
        <f>IF('Town Data'!E85&gt;9,'Town Data'!D85,"*")</f>
        <v>*</v>
      </c>
      <c r="E89" s="54" t="str">
        <f>IF('Town Data'!G85&gt;9,'Town Data'!F85,"*")</f>
        <v>*</v>
      </c>
      <c r="F89" s="53" t="str">
        <f>IF('Town Data'!I85&gt;9,'Town Data'!H85,"*")</f>
        <v>*</v>
      </c>
      <c r="G89" s="53" t="str">
        <f>IF('Town Data'!K85&gt;9,'Town Data'!J85,"*")</f>
        <v>*</v>
      </c>
      <c r="H89" s="54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MARSHFIELD</v>
      </c>
      <c r="C90" s="48">
        <f>IF('Town Data'!C86&gt;9,'Town Data'!B86,"*")</f>
        <v>2561827.15</v>
      </c>
      <c r="D90" s="49">
        <f>IF('Town Data'!E86&gt;9,'Town Data'!D86,"*")</f>
        <v>619884.27</v>
      </c>
      <c r="E90" s="50" t="str">
        <f>IF('Town Data'!G86&gt;9,'Town Data'!F86,"*")</f>
        <v>*</v>
      </c>
      <c r="F90" s="51">
        <f>IF('Town Data'!I86&gt;9,'Town Data'!H86,"*")</f>
        <v>2349055.35</v>
      </c>
      <c r="G90" s="49">
        <f>IF('Town Data'!K86&gt;9,'Town Data'!J86,"*")</f>
        <v>594437.28</v>
      </c>
      <c r="H90" s="50" t="str">
        <f>IF('Town Data'!M86&gt;9,'Town Data'!L86,"*")</f>
        <v>*</v>
      </c>
      <c r="I90" s="9">
        <f t="shared" si="3"/>
        <v>0.09057760175808535</v>
      </c>
      <c r="J90" s="9">
        <f t="shared" si="4"/>
        <v>0.042808536503632456</v>
      </c>
      <c r="K90" s="9">
        <f t="shared" si="5"/>
      </c>
      <c r="L90" s="15"/>
    </row>
    <row r="91" spans="1:12" ht="15">
      <c r="A91" s="15"/>
      <c r="B91" s="27" t="str">
        <f>'Town Data'!A87</f>
        <v>MENDON</v>
      </c>
      <c r="C91" s="52">
        <f>IF('Town Data'!C87&gt;9,'Town Data'!B87,"*")</f>
        <v>5704274.63</v>
      </c>
      <c r="D91" s="53">
        <f>IF('Town Data'!E87&gt;9,'Town Data'!D87,"*")</f>
        <v>1000743.16</v>
      </c>
      <c r="E91" s="54" t="str">
        <f>IF('Town Data'!G87&gt;9,'Town Data'!F87,"*")</f>
        <v>*</v>
      </c>
      <c r="F91" s="53">
        <f>IF('Town Data'!I87&gt;9,'Town Data'!H87,"*")</f>
        <v>5386767.51</v>
      </c>
      <c r="G91" s="53">
        <f>IF('Town Data'!K87&gt;9,'Town Data'!J87,"*")</f>
        <v>1150475.27</v>
      </c>
      <c r="H91" s="54" t="str">
        <f>IF('Town Data'!M87&gt;9,'Town Data'!L87,"*")</f>
        <v>*</v>
      </c>
      <c r="I91" s="22">
        <f t="shared" si="3"/>
        <v>0.05894205001618867</v>
      </c>
      <c r="J91" s="22">
        <f t="shared" si="4"/>
        <v>-0.13014804742391375</v>
      </c>
      <c r="K91" s="22">
        <f t="shared" si="5"/>
      </c>
      <c r="L91" s="15"/>
    </row>
    <row r="92" spans="1:12" ht="15">
      <c r="A92" s="15"/>
      <c r="B92" s="15" t="str">
        <f>'Town Data'!A88</f>
        <v>MIDDLEBURY</v>
      </c>
      <c r="C92" s="48">
        <f>IF('Town Data'!C88&gt;9,'Town Data'!B88,"*")</f>
        <v>102324957.16</v>
      </c>
      <c r="D92" s="49">
        <f>IF('Town Data'!E88&gt;9,'Town Data'!D88,"*")</f>
        <v>30060898.52</v>
      </c>
      <c r="E92" s="50">
        <f>IF('Town Data'!G88&gt;9,'Town Data'!F88,"*")</f>
        <v>444204.333333333</v>
      </c>
      <c r="F92" s="51">
        <f>IF('Town Data'!I88&gt;9,'Town Data'!H88,"*")</f>
        <v>103881994.6</v>
      </c>
      <c r="G92" s="49">
        <f>IF('Town Data'!K88&gt;9,'Town Data'!J88,"*")</f>
        <v>29086257.32</v>
      </c>
      <c r="H92" s="50">
        <f>IF('Town Data'!M88&gt;9,'Town Data'!L88,"*")</f>
        <v>374345.333333333</v>
      </c>
      <c r="I92" s="9">
        <f t="shared" si="3"/>
        <v>-0.01498852083073112</v>
      </c>
      <c r="J92" s="9">
        <f t="shared" si="4"/>
        <v>0.03350864943802262</v>
      </c>
      <c r="K92" s="9">
        <f t="shared" si="5"/>
        <v>0.18661645753119238</v>
      </c>
      <c r="L92" s="15"/>
    </row>
    <row r="93" spans="1:12" ht="15">
      <c r="A93" s="15"/>
      <c r="B93" s="27" t="str">
        <f>'Town Data'!A89</f>
        <v>MIDDLESEX</v>
      </c>
      <c r="C93" s="52">
        <f>IF('Town Data'!C89&gt;9,'Town Data'!B89,"*")</f>
        <v>6127372.19</v>
      </c>
      <c r="D93" s="53">
        <f>IF('Town Data'!E89&gt;9,'Town Data'!D89,"*")</f>
        <v>610106.33</v>
      </c>
      <c r="E93" s="54" t="str">
        <f>IF('Town Data'!G89&gt;9,'Town Data'!F89,"*")</f>
        <v>*</v>
      </c>
      <c r="F93" s="53">
        <f>IF('Town Data'!I89&gt;9,'Town Data'!H89,"*")</f>
        <v>999072.08</v>
      </c>
      <c r="G93" s="53">
        <f>IF('Town Data'!K89&gt;9,'Town Data'!J89,"*")</f>
        <v>594413.03</v>
      </c>
      <c r="H93" s="54" t="str">
        <f>IF('Town Data'!M89&gt;9,'Town Data'!L89,"*")</f>
        <v>*</v>
      </c>
      <c r="I93" s="22">
        <f t="shared" si="3"/>
        <v>5.133063181987831</v>
      </c>
      <c r="J93" s="22">
        <f t="shared" si="4"/>
        <v>0.026401339149648064</v>
      </c>
      <c r="K93" s="22">
        <f t="shared" si="5"/>
      </c>
      <c r="L93" s="15"/>
    </row>
    <row r="94" spans="1:12" ht="15">
      <c r="A94" s="15"/>
      <c r="B94" s="15" t="str">
        <f>'Town Data'!A90</f>
        <v>MIDDLETOWN SPRINGS</v>
      </c>
      <c r="C94" s="48">
        <f>IF('Town Data'!C90&gt;9,'Town Data'!B90,"*")</f>
        <v>668790.09</v>
      </c>
      <c r="D94" s="49">
        <f>IF('Town Data'!E90&gt;9,'Town Data'!D90,"*")</f>
        <v>162724.79</v>
      </c>
      <c r="E94" s="50" t="str">
        <f>IF('Town Data'!G90&gt;9,'Town Data'!F90,"*")</f>
        <v>*</v>
      </c>
      <c r="F94" s="51">
        <f>IF('Town Data'!I90&gt;9,'Town Data'!H90,"*")</f>
        <v>763289.83</v>
      </c>
      <c r="G94" s="49">
        <f>IF('Town Data'!K90&gt;9,'Town Data'!J90,"*")</f>
        <v>169139.84</v>
      </c>
      <c r="H94" s="50" t="str">
        <f>IF('Town Data'!M90&gt;9,'Town Data'!L90,"*")</f>
        <v>*</v>
      </c>
      <c r="I94" s="9">
        <f t="shared" si="3"/>
        <v>-0.12380584187791419</v>
      </c>
      <c r="J94" s="9">
        <f t="shared" si="4"/>
        <v>-0.037927492422837744</v>
      </c>
      <c r="K94" s="9">
        <f t="shared" si="5"/>
      </c>
      <c r="L94" s="15"/>
    </row>
    <row r="95" spans="1:12" ht="15">
      <c r="A95" s="15"/>
      <c r="B95" s="27" t="str">
        <f>'Town Data'!A91</f>
        <v>MILTON</v>
      </c>
      <c r="C95" s="52">
        <f>IF('Town Data'!C91&gt;9,'Town Data'!B91,"*")</f>
        <v>57698178.52</v>
      </c>
      <c r="D95" s="53">
        <f>IF('Town Data'!E91&gt;9,'Town Data'!D91,"*")</f>
        <v>10451099.58</v>
      </c>
      <c r="E95" s="54">
        <f>IF('Town Data'!G91&gt;9,'Town Data'!F91,"*")</f>
        <v>215815</v>
      </c>
      <c r="F95" s="53">
        <f>IF('Town Data'!I91&gt;9,'Town Data'!H91,"*")</f>
        <v>60783745.04</v>
      </c>
      <c r="G95" s="53">
        <f>IF('Town Data'!K91&gt;9,'Town Data'!J91,"*")</f>
        <v>10596041.4</v>
      </c>
      <c r="H95" s="54">
        <f>IF('Town Data'!M91&gt;9,'Town Data'!L91,"*")</f>
        <v>134548.166666667</v>
      </c>
      <c r="I95" s="22">
        <f t="shared" si="3"/>
        <v>-0.05076302090253694</v>
      </c>
      <c r="J95" s="22">
        <f t="shared" si="4"/>
        <v>-0.013678865014627095</v>
      </c>
      <c r="K95" s="22">
        <f t="shared" si="5"/>
        <v>0.6039980725613712</v>
      </c>
      <c r="L95" s="15"/>
    </row>
    <row r="96" spans="1:12" ht="15">
      <c r="A96" s="15"/>
      <c r="B96" s="15" t="str">
        <f>'Town Data'!A92</f>
        <v>MONKTON</v>
      </c>
      <c r="C96" s="48">
        <f>IF('Town Data'!C92&gt;9,'Town Data'!B92,"*")</f>
        <v>1363875.76</v>
      </c>
      <c r="D96" s="49" t="str">
        <f>IF('Town Data'!E92&gt;9,'Town Data'!D92,"*")</f>
        <v>*</v>
      </c>
      <c r="E96" s="50" t="str">
        <f>IF('Town Data'!G92&gt;9,'Town Data'!F92,"*")</f>
        <v>*</v>
      </c>
      <c r="F96" s="51">
        <f>IF('Town Data'!I92&gt;9,'Town Data'!H92,"*")</f>
        <v>1332579.22</v>
      </c>
      <c r="G96" s="49" t="str">
        <f>IF('Town Data'!K92&gt;9,'Town Data'!J92,"*")</f>
        <v>*</v>
      </c>
      <c r="H96" s="50" t="str">
        <f>IF('Town Data'!M92&gt;9,'Town Data'!L92,"*")</f>
        <v>*</v>
      </c>
      <c r="I96" s="9">
        <f t="shared" si="3"/>
        <v>0.023485688152934007</v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MONTGOMERY</v>
      </c>
      <c r="C97" s="52">
        <f>IF('Town Data'!C93&gt;9,'Town Data'!B93,"*")</f>
        <v>2138279.12</v>
      </c>
      <c r="D97" s="53">
        <f>IF('Town Data'!E93&gt;9,'Town Data'!D93,"*")</f>
        <v>533832.64</v>
      </c>
      <c r="E97" s="54" t="str">
        <f>IF('Town Data'!G93&gt;9,'Town Data'!F93,"*")</f>
        <v>*</v>
      </c>
      <c r="F97" s="53">
        <f>IF('Town Data'!I93&gt;9,'Town Data'!H93,"*")</f>
        <v>2103015.74</v>
      </c>
      <c r="G97" s="53">
        <f>IF('Town Data'!K93&gt;9,'Town Data'!J93,"*")</f>
        <v>465215.52</v>
      </c>
      <c r="H97" s="54" t="str">
        <f>IF('Town Data'!M93&gt;9,'Town Data'!L93,"*")</f>
        <v>*</v>
      </c>
      <c r="I97" s="22">
        <f t="shared" si="3"/>
        <v>0.01676800574017572</v>
      </c>
      <c r="J97" s="22">
        <f t="shared" si="4"/>
        <v>0.1474953372148891</v>
      </c>
      <c r="K97" s="22">
        <f t="shared" si="5"/>
      </c>
      <c r="L97" s="15"/>
    </row>
    <row r="98" spans="1:12" ht="15">
      <c r="A98" s="15"/>
      <c r="B98" s="15" t="str">
        <f>'Town Data'!A94</f>
        <v>MONTPELIER</v>
      </c>
      <c r="C98" s="48">
        <f>IF('Town Data'!C94&gt;9,'Town Data'!B94,"*")</f>
        <v>56342445.23</v>
      </c>
      <c r="D98" s="49">
        <f>IF('Town Data'!E94&gt;9,'Town Data'!D94,"*")</f>
        <v>18975689.36</v>
      </c>
      <c r="E98" s="50">
        <f>IF('Town Data'!G94&gt;9,'Town Data'!F94,"*")</f>
        <v>490258.166666667</v>
      </c>
      <c r="F98" s="51">
        <f>IF('Town Data'!I94&gt;9,'Town Data'!H94,"*")</f>
        <v>57215232.02</v>
      </c>
      <c r="G98" s="49">
        <f>IF('Town Data'!K94&gt;9,'Town Data'!J94,"*")</f>
        <v>18606149.09</v>
      </c>
      <c r="H98" s="50">
        <f>IF('Town Data'!M94&gt;9,'Town Data'!L94,"*")</f>
        <v>595564.833333334</v>
      </c>
      <c r="I98" s="9">
        <f t="shared" si="3"/>
        <v>-0.01525444814581749</v>
      </c>
      <c r="J98" s="9">
        <f t="shared" si="4"/>
        <v>0.0198611904168075</v>
      </c>
      <c r="K98" s="9">
        <f t="shared" si="5"/>
        <v>-0.17681814098605028</v>
      </c>
      <c r="L98" s="15"/>
    </row>
    <row r="99" spans="1:12" ht="15">
      <c r="A99" s="15"/>
      <c r="B99" s="27" t="str">
        <f>'Town Data'!A95</f>
        <v>MORETOWN</v>
      </c>
      <c r="C99" s="52">
        <f>IF('Town Data'!C95&gt;9,'Town Data'!B95,"*")</f>
        <v>1780522.7</v>
      </c>
      <c r="D99" s="53">
        <f>IF('Town Data'!E95&gt;9,'Town Data'!D95,"*")</f>
        <v>627609.92</v>
      </c>
      <c r="E99" s="54" t="str">
        <f>IF('Town Data'!G95&gt;9,'Town Data'!F95,"*")</f>
        <v>*</v>
      </c>
      <c r="F99" s="53">
        <f>IF('Town Data'!I95&gt;9,'Town Data'!H95,"*")</f>
        <v>2436502.76</v>
      </c>
      <c r="G99" s="53">
        <f>IF('Town Data'!K95&gt;9,'Town Data'!J95,"*")</f>
        <v>531627.9</v>
      </c>
      <c r="H99" s="54" t="str">
        <f>IF('Town Data'!M95&gt;9,'Town Data'!L95,"*")</f>
        <v>*</v>
      </c>
      <c r="I99" s="22">
        <f t="shared" si="3"/>
        <v>-0.2692301731683652</v>
      </c>
      <c r="J99" s="22">
        <f t="shared" si="4"/>
        <v>0.18054360954344198</v>
      </c>
      <c r="K99" s="22">
        <f t="shared" si="5"/>
      </c>
      <c r="L99" s="15"/>
    </row>
    <row r="100" spans="1:12" ht="15">
      <c r="A100" s="15"/>
      <c r="B100" s="27" t="str">
        <f>'Town Data'!A96</f>
        <v>MORRISTOWN</v>
      </c>
      <c r="C100" s="52">
        <f>IF('Town Data'!C96&gt;9,'Town Data'!B96,"*")</f>
        <v>69634815.13</v>
      </c>
      <c r="D100" s="53">
        <f>IF('Town Data'!E96&gt;9,'Town Data'!D96,"*")</f>
        <v>21475194.33</v>
      </c>
      <c r="E100" s="54">
        <f>IF('Town Data'!G96&gt;9,'Town Data'!F96,"*")</f>
        <v>859419.833333333</v>
      </c>
      <c r="F100" s="53">
        <f>IF('Town Data'!I96&gt;9,'Town Data'!H96,"*")</f>
        <v>68435500.41</v>
      </c>
      <c r="G100" s="53">
        <f>IF('Town Data'!K96&gt;9,'Town Data'!J96,"*")</f>
        <v>20192117.41</v>
      </c>
      <c r="H100" s="54">
        <f>IF('Town Data'!M96&gt;9,'Town Data'!L96,"*")</f>
        <v>765651</v>
      </c>
      <c r="I100" s="22">
        <f t="shared" si="3"/>
        <v>0.017524745385287654</v>
      </c>
      <c r="J100" s="22">
        <f t="shared" si="4"/>
        <v>0.06354345579253434</v>
      </c>
      <c r="K100" s="22">
        <f t="shared" si="5"/>
        <v>0.12246941926978874</v>
      </c>
      <c r="L100" s="15"/>
    </row>
    <row r="101" spans="1:12" ht="15">
      <c r="A101" s="15"/>
      <c r="B101" s="27" t="str">
        <f>'Town Data'!A97</f>
        <v>MOUNT HOLLY</v>
      </c>
      <c r="C101" s="52">
        <f>IF('Town Data'!C97&gt;9,'Town Data'!B97,"*")</f>
        <v>1368584.62</v>
      </c>
      <c r="D101" s="53">
        <f>IF('Town Data'!E97&gt;9,'Town Data'!D97,"*")</f>
        <v>285588.09</v>
      </c>
      <c r="E101" s="54" t="str">
        <f>IF('Town Data'!G97&gt;9,'Town Data'!F97,"*")</f>
        <v>*</v>
      </c>
      <c r="F101" s="53">
        <f>IF('Town Data'!I97&gt;9,'Town Data'!H97,"*")</f>
        <v>1151900.02</v>
      </c>
      <c r="G101" s="53">
        <f>IF('Town Data'!K97&gt;9,'Town Data'!J97,"*")</f>
        <v>496687.97</v>
      </c>
      <c r="H101" s="54" t="str">
        <f>IF('Town Data'!M97&gt;9,'Town Data'!L97,"*")</f>
        <v>*</v>
      </c>
      <c r="I101" s="22">
        <f aca="true" t="shared" si="6" ref="I101:I164">_xlfn.IFERROR((C101-F101)/F101,"")</f>
        <v>0.18811059661236926</v>
      </c>
      <c r="J101" s="22">
        <f aca="true" t="shared" si="7" ref="J101:J164">_xlfn.IFERROR((D101-G101)/G101,"")</f>
        <v>-0.42501508542677197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 HAVEN</v>
      </c>
      <c r="C102" s="52">
        <f>IF('Town Data'!C98&gt;9,'Town Data'!B98,"*")</f>
        <v>31950645.44</v>
      </c>
      <c r="D102" s="53">
        <f>IF('Town Data'!E98&gt;9,'Town Data'!D98,"*")</f>
        <v>1552910.67</v>
      </c>
      <c r="E102" s="54" t="str">
        <f>IF('Town Data'!G98&gt;9,'Town Data'!F98,"*")</f>
        <v>*</v>
      </c>
      <c r="F102" s="53">
        <f>IF('Town Data'!I98&gt;9,'Town Data'!H98,"*")</f>
        <v>30169589.7</v>
      </c>
      <c r="G102" s="53">
        <f>IF('Town Data'!K98&gt;9,'Town Data'!J98,"*")</f>
        <v>1639119.02</v>
      </c>
      <c r="H102" s="54" t="str">
        <f>IF('Town Data'!M98&gt;9,'Town Data'!L98,"*")</f>
        <v>*</v>
      </c>
      <c r="I102" s="22">
        <f t="shared" si="6"/>
        <v>0.059034801523999585</v>
      </c>
      <c r="J102" s="22">
        <f t="shared" si="7"/>
        <v>-0.052594319843839096</v>
      </c>
      <c r="K102" s="22">
        <f t="shared" si="8"/>
      </c>
      <c r="L102" s="15"/>
    </row>
    <row r="103" spans="2:12" ht="15">
      <c r="B103" s="27" t="str">
        <f>'Town Data'!A99</f>
        <v>NEWBURY</v>
      </c>
      <c r="C103" s="52">
        <f>IF('Town Data'!C99&gt;9,'Town Data'!B99,"*")</f>
        <v>10089057.79</v>
      </c>
      <c r="D103" s="53">
        <f>IF('Town Data'!E99&gt;9,'Town Data'!D99,"*")</f>
        <v>795789.51</v>
      </c>
      <c r="E103" s="54" t="str">
        <f>IF('Town Data'!G99&gt;9,'Town Data'!F99,"*")</f>
        <v>*</v>
      </c>
      <c r="F103" s="53">
        <f>IF('Town Data'!I99&gt;9,'Town Data'!H99,"*")</f>
        <v>9118258.65</v>
      </c>
      <c r="G103" s="53">
        <f>IF('Town Data'!K99&gt;9,'Town Data'!J99,"*")</f>
        <v>736042.56</v>
      </c>
      <c r="H103" s="54" t="str">
        <f>IF('Town Data'!M99&gt;9,'Town Data'!L99,"*")</f>
        <v>*</v>
      </c>
      <c r="I103" s="22">
        <f t="shared" si="6"/>
        <v>0.10646760278071282</v>
      </c>
      <c r="J103" s="22">
        <f t="shared" si="7"/>
        <v>0.0811732272655537</v>
      </c>
      <c r="K103" s="22">
        <f t="shared" si="8"/>
      </c>
      <c r="L103" s="15"/>
    </row>
    <row r="104" spans="2:12" ht="15">
      <c r="B104" s="27" t="str">
        <f>'Town Data'!A100</f>
        <v>NEWFANE</v>
      </c>
      <c r="C104" s="52">
        <f>IF('Town Data'!C100&gt;9,'Town Data'!B100,"*")</f>
        <v>2486768.37</v>
      </c>
      <c r="D104" s="53">
        <f>IF('Town Data'!E100&gt;9,'Town Data'!D100,"*")</f>
        <v>1363713.17</v>
      </c>
      <c r="E104" s="54" t="str">
        <f>IF('Town Data'!G100&gt;9,'Town Data'!F100,"*")</f>
        <v>*</v>
      </c>
      <c r="F104" s="53">
        <f>IF('Town Data'!I100&gt;9,'Town Data'!H100,"*")</f>
        <v>2097565.55</v>
      </c>
      <c r="G104" s="53">
        <f>IF('Town Data'!K100&gt;9,'Town Data'!J100,"*")</f>
        <v>1379576.29</v>
      </c>
      <c r="H104" s="54" t="str">
        <f>IF('Town Data'!M100&gt;9,'Town Data'!L100,"*")</f>
        <v>*</v>
      </c>
      <c r="I104" s="22">
        <f t="shared" si="6"/>
        <v>0.18554977697836444</v>
      </c>
      <c r="J104" s="22">
        <f t="shared" si="7"/>
        <v>-0.011498544962671192</v>
      </c>
      <c r="K104" s="22">
        <f t="shared" si="8"/>
      </c>
      <c r="L104" s="15"/>
    </row>
    <row r="105" spans="2:12" ht="15">
      <c r="B105" s="27" t="str">
        <f>'Town Data'!A101</f>
        <v>NEWPORT</v>
      </c>
      <c r="C105" s="52">
        <f>IF('Town Data'!C101&gt;9,'Town Data'!B101,"*")</f>
        <v>62001996.55</v>
      </c>
      <c r="D105" s="53">
        <f>IF('Town Data'!E101&gt;9,'Town Data'!D101,"*")</f>
        <v>12057098.7</v>
      </c>
      <c r="E105" s="54">
        <f>IF('Town Data'!G101&gt;9,'Town Data'!F101,"*")</f>
        <v>385091</v>
      </c>
      <c r="F105" s="53">
        <f>IF('Town Data'!I101&gt;9,'Town Data'!H101,"*")</f>
        <v>74569999.81</v>
      </c>
      <c r="G105" s="53">
        <f>IF('Town Data'!K101&gt;9,'Town Data'!J101,"*")</f>
        <v>11583275.92</v>
      </c>
      <c r="H105" s="54">
        <f>IF('Town Data'!M101&gt;9,'Town Data'!L101,"*")</f>
        <v>323141.166666667</v>
      </c>
      <c r="I105" s="22">
        <f t="shared" si="6"/>
        <v>-0.16853967134266518</v>
      </c>
      <c r="J105" s="22">
        <f t="shared" si="7"/>
        <v>0.040905766492351614</v>
      </c>
      <c r="K105" s="22">
        <f t="shared" si="8"/>
        <v>0.19171136247470677</v>
      </c>
      <c r="L105" s="15"/>
    </row>
    <row r="106" spans="2:12" ht="15">
      <c r="B106" s="27" t="str">
        <f>'Town Data'!A102</f>
        <v>NEWPORT TOWN</v>
      </c>
      <c r="C106" s="52">
        <f>IF('Town Data'!C102&gt;9,'Town Data'!B102,"*")</f>
        <v>1449581.68</v>
      </c>
      <c r="D106" s="53">
        <f>IF('Town Data'!E102&gt;9,'Town Data'!D102,"*")</f>
        <v>316225.88</v>
      </c>
      <c r="E106" s="54" t="str">
        <f>IF('Town Data'!G102&gt;9,'Town Data'!F102,"*")</f>
        <v>*</v>
      </c>
      <c r="F106" s="53">
        <f>IF('Town Data'!I102&gt;9,'Town Data'!H102,"*")</f>
        <v>1367321</v>
      </c>
      <c r="G106" s="53">
        <f>IF('Town Data'!K102&gt;9,'Town Data'!J102,"*")</f>
        <v>296529.14</v>
      </c>
      <c r="H106" s="54" t="str">
        <f>IF('Town Data'!M102&gt;9,'Town Data'!L102,"*")</f>
        <v>*</v>
      </c>
      <c r="I106" s="22">
        <f t="shared" si="6"/>
        <v>0.06016193710182169</v>
      </c>
      <c r="J106" s="22">
        <f t="shared" si="7"/>
        <v>0.06642429813137417</v>
      </c>
      <c r="K106" s="22">
        <f t="shared" si="8"/>
      </c>
      <c r="L106" s="15"/>
    </row>
    <row r="107" spans="2:12" ht="15">
      <c r="B107" s="27" t="str">
        <f>'Town Data'!A103</f>
        <v>NORTH HERO</v>
      </c>
      <c r="C107" s="52">
        <f>IF('Town Data'!C103&gt;9,'Town Data'!B103,"*")</f>
        <v>1138938.72</v>
      </c>
      <c r="D107" s="53">
        <f>IF('Town Data'!E103&gt;9,'Town Data'!D103,"*")</f>
        <v>274706.81</v>
      </c>
      <c r="E107" s="54" t="str">
        <f>IF('Town Data'!G103&gt;9,'Town Data'!F103,"*")</f>
        <v>*</v>
      </c>
      <c r="F107" s="53">
        <f>IF('Town Data'!I103&gt;9,'Town Data'!H103,"*")</f>
        <v>1065495.54</v>
      </c>
      <c r="G107" s="53">
        <f>IF('Town Data'!K103&gt;9,'Town Data'!J103,"*")</f>
        <v>233041.13</v>
      </c>
      <c r="H107" s="54" t="str">
        <f>IF('Town Data'!M103&gt;9,'Town Data'!L103,"*")</f>
        <v>*</v>
      </c>
      <c r="I107" s="22">
        <f t="shared" si="6"/>
        <v>0.06892866018003223</v>
      </c>
      <c r="J107" s="22">
        <f t="shared" si="7"/>
        <v>0.1787911000946485</v>
      </c>
      <c r="K107" s="22">
        <f t="shared" si="8"/>
      </c>
      <c r="L107" s="15"/>
    </row>
    <row r="108" spans="2:12" ht="15">
      <c r="B108" s="27" t="str">
        <f>'Town Data'!A104</f>
        <v>NORTHFIELD</v>
      </c>
      <c r="C108" s="52">
        <f>IF('Town Data'!C104&gt;9,'Town Data'!B104,"*")</f>
        <v>18233343.61</v>
      </c>
      <c r="D108" s="53">
        <f>IF('Town Data'!E104&gt;9,'Town Data'!D104,"*")</f>
        <v>3693023.85</v>
      </c>
      <c r="E108" s="54">
        <f>IF('Town Data'!G104&gt;9,'Town Data'!F104,"*")</f>
        <v>444927.166666666</v>
      </c>
      <c r="F108" s="53">
        <f>IF('Town Data'!I104&gt;9,'Town Data'!H104,"*")</f>
        <v>17657602.67</v>
      </c>
      <c r="G108" s="53">
        <f>IF('Town Data'!K104&gt;9,'Town Data'!J104,"*")</f>
        <v>3710975.57</v>
      </c>
      <c r="H108" s="54">
        <f>IF('Town Data'!M104&gt;9,'Town Data'!L104,"*")</f>
        <v>415076.5</v>
      </c>
      <c r="I108" s="22">
        <f t="shared" si="6"/>
        <v>0.03260583844590482</v>
      </c>
      <c r="J108" s="22">
        <f t="shared" si="7"/>
        <v>-0.004837466499408871</v>
      </c>
      <c r="K108" s="22">
        <f t="shared" si="8"/>
        <v>0.07191606045311162</v>
      </c>
      <c r="L108" s="15"/>
    </row>
    <row r="109" spans="2:12" ht="15">
      <c r="B109" s="27" t="str">
        <f>'Town Data'!A105</f>
        <v>NORWICH</v>
      </c>
      <c r="C109" s="52">
        <f>IF('Town Data'!C105&gt;9,'Town Data'!B105,"*")</f>
        <v>26999653.57</v>
      </c>
      <c r="D109" s="53">
        <f>IF('Town Data'!E105&gt;9,'Town Data'!D105,"*")</f>
        <v>3500307.69</v>
      </c>
      <c r="E109" s="54">
        <f>IF('Town Data'!G105&gt;9,'Town Data'!F105,"*")</f>
        <v>168444.833333333</v>
      </c>
      <c r="F109" s="53">
        <f>IF('Town Data'!I105&gt;9,'Town Data'!H105,"*")</f>
        <v>24329817.59</v>
      </c>
      <c r="G109" s="53">
        <f>IF('Town Data'!K105&gt;9,'Town Data'!J105,"*")</f>
        <v>3218433.13</v>
      </c>
      <c r="H109" s="54">
        <f>IF('Town Data'!M105&gt;9,'Town Data'!L105,"*")</f>
        <v>195475.5</v>
      </c>
      <c r="I109" s="22">
        <f t="shared" si="6"/>
        <v>0.10973514166819533</v>
      </c>
      <c r="J109" s="22">
        <f t="shared" si="7"/>
        <v>0.08758130078035832</v>
      </c>
      <c r="K109" s="22">
        <f t="shared" si="8"/>
        <v>-0.1382816090336999</v>
      </c>
      <c r="L109" s="15"/>
    </row>
    <row r="110" spans="2:12" ht="15">
      <c r="B110" s="27" t="str">
        <f>'Town Data'!A106</f>
        <v>ORWELL</v>
      </c>
      <c r="C110" s="52">
        <f>IF('Town Data'!C106&gt;9,'Town Data'!B106,"*")</f>
        <v>5566972.46</v>
      </c>
      <c r="D110" s="53">
        <f>IF('Town Data'!E106&gt;9,'Town Data'!D106,"*")</f>
        <v>965020.27</v>
      </c>
      <c r="E110" s="54" t="str">
        <f>IF('Town Data'!G106&gt;9,'Town Data'!F106,"*")</f>
        <v>*</v>
      </c>
      <c r="F110" s="53">
        <f>IF('Town Data'!I106&gt;9,'Town Data'!H106,"*")</f>
        <v>4504700.68</v>
      </c>
      <c r="G110" s="53">
        <f>IF('Town Data'!K106&gt;9,'Town Data'!J106,"*")</f>
        <v>761016.69</v>
      </c>
      <c r="H110" s="54" t="str">
        <f>IF('Town Data'!M106&gt;9,'Town Data'!L106,"*")</f>
        <v>*</v>
      </c>
      <c r="I110" s="22">
        <f t="shared" si="6"/>
        <v>0.23581406523107776</v>
      </c>
      <c r="J110" s="22">
        <f t="shared" si="7"/>
        <v>0.26806715631952843</v>
      </c>
      <c r="K110" s="22">
        <f t="shared" si="8"/>
      </c>
      <c r="L110" s="15"/>
    </row>
    <row r="111" spans="2:12" ht="15">
      <c r="B111" s="27" t="str">
        <f>'Town Data'!A107</f>
        <v>PAWLET</v>
      </c>
      <c r="C111" s="52">
        <f>IF('Town Data'!C107&gt;9,'Town Data'!B107,"*")</f>
        <v>3257852.17</v>
      </c>
      <c r="D111" s="53">
        <f>IF('Town Data'!E107&gt;9,'Town Data'!D107,"*")</f>
        <v>900934</v>
      </c>
      <c r="E111" s="54" t="str">
        <f>IF('Town Data'!G107&gt;9,'Town Data'!F107,"*")</f>
        <v>*</v>
      </c>
      <c r="F111" s="53">
        <f>IF('Town Data'!I107&gt;9,'Town Data'!H107,"*")</f>
        <v>2888160.39</v>
      </c>
      <c r="G111" s="53">
        <f>IF('Town Data'!K107&gt;9,'Town Data'!J107,"*")</f>
        <v>877475.34</v>
      </c>
      <c r="H111" s="54" t="str">
        <f>IF('Town Data'!M107&gt;9,'Town Data'!L107,"*")</f>
        <v>*</v>
      </c>
      <c r="I111" s="22">
        <f t="shared" si="6"/>
        <v>0.12800251027609993</v>
      </c>
      <c r="J111" s="22">
        <f t="shared" si="7"/>
        <v>0.026734266970966994</v>
      </c>
      <c r="K111" s="22">
        <f t="shared" si="8"/>
      </c>
      <c r="L111" s="15"/>
    </row>
    <row r="112" spans="2:12" ht="15">
      <c r="B112" s="27" t="str">
        <f>'Town Data'!A108</f>
        <v>PERU</v>
      </c>
      <c r="C112" s="52">
        <f>IF('Town Data'!C108&gt;9,'Town Data'!B108,"*")</f>
        <v>2157635.58</v>
      </c>
      <c r="D112" s="53">
        <f>IF('Town Data'!E108&gt;9,'Town Data'!D108,"*")</f>
        <v>1848581.79</v>
      </c>
      <c r="E112" s="54" t="str">
        <f>IF('Town Data'!G108&gt;9,'Town Data'!F108,"*")</f>
        <v>*</v>
      </c>
      <c r="F112" s="53">
        <f>IF('Town Data'!I108&gt;9,'Town Data'!H108,"*")</f>
        <v>1985220.86</v>
      </c>
      <c r="G112" s="53">
        <f>IF('Town Data'!K108&gt;9,'Town Data'!J108,"*")</f>
        <v>1704791.63</v>
      </c>
      <c r="H112" s="54" t="str">
        <f>IF('Town Data'!M108&gt;9,'Town Data'!L108,"*")</f>
        <v>*</v>
      </c>
      <c r="I112" s="22">
        <f t="shared" si="6"/>
        <v>0.08684913778308775</v>
      </c>
      <c r="J112" s="22">
        <f t="shared" si="7"/>
        <v>0.08434471255586828</v>
      </c>
      <c r="K112" s="22">
        <f t="shared" si="8"/>
      </c>
      <c r="L112" s="15"/>
    </row>
    <row r="113" spans="2:12" ht="15">
      <c r="B113" s="27" t="str">
        <f>'Town Data'!A109</f>
        <v>PITTSFORD</v>
      </c>
      <c r="C113" s="52">
        <f>IF('Town Data'!C109&gt;9,'Town Data'!B109,"*")</f>
        <v>8132554.85</v>
      </c>
      <c r="D113" s="53">
        <f>IF('Town Data'!E109&gt;9,'Town Data'!D109,"*")</f>
        <v>2034840.08</v>
      </c>
      <c r="E113" s="54" t="str">
        <f>IF('Town Data'!G109&gt;9,'Town Data'!F109,"*")</f>
        <v>*</v>
      </c>
      <c r="F113" s="53">
        <f>IF('Town Data'!I109&gt;9,'Town Data'!H109,"*")</f>
        <v>8262171.1</v>
      </c>
      <c r="G113" s="53">
        <f>IF('Town Data'!K109&gt;9,'Town Data'!J109,"*")</f>
        <v>1901603.85</v>
      </c>
      <c r="H113" s="54" t="str">
        <f>IF('Town Data'!M109&gt;9,'Town Data'!L109,"*")</f>
        <v>*</v>
      </c>
      <c r="I113" s="22">
        <f t="shared" si="6"/>
        <v>-0.015687916460601983</v>
      </c>
      <c r="J113" s="22">
        <f t="shared" si="7"/>
        <v>0.07006518734172734</v>
      </c>
      <c r="K113" s="22">
        <f t="shared" si="8"/>
      </c>
      <c r="L113" s="15"/>
    </row>
    <row r="114" spans="2:12" ht="15">
      <c r="B114" s="27" t="str">
        <f>'Town Data'!A110</f>
        <v>PLAINFIELD</v>
      </c>
      <c r="C114" s="52">
        <f>IF('Town Data'!C110&gt;9,'Town Data'!B110,"*")</f>
        <v>1026608.45</v>
      </c>
      <c r="D114" s="53">
        <f>IF('Town Data'!E110&gt;9,'Town Data'!D110,"*")</f>
        <v>285784.94</v>
      </c>
      <c r="E114" s="54" t="str">
        <f>IF('Town Data'!G110&gt;9,'Town Data'!F110,"*")</f>
        <v>*</v>
      </c>
      <c r="F114" s="53">
        <f>IF('Town Data'!I110&gt;9,'Town Data'!H110,"*")</f>
        <v>1182421.74</v>
      </c>
      <c r="G114" s="53">
        <f>IF('Town Data'!K110&gt;9,'Town Data'!J110,"*")</f>
        <v>342901.33</v>
      </c>
      <c r="H114" s="54" t="str">
        <f>IF('Town Data'!M110&gt;9,'Town Data'!L110,"*")</f>
        <v>*</v>
      </c>
      <c r="I114" s="22">
        <f t="shared" si="6"/>
        <v>-0.13177471686202255</v>
      </c>
      <c r="J114" s="22">
        <f t="shared" si="7"/>
        <v>-0.16656800368782476</v>
      </c>
      <c r="K114" s="22">
        <f t="shared" si="8"/>
      </c>
      <c r="L114" s="15"/>
    </row>
    <row r="115" spans="2:12" ht="15">
      <c r="B115" s="27" t="str">
        <f>'Town Data'!A111</f>
        <v>POMFRET</v>
      </c>
      <c r="C115" s="52">
        <f>IF('Town Data'!C111&gt;9,'Town Data'!B111,"*")</f>
        <v>592311.74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 t="str">
        <f>'Town Data'!A112</f>
        <v>POULTNEY</v>
      </c>
      <c r="C116" s="52">
        <f>IF('Town Data'!C112&gt;9,'Town Data'!B112,"*")</f>
        <v>11490615.02</v>
      </c>
      <c r="D116" s="53">
        <f>IF('Town Data'!E112&gt;9,'Town Data'!D112,"*")</f>
        <v>1917217.53</v>
      </c>
      <c r="E116" s="54" t="str">
        <f>IF('Town Data'!G112&gt;9,'Town Data'!F112,"*")</f>
        <v>*</v>
      </c>
      <c r="F116" s="53">
        <f>IF('Town Data'!I112&gt;9,'Town Data'!H112,"*")</f>
        <v>10436946.28</v>
      </c>
      <c r="G116" s="53">
        <f>IF('Town Data'!K112&gt;9,'Town Data'!J112,"*")</f>
        <v>1956853.95</v>
      </c>
      <c r="H116" s="54" t="str">
        <f>IF('Town Data'!M112&gt;9,'Town Data'!L112,"*")</f>
        <v>*</v>
      </c>
      <c r="I116" s="22">
        <f t="shared" si="6"/>
        <v>0.10095565424334065</v>
      </c>
      <c r="J116" s="22">
        <f t="shared" si="7"/>
        <v>-0.020255175405400044</v>
      </c>
      <c r="K116" s="22">
        <f t="shared" si="8"/>
      </c>
      <c r="L116" s="15"/>
    </row>
    <row r="117" spans="2:12" ht="15">
      <c r="B117" s="27" t="str">
        <f>'Town Data'!A113</f>
        <v>POWNAL</v>
      </c>
      <c r="C117" s="52">
        <f>IF('Town Data'!C113&gt;9,'Town Data'!B113,"*")</f>
        <v>3137671.47</v>
      </c>
      <c r="D117" s="53">
        <f>IF('Town Data'!E113&gt;9,'Town Data'!D113,"*")</f>
        <v>1339007.85</v>
      </c>
      <c r="E117" s="54" t="str">
        <f>IF('Town Data'!G113&gt;9,'Town Data'!F113,"*")</f>
        <v>*</v>
      </c>
      <c r="F117" s="53">
        <f>IF('Town Data'!I113&gt;9,'Town Data'!H113,"*")</f>
        <v>2773668.94</v>
      </c>
      <c r="G117" s="53">
        <f>IF('Town Data'!K113&gt;9,'Town Data'!J113,"*")</f>
        <v>1255813.75</v>
      </c>
      <c r="H117" s="54" t="str">
        <f>IF('Town Data'!M113&gt;9,'Town Data'!L113,"*")</f>
        <v>*</v>
      </c>
      <c r="I117" s="22">
        <f t="shared" si="6"/>
        <v>0.1312350312434909</v>
      </c>
      <c r="J117" s="22">
        <f t="shared" si="7"/>
        <v>0.06624716443819802</v>
      </c>
      <c r="K117" s="22">
        <f t="shared" si="8"/>
      </c>
      <c r="L117" s="15"/>
    </row>
    <row r="118" spans="2:12" ht="15">
      <c r="B118" s="27" t="str">
        <f>'Town Data'!A114</f>
        <v>PROCTOR</v>
      </c>
      <c r="C118" s="52">
        <f>IF('Town Data'!C114&gt;9,'Town Data'!B114,"*")</f>
        <v>3655647.59</v>
      </c>
      <c r="D118" s="53">
        <f>IF('Town Data'!E114&gt;9,'Town Data'!D114,"*")</f>
        <v>427263.92</v>
      </c>
      <c r="E118" s="54" t="str">
        <f>IF('Town Data'!G114&gt;9,'Town Data'!F114,"*")</f>
        <v>*</v>
      </c>
      <c r="F118" s="53">
        <f>IF('Town Data'!I114&gt;9,'Town Data'!H114,"*")</f>
        <v>3884314.95</v>
      </c>
      <c r="G118" s="53">
        <f>IF('Town Data'!K114&gt;9,'Town Data'!J114,"*")</f>
        <v>401972.34</v>
      </c>
      <c r="H118" s="54" t="str">
        <f>IF('Town Data'!M114&gt;9,'Town Data'!L114,"*")</f>
        <v>*</v>
      </c>
      <c r="I118" s="22">
        <f t="shared" si="6"/>
        <v>-0.05886941788795997</v>
      </c>
      <c r="J118" s="22">
        <f t="shared" si="7"/>
        <v>0.06291870729214841</v>
      </c>
      <c r="K118" s="22">
        <f t="shared" si="8"/>
      </c>
      <c r="L118" s="15"/>
    </row>
    <row r="119" spans="2:12" ht="15">
      <c r="B119" s="27" t="str">
        <f>'Town Data'!A115</f>
        <v>PUTNEY</v>
      </c>
      <c r="C119" s="52">
        <f>IF('Town Data'!C115&gt;9,'Town Data'!B115,"*")</f>
        <v>14861920.54</v>
      </c>
      <c r="D119" s="53">
        <f>IF('Town Data'!E115&gt;9,'Town Data'!D115,"*")</f>
        <v>1138217.13</v>
      </c>
      <c r="E119" s="54">
        <f>IF('Town Data'!G115&gt;9,'Town Data'!F115,"*")</f>
        <v>91934.6666666667</v>
      </c>
      <c r="F119" s="53">
        <f>IF('Town Data'!I115&gt;9,'Town Data'!H115,"*")</f>
        <v>14358971.54</v>
      </c>
      <c r="G119" s="53">
        <f>IF('Town Data'!K115&gt;9,'Town Data'!J115,"*")</f>
        <v>1088943.07</v>
      </c>
      <c r="H119" s="54">
        <f>IF('Town Data'!M115&gt;9,'Town Data'!L115,"*")</f>
        <v>93626.8333333333</v>
      </c>
      <c r="I119" s="22">
        <f t="shared" si="6"/>
        <v>0.035026812233656675</v>
      </c>
      <c r="J119" s="22">
        <f t="shared" si="7"/>
        <v>0.04524943622626647</v>
      </c>
      <c r="K119" s="22">
        <f t="shared" si="8"/>
        <v>-0.018073522369832715</v>
      </c>
      <c r="L119" s="15"/>
    </row>
    <row r="120" spans="2:12" ht="15">
      <c r="B120" s="27" t="str">
        <f>'Town Data'!A116</f>
        <v>RANDOLPH</v>
      </c>
      <c r="C120" s="52">
        <f>IF('Town Data'!C116&gt;9,'Town Data'!B116,"*")</f>
        <v>37483789.01</v>
      </c>
      <c r="D120" s="53">
        <f>IF('Town Data'!E116&gt;9,'Town Data'!D116,"*")</f>
        <v>6442460.99</v>
      </c>
      <c r="E120" s="54">
        <f>IF('Town Data'!G116&gt;9,'Town Data'!F116,"*")</f>
        <v>127629.166666667</v>
      </c>
      <c r="F120" s="53">
        <f>IF('Town Data'!I116&gt;9,'Town Data'!H116,"*")</f>
        <v>37421082.61</v>
      </c>
      <c r="G120" s="53">
        <f>IF('Town Data'!K116&gt;9,'Town Data'!J116,"*")</f>
        <v>6443364.26</v>
      </c>
      <c r="H120" s="54">
        <f>IF('Town Data'!M116&gt;9,'Town Data'!L116,"*")</f>
        <v>204116.666666667</v>
      </c>
      <c r="I120" s="22">
        <f t="shared" si="6"/>
        <v>0.0016756971104636492</v>
      </c>
      <c r="J120" s="22">
        <f t="shared" si="7"/>
        <v>-0.0001401860834730385</v>
      </c>
      <c r="K120" s="22">
        <f t="shared" si="8"/>
        <v>-0.37472442230750325</v>
      </c>
      <c r="L120" s="15"/>
    </row>
    <row r="121" spans="2:12" ht="15">
      <c r="B121" s="27" t="str">
        <f>'Town Data'!A117</f>
        <v>READING</v>
      </c>
      <c r="C121" s="52">
        <f>IF('Town Data'!C117&gt;9,'Town Data'!B117,"*")</f>
        <v>259909.27</v>
      </c>
      <c r="D121" s="53">
        <f>IF('Town Data'!E117&gt;9,'Town Data'!D117,"*")</f>
        <v>123091.66</v>
      </c>
      <c r="E121" s="54" t="str">
        <f>IF('Town Data'!G117&gt;9,'Town Data'!F117,"*")</f>
        <v>*</v>
      </c>
      <c r="F121" s="53">
        <f>IF('Town Data'!I117&gt;9,'Town Data'!H117,"*")</f>
        <v>231992.16</v>
      </c>
      <c r="G121" s="53">
        <f>IF('Town Data'!K117&gt;9,'Town Data'!J117,"*")</f>
        <v>135599.21</v>
      </c>
      <c r="H121" s="54" t="str">
        <f>IF('Town Data'!M117&gt;9,'Town Data'!L117,"*")</f>
        <v>*</v>
      </c>
      <c r="I121" s="22">
        <f t="shared" si="6"/>
        <v>0.12033643723132706</v>
      </c>
      <c r="J121" s="22">
        <f t="shared" si="7"/>
        <v>-0.09223910670276021</v>
      </c>
      <c r="K121" s="22">
        <f t="shared" si="8"/>
      </c>
      <c r="L121" s="15"/>
    </row>
    <row r="122" spans="2:12" ht="15">
      <c r="B122" s="27" t="str">
        <f>'Town Data'!A118</f>
        <v>RICHFORD</v>
      </c>
      <c r="C122" s="52">
        <f>IF('Town Data'!C118&gt;9,'Town Data'!B118,"*")</f>
        <v>18781925.74</v>
      </c>
      <c r="D122" s="53">
        <f>IF('Town Data'!E118&gt;9,'Town Data'!D118,"*")</f>
        <v>821739.78</v>
      </c>
      <c r="E122" s="54" t="str">
        <f>IF('Town Data'!G118&gt;9,'Town Data'!F118,"*")</f>
        <v>*</v>
      </c>
      <c r="F122" s="53">
        <f>IF('Town Data'!I118&gt;9,'Town Data'!H118,"*")</f>
        <v>18606459.76</v>
      </c>
      <c r="G122" s="53">
        <f>IF('Town Data'!K118&gt;9,'Town Data'!J118,"*")</f>
        <v>791480.83</v>
      </c>
      <c r="H122" s="54" t="str">
        <f>IF('Town Data'!M118&gt;9,'Town Data'!L118,"*")</f>
        <v>*</v>
      </c>
      <c r="I122" s="22">
        <f t="shared" si="6"/>
        <v>0.009430379677987528</v>
      </c>
      <c r="J122" s="22">
        <f t="shared" si="7"/>
        <v>0.03823080591857174</v>
      </c>
      <c r="K122" s="22">
        <f t="shared" si="8"/>
      </c>
      <c r="L122" s="15"/>
    </row>
    <row r="123" spans="2:12" ht="15">
      <c r="B123" s="27" t="str">
        <f>'Town Data'!A119</f>
        <v>RICHMOND</v>
      </c>
      <c r="C123" s="52">
        <f>IF('Town Data'!C119&gt;9,'Town Data'!B119,"*")</f>
        <v>34632667.86</v>
      </c>
      <c r="D123" s="53">
        <f>IF('Town Data'!E119&gt;9,'Town Data'!D119,"*")</f>
        <v>7424811.55</v>
      </c>
      <c r="E123" s="54">
        <f>IF('Town Data'!G119&gt;9,'Town Data'!F119,"*")</f>
        <v>290081.833333333</v>
      </c>
      <c r="F123" s="53">
        <f>IF('Town Data'!I119&gt;9,'Town Data'!H119,"*")</f>
        <v>33587255.26</v>
      </c>
      <c r="G123" s="53">
        <f>IF('Town Data'!K119&gt;9,'Town Data'!J119,"*")</f>
        <v>6320522.78</v>
      </c>
      <c r="H123" s="54">
        <f>IF('Town Data'!M119&gt;9,'Town Data'!L119,"*")</f>
        <v>221083.833333333</v>
      </c>
      <c r="I123" s="22">
        <f t="shared" si="6"/>
        <v>0.031125276296244803</v>
      </c>
      <c r="J123" s="22">
        <f t="shared" si="7"/>
        <v>0.1747147836400962</v>
      </c>
      <c r="K123" s="22">
        <f t="shared" si="8"/>
        <v>0.3120897578068054</v>
      </c>
      <c r="L123" s="15"/>
    </row>
    <row r="124" spans="2:12" ht="15">
      <c r="B124" s="27" t="str">
        <f>'Town Data'!A120</f>
        <v>ROCHESTER</v>
      </c>
      <c r="C124" s="52">
        <f>IF('Town Data'!C120&gt;9,'Town Data'!B120,"*")</f>
        <v>2200262.69</v>
      </c>
      <c r="D124" s="53">
        <f>IF('Town Data'!E120&gt;9,'Town Data'!D120,"*")</f>
        <v>701350.75</v>
      </c>
      <c r="E124" s="54" t="str">
        <f>IF('Town Data'!G120&gt;9,'Town Data'!F120,"*")</f>
        <v>*</v>
      </c>
      <c r="F124" s="53">
        <f>IF('Town Data'!I120&gt;9,'Town Data'!H120,"*")</f>
        <v>4520775.6</v>
      </c>
      <c r="G124" s="53">
        <f>IF('Town Data'!K120&gt;9,'Town Data'!J120,"*")</f>
        <v>848188.43</v>
      </c>
      <c r="H124" s="54" t="str">
        <f>IF('Town Data'!M120&gt;9,'Town Data'!L120,"*")</f>
        <v>*</v>
      </c>
      <c r="I124" s="22">
        <f t="shared" si="6"/>
        <v>-0.5132997333466408</v>
      </c>
      <c r="J124" s="22">
        <f t="shared" si="7"/>
        <v>-0.1731191735308156</v>
      </c>
      <c r="K124" s="22">
        <f t="shared" si="8"/>
      </c>
      <c r="L124" s="15"/>
    </row>
    <row r="125" spans="2:12" ht="15">
      <c r="B125" s="27" t="str">
        <f>'Town Data'!A121</f>
        <v>ROCKINGHAM</v>
      </c>
      <c r="C125" s="52">
        <f>IF('Town Data'!C121&gt;9,'Town Data'!B121,"*")</f>
        <v>28366038.59</v>
      </c>
      <c r="D125" s="53">
        <f>IF('Town Data'!E121&gt;9,'Town Data'!D121,"*")</f>
        <v>4593382.05</v>
      </c>
      <c r="E125" s="54">
        <f>IF('Town Data'!G121&gt;9,'Town Data'!F121,"*")</f>
        <v>307016.333333334</v>
      </c>
      <c r="F125" s="53">
        <f>IF('Town Data'!I121&gt;9,'Town Data'!H121,"*")</f>
        <v>26788442.96</v>
      </c>
      <c r="G125" s="53">
        <f>IF('Town Data'!K121&gt;9,'Town Data'!J121,"*")</f>
        <v>4466647.29</v>
      </c>
      <c r="H125" s="54">
        <f>IF('Town Data'!M121&gt;9,'Town Data'!L121,"*")</f>
        <v>217385.833333333</v>
      </c>
      <c r="I125" s="22">
        <f t="shared" si="6"/>
        <v>0.058890904273743536</v>
      </c>
      <c r="J125" s="22">
        <f t="shared" si="7"/>
        <v>0.028373576817613412</v>
      </c>
      <c r="K125" s="22">
        <f t="shared" si="8"/>
        <v>0.41231067648536357</v>
      </c>
      <c r="L125" s="15"/>
    </row>
    <row r="126" spans="2:12" ht="15">
      <c r="B126" s="27" t="str">
        <f>'Town Data'!A122</f>
        <v>ROYALTON</v>
      </c>
      <c r="C126" s="52">
        <f>IF('Town Data'!C122&gt;9,'Town Data'!B122,"*")</f>
        <v>12523127.66</v>
      </c>
      <c r="D126" s="53">
        <f>IF('Town Data'!E122&gt;9,'Town Data'!D122,"*")</f>
        <v>3677784.28</v>
      </c>
      <c r="E126" s="54">
        <f>IF('Town Data'!G122&gt;9,'Town Data'!F122,"*")</f>
        <v>16740.6666666667</v>
      </c>
      <c r="F126" s="53">
        <f>IF('Town Data'!I122&gt;9,'Town Data'!H122,"*")</f>
        <v>13131117.65</v>
      </c>
      <c r="G126" s="53">
        <f>IF('Town Data'!K122&gt;9,'Town Data'!J122,"*")</f>
        <v>3228146.51</v>
      </c>
      <c r="H126" s="54" t="str">
        <f>IF('Town Data'!M122&gt;9,'Town Data'!L122,"*")</f>
        <v>*</v>
      </c>
      <c r="I126" s="22">
        <f t="shared" si="6"/>
        <v>-0.046301465435426986</v>
      </c>
      <c r="J126" s="22">
        <f t="shared" si="7"/>
        <v>0.13928666763021239</v>
      </c>
      <c r="K126" s="22">
        <f t="shared" si="8"/>
      </c>
      <c r="L126" s="15"/>
    </row>
    <row r="127" spans="2:11" ht="15">
      <c r="B127" s="27" t="str">
        <f>'Town Data'!A123</f>
        <v>RUTLAND</v>
      </c>
      <c r="C127" s="52">
        <f>IF('Town Data'!C123&gt;9,'Town Data'!B123,"*")</f>
        <v>143198658.82</v>
      </c>
      <c r="D127" s="53">
        <f>IF('Town Data'!E123&gt;9,'Town Data'!D123,"*")</f>
        <v>49842298.95</v>
      </c>
      <c r="E127" s="54">
        <f>IF('Town Data'!G123&gt;9,'Town Data'!F123,"*")</f>
        <v>2070201.5</v>
      </c>
      <c r="F127" s="53">
        <f>IF('Town Data'!I123&gt;9,'Town Data'!H123,"*")</f>
        <v>130726220</v>
      </c>
      <c r="G127" s="53">
        <f>IF('Town Data'!K123&gt;9,'Town Data'!J123,"*")</f>
        <v>47638087.36</v>
      </c>
      <c r="H127" s="54">
        <f>IF('Town Data'!M123&gt;9,'Town Data'!L123,"*")</f>
        <v>1606449.33333333</v>
      </c>
      <c r="I127" s="22">
        <f t="shared" si="6"/>
        <v>0.0954088538626757</v>
      </c>
      <c r="J127" s="22">
        <f t="shared" si="7"/>
        <v>0.04626994306767239</v>
      </c>
      <c r="K127" s="22">
        <f t="shared" si="8"/>
        <v>0.2886814772454724</v>
      </c>
    </row>
    <row r="128" spans="2:11" ht="15">
      <c r="B128" s="27" t="str">
        <f>'Town Data'!A124</f>
        <v>RUTLAND TOWN</v>
      </c>
      <c r="C128" s="52">
        <f>IF('Town Data'!C124&gt;9,'Town Data'!B124,"*")</f>
        <v>76967724.61</v>
      </c>
      <c r="D128" s="53">
        <f>IF('Town Data'!E124&gt;9,'Town Data'!D124,"*")</f>
        <v>32161517.22</v>
      </c>
      <c r="E128" s="54">
        <f>IF('Town Data'!G124&gt;9,'Town Data'!F124,"*")</f>
        <v>3865045.83333334</v>
      </c>
      <c r="F128" s="53">
        <f>IF('Town Data'!I124&gt;9,'Town Data'!H124,"*")</f>
        <v>79880438.08</v>
      </c>
      <c r="G128" s="53">
        <f>IF('Town Data'!K124&gt;9,'Town Data'!J124,"*")</f>
        <v>32823638.86</v>
      </c>
      <c r="H128" s="54">
        <f>IF('Town Data'!M124&gt;9,'Town Data'!L124,"*")</f>
        <v>5134402.83333333</v>
      </c>
      <c r="I128" s="22">
        <f t="shared" si="6"/>
        <v>-0.036463413822079016</v>
      </c>
      <c r="J128" s="22">
        <f t="shared" si="7"/>
        <v>-0.020172097396760128</v>
      </c>
      <c r="K128" s="22">
        <f t="shared" si="8"/>
        <v>-0.24722582960556386</v>
      </c>
    </row>
    <row r="129" spans="2:11" ht="15">
      <c r="B129" s="27" t="str">
        <f>'Town Data'!A125</f>
        <v>RYEGATE</v>
      </c>
      <c r="C129" s="52">
        <f>IF('Town Data'!C125&gt;9,'Town Data'!B125,"*")</f>
        <v>5908413.78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>
        <f>IF('Town Data'!I125&gt;9,'Town Data'!H125,"*")</f>
        <v>5784078.62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  <v>0.02149610476767692</v>
      </c>
      <c r="J129" s="22">
        <f t="shared" si="7"/>
      </c>
      <c r="K129" s="22">
        <f t="shared" si="8"/>
      </c>
    </row>
    <row r="130" spans="2:11" ht="15">
      <c r="B130" s="27" t="str">
        <f>'Town Data'!A126</f>
        <v>SALISBURY</v>
      </c>
      <c r="C130" s="52">
        <f>IF('Town Data'!C126&gt;9,'Town Data'!B126,"*")</f>
        <v>201086.57</v>
      </c>
      <c r="D130" s="53">
        <f>IF('Town Data'!E126&gt;9,'Town Data'!D126,"*")</f>
        <v>142731.36</v>
      </c>
      <c r="E130" s="54" t="str">
        <f>IF('Town Data'!G126&gt;9,'Town Data'!F126,"*")</f>
        <v>*</v>
      </c>
      <c r="F130" s="53">
        <f>IF('Town Data'!I126&gt;9,'Town Data'!H126,"*")</f>
        <v>258661.97</v>
      </c>
      <c r="G130" s="53">
        <f>IF('Town Data'!K126&gt;9,'Town Data'!J126,"*")</f>
        <v>143487.78</v>
      </c>
      <c r="H130" s="54" t="str">
        <f>IF('Town Data'!M126&gt;9,'Town Data'!L126,"*")</f>
        <v>*</v>
      </c>
      <c r="I130" s="22">
        <f t="shared" si="6"/>
        <v>-0.2225893508813839</v>
      </c>
      <c r="J130" s="22">
        <f t="shared" si="7"/>
        <v>-0.005271668430580031</v>
      </c>
      <c r="K130" s="22">
        <f t="shared" si="8"/>
      </c>
    </row>
    <row r="131" spans="2:11" ht="15">
      <c r="B131" s="27" t="str">
        <f>'Town Data'!A127</f>
        <v>SHAFTSBURY</v>
      </c>
      <c r="C131" s="52">
        <f>IF('Town Data'!C127&gt;9,'Town Data'!B127,"*")</f>
        <v>14329533.77</v>
      </c>
      <c r="D131" s="53">
        <f>IF('Town Data'!E127&gt;9,'Town Data'!D127,"*")</f>
        <v>1637315.49</v>
      </c>
      <c r="E131" s="54" t="str">
        <f>IF('Town Data'!G127&gt;9,'Town Data'!F127,"*")</f>
        <v>*</v>
      </c>
      <c r="F131" s="53">
        <f>IF('Town Data'!I127&gt;9,'Town Data'!H127,"*")</f>
        <v>16509569.5</v>
      </c>
      <c r="G131" s="53">
        <f>IF('Town Data'!K127&gt;9,'Town Data'!J127,"*")</f>
        <v>1518002.42</v>
      </c>
      <c r="H131" s="54" t="str">
        <f>IF('Town Data'!M127&gt;9,'Town Data'!L127,"*")</f>
        <v>*</v>
      </c>
      <c r="I131" s="22">
        <f t="shared" si="6"/>
        <v>-0.1320467944364025</v>
      </c>
      <c r="J131" s="22">
        <f t="shared" si="7"/>
        <v>0.07859873504022481</v>
      </c>
      <c r="K131" s="22">
        <f t="shared" si="8"/>
      </c>
    </row>
    <row r="132" spans="2:11" ht="15">
      <c r="B132" s="27" t="str">
        <f>'Town Data'!A128</f>
        <v>SHARON</v>
      </c>
      <c r="C132" s="52">
        <f>IF('Town Data'!C128&gt;9,'Town Data'!B128,"*")</f>
        <v>1330575.56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>
        <f>IF('Town Data'!I128&gt;9,'Town Data'!H128,"*")</f>
        <v>1427120.31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  <v>-0.06765004276338832</v>
      </c>
      <c r="J132" s="22">
        <f t="shared" si="7"/>
      </c>
      <c r="K132" s="22">
        <f t="shared" si="8"/>
      </c>
    </row>
    <row r="133" spans="2:11" ht="15">
      <c r="B133" s="27" t="str">
        <f>'Town Data'!A129</f>
        <v>SHELBURNE</v>
      </c>
      <c r="C133" s="52">
        <f>IF('Town Data'!C129&gt;9,'Town Data'!B129,"*")</f>
        <v>109730320.21</v>
      </c>
      <c r="D133" s="53">
        <f>IF('Town Data'!E129&gt;9,'Town Data'!D129,"*")</f>
        <v>17242541.24</v>
      </c>
      <c r="E133" s="54">
        <f>IF('Town Data'!G129&gt;9,'Town Data'!F129,"*")</f>
        <v>694122.666666666</v>
      </c>
      <c r="F133" s="53">
        <f>IF('Town Data'!I129&gt;9,'Town Data'!H129,"*")</f>
        <v>89005507.99</v>
      </c>
      <c r="G133" s="53">
        <f>IF('Town Data'!K129&gt;9,'Town Data'!J129,"*")</f>
        <v>17138312.28</v>
      </c>
      <c r="H133" s="54">
        <f>IF('Town Data'!M129&gt;9,'Town Data'!L129,"*")</f>
        <v>766503.5</v>
      </c>
      <c r="I133" s="22">
        <f t="shared" si="6"/>
        <v>0.23284864822442772</v>
      </c>
      <c r="J133" s="22">
        <f t="shared" si="7"/>
        <v>0.0060816350114958435</v>
      </c>
      <c r="K133" s="22">
        <f t="shared" si="8"/>
        <v>-0.09442987975049554</v>
      </c>
    </row>
    <row r="134" spans="2:11" ht="15">
      <c r="B134" s="27" t="str">
        <f>'Town Data'!A130</f>
        <v>SHELDON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>
        <f>IF('Town Data'!I130&gt;9,'Town Data'!H130,"*")</f>
        <v>8831422.24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SHOREHAM</v>
      </c>
      <c r="C135" s="52">
        <f>IF('Town Data'!C131&gt;9,'Town Data'!B131,"*")</f>
        <v>11329550.48</v>
      </c>
      <c r="D135" s="53">
        <f>IF('Town Data'!E131&gt;9,'Town Data'!D131,"*")</f>
        <v>494621.63</v>
      </c>
      <c r="E135" s="54" t="str">
        <f>IF('Town Data'!G131&gt;9,'Town Data'!F131,"*")</f>
        <v>*</v>
      </c>
      <c r="F135" s="53">
        <f>IF('Town Data'!I131&gt;9,'Town Data'!H131,"*")</f>
        <v>8718836.55</v>
      </c>
      <c r="G135" s="53">
        <f>IF('Town Data'!K131&gt;9,'Town Data'!J131,"*")</f>
        <v>409033.16</v>
      </c>
      <c r="H135" s="54" t="str">
        <f>IF('Town Data'!M131&gt;9,'Town Data'!L131,"*")</f>
        <v>*</v>
      </c>
      <c r="I135" s="22">
        <f t="shared" si="6"/>
        <v>0.2994337507106954</v>
      </c>
      <c r="J135" s="22">
        <f t="shared" si="7"/>
        <v>0.20924579806683652</v>
      </c>
      <c r="K135" s="22">
        <f t="shared" si="8"/>
      </c>
    </row>
    <row r="136" spans="2:11" ht="15">
      <c r="B136" s="27" t="str">
        <f>'Town Data'!A132</f>
        <v>SHREWSBURY</v>
      </c>
      <c r="C136" s="52">
        <f>IF('Town Data'!C132&gt;9,'Town Data'!B132,"*")</f>
        <v>389557.02</v>
      </c>
      <c r="D136" s="53">
        <f>IF('Town Data'!E132&gt;9,'Town Data'!D132,"*")</f>
        <v>327360.91</v>
      </c>
      <c r="E136" s="54" t="str">
        <f>IF('Town Data'!G132&gt;9,'Town Data'!F132,"*")</f>
        <v>*</v>
      </c>
      <c r="F136" s="53">
        <f>IF('Town Data'!I132&gt;9,'Town Data'!H132,"*")</f>
        <v>422734.67</v>
      </c>
      <c r="G136" s="53">
        <f>IF('Town Data'!K132&gt;9,'Town Data'!J132,"*")</f>
        <v>332938.04</v>
      </c>
      <c r="H136" s="54" t="str">
        <f>IF('Town Data'!M132&gt;9,'Town Data'!L132,"*")</f>
        <v>*</v>
      </c>
      <c r="I136" s="22">
        <f t="shared" si="6"/>
        <v>-0.07848339006592472</v>
      </c>
      <c r="J136" s="22">
        <f t="shared" si="7"/>
        <v>-0.016751254978253628</v>
      </c>
      <c r="K136" s="22">
        <f t="shared" si="8"/>
      </c>
    </row>
    <row r="137" spans="2:11" ht="15">
      <c r="B137" s="27" t="str">
        <f>'Town Data'!A133</f>
        <v>SOUTH BURLINGTON</v>
      </c>
      <c r="C137" s="52">
        <f>IF('Town Data'!C133&gt;9,'Town Data'!B133,"*")</f>
        <v>489588653.59</v>
      </c>
      <c r="D137" s="53">
        <f>IF('Town Data'!E133&gt;9,'Town Data'!D133,"*")</f>
        <v>89407712.07</v>
      </c>
      <c r="E137" s="54">
        <f>IF('Town Data'!G133&gt;9,'Town Data'!F133,"*")</f>
        <v>4080725.66666667</v>
      </c>
      <c r="F137" s="53">
        <f>IF('Town Data'!I133&gt;9,'Town Data'!H133,"*")</f>
        <v>456000367.12</v>
      </c>
      <c r="G137" s="53">
        <f>IF('Town Data'!K133&gt;9,'Town Data'!J133,"*")</f>
        <v>86711021.53</v>
      </c>
      <c r="H137" s="54">
        <f>IF('Town Data'!M133&gt;9,'Town Data'!L133,"*")</f>
        <v>3871398</v>
      </c>
      <c r="I137" s="22">
        <f t="shared" si="6"/>
        <v>0.07365846365900174</v>
      </c>
      <c r="J137" s="22">
        <f t="shared" si="7"/>
        <v>0.031099743636015167</v>
      </c>
      <c r="K137" s="22">
        <f t="shared" si="8"/>
        <v>0.05407030397460291</v>
      </c>
    </row>
    <row r="138" spans="2:11" ht="15">
      <c r="B138" s="27" t="str">
        <f>'Town Data'!A134</f>
        <v>SOUTH HERO</v>
      </c>
      <c r="C138" s="52">
        <f>IF('Town Data'!C134&gt;9,'Town Data'!B134,"*")</f>
        <v>4570385.76</v>
      </c>
      <c r="D138" s="53">
        <f>IF('Town Data'!E134&gt;9,'Town Data'!D134,"*")</f>
        <v>1363238.34</v>
      </c>
      <c r="E138" s="54" t="str">
        <f>IF('Town Data'!G134&gt;9,'Town Data'!F134,"*")</f>
        <v>*</v>
      </c>
      <c r="F138" s="53">
        <f>IF('Town Data'!I134&gt;9,'Town Data'!H134,"*")</f>
        <v>5133639.18</v>
      </c>
      <c r="G138" s="53">
        <f>IF('Town Data'!K134&gt;9,'Town Data'!J134,"*")</f>
        <v>1340267.06</v>
      </c>
      <c r="H138" s="54" t="str">
        <f>IF('Town Data'!M134&gt;9,'Town Data'!L134,"*")</f>
        <v>*</v>
      </c>
      <c r="I138" s="22">
        <f t="shared" si="6"/>
        <v>-0.10971815514311233</v>
      </c>
      <c r="J138" s="22">
        <f t="shared" si="7"/>
        <v>0.01713933042568399</v>
      </c>
      <c r="K138" s="22">
        <f t="shared" si="8"/>
      </c>
    </row>
    <row r="139" spans="2:11" ht="15">
      <c r="B139" s="27" t="str">
        <f>'Town Data'!A135</f>
        <v>SPRINGFIELD</v>
      </c>
      <c r="C139" s="52">
        <f>IF('Town Data'!C135&gt;9,'Town Data'!B135,"*")</f>
        <v>35991311.95</v>
      </c>
      <c r="D139" s="53">
        <f>IF('Town Data'!E135&gt;9,'Town Data'!D135,"*")</f>
        <v>13666705.02</v>
      </c>
      <c r="E139" s="54">
        <f>IF('Town Data'!G135&gt;9,'Town Data'!F135,"*")</f>
        <v>689983</v>
      </c>
      <c r="F139" s="53">
        <f>IF('Town Data'!I135&gt;9,'Town Data'!H135,"*")</f>
        <v>45129659.69</v>
      </c>
      <c r="G139" s="53">
        <f>IF('Town Data'!K135&gt;9,'Town Data'!J135,"*")</f>
        <v>14727927.64</v>
      </c>
      <c r="H139" s="54">
        <f>IF('Town Data'!M135&gt;9,'Town Data'!L135,"*")</f>
        <v>1208038.5</v>
      </c>
      <c r="I139" s="22">
        <f t="shared" si="6"/>
        <v>-0.2024909516883617</v>
      </c>
      <c r="J139" s="22">
        <f t="shared" si="7"/>
        <v>-0.0720551218025947</v>
      </c>
      <c r="K139" s="22">
        <f t="shared" si="8"/>
        <v>-0.42884022322136256</v>
      </c>
    </row>
    <row r="140" spans="2:11" ht="15">
      <c r="B140" s="27" t="str">
        <f>'Town Data'!A136</f>
        <v>ST ALBANS</v>
      </c>
      <c r="C140" s="52">
        <f>IF('Town Data'!C136&gt;9,'Town Data'!B136,"*")</f>
        <v>171706102.05</v>
      </c>
      <c r="D140" s="53">
        <f>IF('Town Data'!E136&gt;9,'Town Data'!D136,"*")</f>
        <v>23314621.95</v>
      </c>
      <c r="E140" s="54">
        <f>IF('Town Data'!G136&gt;9,'Town Data'!F136,"*")</f>
        <v>768388.166666667</v>
      </c>
      <c r="F140" s="53">
        <f>IF('Town Data'!I136&gt;9,'Town Data'!H136,"*")</f>
        <v>169006374.56</v>
      </c>
      <c r="G140" s="53">
        <f>IF('Town Data'!K136&gt;9,'Town Data'!J136,"*")</f>
        <v>21531389.03</v>
      </c>
      <c r="H140" s="54">
        <f>IF('Town Data'!M136&gt;9,'Town Data'!L136,"*")</f>
        <v>693456.666666667</v>
      </c>
      <c r="I140" s="22">
        <f t="shared" si="6"/>
        <v>0.015974116343413794</v>
      </c>
      <c r="J140" s="22">
        <f t="shared" si="7"/>
        <v>0.08282015236060217</v>
      </c>
      <c r="K140" s="22">
        <f t="shared" si="8"/>
        <v>0.10805505751380759</v>
      </c>
    </row>
    <row r="141" spans="2:11" ht="15">
      <c r="B141" s="27" t="str">
        <f>'Town Data'!A137</f>
        <v>ST ALBANS TOWN</v>
      </c>
      <c r="C141" s="52">
        <f>IF('Town Data'!C137&gt;9,'Town Data'!B137,"*")</f>
        <v>66143199.05</v>
      </c>
      <c r="D141" s="53">
        <f>IF('Town Data'!E137&gt;9,'Town Data'!D137,"*")</f>
        <v>18267293.86</v>
      </c>
      <c r="E141" s="54">
        <f>IF('Town Data'!G137&gt;9,'Town Data'!F137,"*")</f>
        <v>287672.833333333</v>
      </c>
      <c r="F141" s="53">
        <f>IF('Town Data'!I137&gt;9,'Town Data'!H137,"*")</f>
        <v>64123378.23</v>
      </c>
      <c r="G141" s="53">
        <f>IF('Town Data'!K137&gt;9,'Town Data'!J137,"*")</f>
        <v>18239484.93</v>
      </c>
      <c r="H141" s="54">
        <f>IF('Town Data'!M137&gt;9,'Town Data'!L137,"*")</f>
        <v>271793.333333333</v>
      </c>
      <c r="I141" s="22">
        <f t="shared" si="6"/>
        <v>0.0314989770619264</v>
      </c>
      <c r="J141" s="22">
        <f t="shared" si="7"/>
        <v>0.0015246554443135638</v>
      </c>
      <c r="K141" s="22">
        <f t="shared" si="8"/>
        <v>0.058424906178714285</v>
      </c>
    </row>
    <row r="142" spans="2:11" ht="15">
      <c r="B142" s="27" t="str">
        <f>'Town Data'!A138</f>
        <v>ST JOHNSBURY</v>
      </c>
      <c r="C142" s="52">
        <f>IF('Town Data'!C138&gt;9,'Town Data'!B138,"*")</f>
        <v>74516574.34</v>
      </c>
      <c r="D142" s="53">
        <f>IF('Town Data'!E138&gt;9,'Town Data'!D138,"*")</f>
        <v>20242130.2</v>
      </c>
      <c r="E142" s="54">
        <f>IF('Town Data'!G138&gt;9,'Town Data'!F138,"*")</f>
        <v>520651.666666666</v>
      </c>
      <c r="F142" s="53">
        <f>IF('Town Data'!I138&gt;9,'Town Data'!H138,"*")</f>
        <v>64023712.89</v>
      </c>
      <c r="G142" s="53">
        <f>IF('Town Data'!K138&gt;9,'Town Data'!J138,"*")</f>
        <v>20081931.56</v>
      </c>
      <c r="H142" s="54">
        <f>IF('Town Data'!M138&gt;9,'Town Data'!L138,"*")</f>
        <v>687064.833333333</v>
      </c>
      <c r="I142" s="22">
        <f t="shared" si="6"/>
        <v>0.1638902365445117</v>
      </c>
      <c r="J142" s="22">
        <f t="shared" si="7"/>
        <v>0.00797725256265143</v>
      </c>
      <c r="K142" s="22">
        <f t="shared" si="8"/>
        <v>-0.24220882599871157</v>
      </c>
    </row>
    <row r="143" spans="2:11" ht="15">
      <c r="B143" s="27" t="str">
        <f>'Town Data'!A139</f>
        <v>STARKSBORO</v>
      </c>
      <c r="C143" s="52">
        <f>IF('Town Data'!C139&gt;9,'Town Data'!B139,"*")</f>
        <v>499567.08</v>
      </c>
      <c r="D143" s="53">
        <f>IF('Town Data'!E139&gt;9,'Town Data'!D139,"*")</f>
        <v>195322.02</v>
      </c>
      <c r="E143" s="54" t="str">
        <f>IF('Town Data'!G139&gt;9,'Town Data'!F139,"*")</f>
        <v>*</v>
      </c>
      <c r="F143" s="53">
        <f>IF('Town Data'!I139&gt;9,'Town Data'!H139,"*")</f>
        <v>427054.15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  <v>0.16979797526847587</v>
      </c>
      <c r="J143" s="22">
        <f t="shared" si="7"/>
      </c>
      <c r="K143" s="22">
        <f t="shared" si="8"/>
      </c>
    </row>
    <row r="144" spans="2:11" ht="15">
      <c r="B144" s="27" t="str">
        <f>'Town Data'!A140</f>
        <v>STOWE</v>
      </c>
      <c r="C144" s="52">
        <f>IF('Town Data'!C140&gt;9,'Town Data'!B140,"*")</f>
        <v>55246812.5</v>
      </c>
      <c r="D144" s="53">
        <f>IF('Town Data'!E140&gt;9,'Town Data'!D140,"*")</f>
        <v>26314570.02</v>
      </c>
      <c r="E144" s="54">
        <f>IF('Town Data'!G140&gt;9,'Town Data'!F140,"*")</f>
        <v>1119491.5</v>
      </c>
      <c r="F144" s="53">
        <f>IF('Town Data'!I140&gt;9,'Town Data'!H140,"*")</f>
        <v>55335222.94</v>
      </c>
      <c r="G144" s="53">
        <f>IF('Town Data'!K140&gt;9,'Town Data'!J140,"*")</f>
        <v>27544777.8</v>
      </c>
      <c r="H144" s="54">
        <f>IF('Town Data'!M140&gt;9,'Town Data'!L140,"*")</f>
        <v>954556.5</v>
      </c>
      <c r="I144" s="22">
        <f t="shared" si="6"/>
        <v>-0.0015977244746237147</v>
      </c>
      <c r="J144" s="22">
        <f t="shared" si="7"/>
        <v>-0.04466210578761689</v>
      </c>
      <c r="K144" s="22">
        <f t="shared" si="8"/>
        <v>0.172787048226061</v>
      </c>
    </row>
    <row r="145" spans="2:11" ht="15">
      <c r="B145" s="27" t="str">
        <f>'Town Data'!A141</f>
        <v>STRAFFORD</v>
      </c>
      <c r="C145" s="52">
        <f>IF('Town Data'!C141&gt;9,'Town Data'!B141,"*")</f>
        <v>543672.27</v>
      </c>
      <c r="D145" s="53">
        <f>IF('Town Data'!E141&gt;9,'Town Data'!D141,"*")</f>
        <v>188117.87</v>
      </c>
      <c r="E145" s="54" t="str">
        <f>IF('Town Data'!G141&gt;9,'Town Data'!F141,"*")</f>
        <v>*</v>
      </c>
      <c r="F145" s="53">
        <f>IF('Town Data'!I141&gt;9,'Town Data'!H141,"*")</f>
        <v>528115.9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  <v>0.029456356076383982</v>
      </c>
      <c r="J145" s="22">
        <f t="shared" si="7"/>
      </c>
      <c r="K145" s="22">
        <f t="shared" si="8"/>
      </c>
    </row>
    <row r="146" spans="2:11" ht="15">
      <c r="B146" s="27" t="str">
        <f>'Town Data'!A142</f>
        <v>SWANTON</v>
      </c>
      <c r="C146" s="52">
        <f>IF('Town Data'!C142&gt;9,'Town Data'!B142,"*")</f>
        <v>42935412.61</v>
      </c>
      <c r="D146" s="53">
        <f>IF('Town Data'!E142&gt;9,'Town Data'!D142,"*")</f>
        <v>7669317.45</v>
      </c>
      <c r="E146" s="54">
        <f>IF('Town Data'!G142&gt;9,'Town Data'!F142,"*")</f>
        <v>105987.833333333</v>
      </c>
      <c r="F146" s="53">
        <f>IF('Town Data'!I142&gt;9,'Town Data'!H142,"*")</f>
        <v>39191119.17</v>
      </c>
      <c r="G146" s="53">
        <f>IF('Town Data'!K142&gt;9,'Town Data'!J142,"*")</f>
        <v>7248958.3</v>
      </c>
      <c r="H146" s="54">
        <f>IF('Town Data'!M142&gt;9,'Town Data'!L142,"*")</f>
        <v>108181</v>
      </c>
      <c r="I146" s="22">
        <f t="shared" si="6"/>
        <v>0.0955393344027332</v>
      </c>
      <c r="J146" s="22">
        <f t="shared" si="7"/>
        <v>0.05798890441954955</v>
      </c>
      <c r="K146" s="22">
        <f t="shared" si="8"/>
        <v>-0.020273122513814867</v>
      </c>
    </row>
    <row r="147" spans="2:11" ht="15">
      <c r="B147" s="27" t="str">
        <f>'Town Data'!A143</f>
        <v>THETFORD</v>
      </c>
      <c r="C147" s="52">
        <f>IF('Town Data'!C143&gt;9,'Town Data'!B143,"*")</f>
        <v>4072850.61</v>
      </c>
      <c r="D147" s="53">
        <f>IF('Town Data'!E143&gt;9,'Town Data'!D143,"*")</f>
        <v>1571648.35</v>
      </c>
      <c r="E147" s="54">
        <f>IF('Town Data'!G143&gt;9,'Town Data'!F143,"*")</f>
        <v>61830.5</v>
      </c>
      <c r="F147" s="53">
        <f>IF('Town Data'!I143&gt;9,'Town Data'!H143,"*")</f>
        <v>3863451.11</v>
      </c>
      <c r="G147" s="53">
        <f>IF('Town Data'!K143&gt;9,'Town Data'!J143,"*")</f>
        <v>1456202.25</v>
      </c>
      <c r="H147" s="54">
        <f>IF('Town Data'!M143&gt;9,'Town Data'!L143,"*")</f>
        <v>58911.1666666666</v>
      </c>
      <c r="I147" s="22">
        <f t="shared" si="6"/>
        <v>0.054200116434241614</v>
      </c>
      <c r="J147" s="22">
        <f t="shared" si="7"/>
        <v>0.07927889137652416</v>
      </c>
      <c r="K147" s="22">
        <f t="shared" si="8"/>
        <v>0.049554838216864454</v>
      </c>
    </row>
    <row r="148" spans="2:11" ht="15">
      <c r="B148" s="27" t="str">
        <f>'Town Data'!A144</f>
        <v>TOWNSHEND</v>
      </c>
      <c r="C148" s="52">
        <f>IF('Town Data'!C144&gt;9,'Town Data'!B144,"*")</f>
        <v>3562472.85</v>
      </c>
      <c r="D148" s="53">
        <f>IF('Town Data'!E144&gt;9,'Town Data'!D144,"*")</f>
        <v>661495.54</v>
      </c>
      <c r="E148" s="54" t="str">
        <f>IF('Town Data'!G144&gt;9,'Town Data'!F144,"*")</f>
        <v>*</v>
      </c>
      <c r="F148" s="53">
        <f>IF('Town Data'!I144&gt;9,'Town Data'!H144,"*")</f>
        <v>3261873.5</v>
      </c>
      <c r="G148" s="53">
        <f>IF('Town Data'!K144&gt;9,'Town Data'!J144,"*")</f>
        <v>637322.63</v>
      </c>
      <c r="H148" s="54" t="str">
        <f>IF('Town Data'!M144&gt;9,'Town Data'!L144,"*")</f>
        <v>*</v>
      </c>
      <c r="I148" s="22">
        <f t="shared" si="6"/>
        <v>0.09215542846771958</v>
      </c>
      <c r="J148" s="22">
        <f t="shared" si="7"/>
        <v>0.03792884304139652</v>
      </c>
      <c r="K148" s="22">
        <f t="shared" si="8"/>
      </c>
    </row>
    <row r="149" spans="2:11" ht="15">
      <c r="B149" s="27" t="str">
        <f>'Town Data'!A145</f>
        <v>TROY</v>
      </c>
      <c r="C149" s="52">
        <f>IF('Town Data'!C145&gt;9,'Town Data'!B145,"*")</f>
        <v>8846455.46</v>
      </c>
      <c r="D149" s="53">
        <f>IF('Town Data'!E145&gt;9,'Town Data'!D145,"*")</f>
        <v>913511.09</v>
      </c>
      <c r="E149" s="54" t="str">
        <f>IF('Town Data'!G145&gt;9,'Town Data'!F145,"*")</f>
        <v>*</v>
      </c>
      <c r="F149" s="53">
        <f>IF('Town Data'!I145&gt;9,'Town Data'!H145,"*")</f>
        <v>5385044.23</v>
      </c>
      <c r="G149" s="53">
        <f>IF('Town Data'!K145&gt;9,'Town Data'!J145,"*")</f>
        <v>1040081.42</v>
      </c>
      <c r="H149" s="54">
        <f>IF('Town Data'!M145&gt;9,'Town Data'!L145,"*")</f>
        <v>23372.1666666667</v>
      </c>
      <c r="I149" s="22">
        <f t="shared" si="6"/>
        <v>0.6427823212141008</v>
      </c>
      <c r="J149" s="22">
        <f t="shared" si="7"/>
        <v>-0.12169271324931472</v>
      </c>
      <c r="K149" s="22">
        <f t="shared" si="8"/>
      </c>
    </row>
    <row r="150" spans="2:11" ht="15">
      <c r="B150" s="27" t="str">
        <f>'Town Data'!A146</f>
        <v>TUNBRIDGE</v>
      </c>
      <c r="C150" s="52">
        <f>IF('Town Data'!C146&gt;9,'Town Data'!B146,"*")</f>
        <v>479473.65</v>
      </c>
      <c r="D150" s="53">
        <f>IF('Town Data'!E146&gt;9,'Town Data'!D146,"*")</f>
        <v>267208.97</v>
      </c>
      <c r="E150" s="54" t="str">
        <f>IF('Town Data'!G146&gt;9,'Town Data'!F146,"*")</f>
        <v>*</v>
      </c>
      <c r="F150" s="53">
        <f>IF('Town Data'!I146&gt;9,'Town Data'!H146,"*")</f>
        <v>566541.02</v>
      </c>
      <c r="G150" s="53">
        <f>IF('Town Data'!K146&gt;9,'Town Data'!J146,"*")</f>
        <v>298595.12</v>
      </c>
      <c r="H150" s="54" t="str">
        <f>IF('Town Data'!M146&gt;9,'Town Data'!L146,"*")</f>
        <v>*</v>
      </c>
      <c r="I150" s="22">
        <f t="shared" si="6"/>
        <v>-0.1536823759028075</v>
      </c>
      <c r="J150" s="22">
        <f t="shared" si="7"/>
        <v>-0.10511273593486734</v>
      </c>
      <c r="K150" s="22">
        <f t="shared" si="8"/>
      </c>
    </row>
    <row r="151" spans="2:11" ht="15">
      <c r="B151" s="27" t="str">
        <f>'Town Data'!A147</f>
        <v>UNDERHILL</v>
      </c>
      <c r="C151" s="52">
        <f>IF('Town Data'!C147&gt;9,'Town Data'!B147,"*")</f>
        <v>7288422.79</v>
      </c>
      <c r="D151" s="53">
        <f>IF('Town Data'!E147&gt;9,'Town Data'!D147,"*")</f>
        <v>754717.24</v>
      </c>
      <c r="E151" s="54" t="str">
        <f>IF('Town Data'!G147&gt;9,'Town Data'!F147,"*")</f>
        <v>*</v>
      </c>
      <c r="F151" s="53">
        <f>IF('Town Data'!I147&gt;9,'Town Data'!H147,"*")</f>
        <v>5989819.46</v>
      </c>
      <c r="G151" s="53">
        <f>IF('Town Data'!K147&gt;9,'Town Data'!J147,"*")</f>
        <v>826158.9</v>
      </c>
      <c r="H151" s="54" t="str">
        <f>IF('Town Data'!M147&gt;9,'Town Data'!L147,"*")</f>
        <v>*</v>
      </c>
      <c r="I151" s="22">
        <f t="shared" si="6"/>
        <v>0.2168017481448431</v>
      </c>
      <c r="J151" s="22">
        <f t="shared" si="7"/>
        <v>-0.08647447845686833</v>
      </c>
      <c r="K151" s="22">
        <f t="shared" si="8"/>
      </c>
    </row>
    <row r="152" spans="2:11" ht="15">
      <c r="B152" s="27" t="str">
        <f>'Town Data'!A148</f>
        <v>VERGENNES</v>
      </c>
      <c r="C152" s="52">
        <f>IF('Town Data'!C148&gt;9,'Town Data'!B148,"*")</f>
        <v>41205059.66</v>
      </c>
      <c r="D152" s="53">
        <f>IF('Town Data'!E148&gt;9,'Town Data'!D148,"*")</f>
        <v>4440203.92</v>
      </c>
      <c r="E152" s="54">
        <f>IF('Town Data'!G148&gt;9,'Town Data'!F148,"*")</f>
        <v>312957</v>
      </c>
      <c r="F152" s="53">
        <f>IF('Town Data'!I148&gt;9,'Town Data'!H148,"*")</f>
        <v>37791372.12</v>
      </c>
      <c r="G152" s="53">
        <f>IF('Town Data'!K148&gt;9,'Town Data'!J148,"*")</f>
        <v>4218294.17</v>
      </c>
      <c r="H152" s="54">
        <f>IF('Town Data'!M148&gt;9,'Town Data'!L148,"*")</f>
        <v>1041492.5</v>
      </c>
      <c r="I152" s="22">
        <f t="shared" si="6"/>
        <v>0.09032981203118061</v>
      </c>
      <c r="J152" s="22">
        <f t="shared" si="7"/>
        <v>0.05260651368939497</v>
      </c>
      <c r="K152" s="22">
        <f t="shared" si="8"/>
        <v>-0.6995110382455947</v>
      </c>
    </row>
    <row r="153" spans="2:11" ht="15">
      <c r="B153" s="27" t="str">
        <f>'Town Data'!A149</f>
        <v>VERNON</v>
      </c>
      <c r="C153" s="52">
        <f>IF('Town Data'!C149&gt;9,'Town Data'!B149,"*")</f>
        <v>5834432.17</v>
      </c>
      <c r="D153" s="53">
        <f>IF('Town Data'!E149&gt;9,'Town Data'!D149,"*")</f>
        <v>897871.45</v>
      </c>
      <c r="E153" s="54" t="str">
        <f>IF('Town Data'!G149&gt;9,'Town Data'!F149,"*")</f>
        <v>*</v>
      </c>
      <c r="F153" s="53">
        <f>IF('Town Data'!I149&gt;9,'Town Data'!H149,"*")</f>
        <v>5649165.23</v>
      </c>
      <c r="G153" s="53">
        <f>IF('Town Data'!K149&gt;9,'Town Data'!J149,"*")</f>
        <v>736457.32</v>
      </c>
      <c r="H153" s="54" t="str">
        <f>IF('Town Data'!M149&gt;9,'Town Data'!L149,"*")</f>
        <v>*</v>
      </c>
      <c r="I153" s="22">
        <f t="shared" si="6"/>
        <v>0.03279545427634792</v>
      </c>
      <c r="J153" s="22">
        <f t="shared" si="7"/>
        <v>0.2191764894128556</v>
      </c>
      <c r="K153" s="22">
        <f t="shared" si="8"/>
      </c>
    </row>
    <row r="154" spans="2:11" ht="15">
      <c r="B154" s="27" t="str">
        <f>'Town Data'!A150</f>
        <v>WAITSFIELD</v>
      </c>
      <c r="C154" s="52">
        <f>IF('Town Data'!C150&gt;9,'Town Data'!B150,"*")</f>
        <v>28241213.19</v>
      </c>
      <c r="D154" s="53">
        <f>IF('Town Data'!E150&gt;9,'Town Data'!D150,"*")</f>
        <v>10224076.69</v>
      </c>
      <c r="E154" s="54">
        <f>IF('Town Data'!G150&gt;9,'Town Data'!F150,"*")</f>
        <v>318350.333333333</v>
      </c>
      <c r="F154" s="53">
        <f>IF('Town Data'!I150&gt;9,'Town Data'!H150,"*")</f>
        <v>35283670.27</v>
      </c>
      <c r="G154" s="53">
        <f>IF('Town Data'!K150&gt;9,'Town Data'!J150,"*")</f>
        <v>10751985.22</v>
      </c>
      <c r="H154" s="54">
        <f>IF('Town Data'!M150&gt;9,'Town Data'!L150,"*")</f>
        <v>197846.166666667</v>
      </c>
      <c r="I154" s="22">
        <f t="shared" si="6"/>
        <v>-0.1995953659613428</v>
      </c>
      <c r="J154" s="22">
        <f t="shared" si="7"/>
        <v>-0.04909870309512955</v>
      </c>
      <c r="K154" s="22">
        <f t="shared" si="8"/>
        <v>0.6090801186443633</v>
      </c>
    </row>
    <row r="155" spans="2:11" ht="15">
      <c r="B155" s="27" t="str">
        <f>'Town Data'!A151</f>
        <v>WALLINGFORD</v>
      </c>
      <c r="C155" s="52">
        <f>IF('Town Data'!C151&gt;9,'Town Data'!B151,"*")</f>
        <v>2620840.03</v>
      </c>
      <c r="D155" s="53">
        <f>IF('Town Data'!E151&gt;9,'Town Data'!D151,"*")</f>
        <v>925168.43</v>
      </c>
      <c r="E155" s="54" t="str">
        <f>IF('Town Data'!G151&gt;9,'Town Data'!F151,"*")</f>
        <v>*</v>
      </c>
      <c r="F155" s="53">
        <f>IF('Town Data'!I151&gt;9,'Town Data'!H151,"*")</f>
        <v>2590879.2</v>
      </c>
      <c r="G155" s="53">
        <f>IF('Town Data'!K151&gt;9,'Town Data'!J151,"*")</f>
        <v>745442.92</v>
      </c>
      <c r="H155" s="54" t="str">
        <f>IF('Town Data'!M151&gt;9,'Town Data'!L151,"*")</f>
        <v>*</v>
      </c>
      <c r="I155" s="22">
        <f t="shared" si="6"/>
        <v>0.011563962534416737</v>
      </c>
      <c r="J155" s="22">
        <f t="shared" si="7"/>
        <v>0.24109895630908937</v>
      </c>
      <c r="K155" s="22">
        <f t="shared" si="8"/>
      </c>
    </row>
    <row r="156" spans="2:11" ht="15">
      <c r="B156" s="27" t="str">
        <f>'Town Data'!A152</f>
        <v>WARDSBORO</v>
      </c>
      <c r="C156" s="52">
        <f>IF('Town Data'!C152&gt;9,'Town Data'!B152,"*")</f>
        <v>1003158.41</v>
      </c>
      <c r="D156" s="53">
        <f>IF('Town Data'!E152&gt;9,'Town Data'!D152,"*")</f>
        <v>320632.81</v>
      </c>
      <c r="E156" s="54" t="str">
        <f>IF('Town Data'!G152&gt;9,'Town Data'!F152,"*")</f>
        <v>*</v>
      </c>
      <c r="F156" s="53">
        <f>IF('Town Data'!I152&gt;9,'Town Data'!H152,"*")</f>
        <v>922427.69</v>
      </c>
      <c r="G156" s="53">
        <f>IF('Town Data'!K152&gt;9,'Town Data'!J152,"*")</f>
        <v>237917.77</v>
      </c>
      <c r="H156" s="54" t="str">
        <f>IF('Town Data'!M152&gt;9,'Town Data'!L152,"*")</f>
        <v>*</v>
      </c>
      <c r="I156" s="22">
        <f t="shared" si="6"/>
        <v>0.08751983583667149</v>
      </c>
      <c r="J156" s="22">
        <f t="shared" si="7"/>
        <v>0.34766230366063033</v>
      </c>
      <c r="K156" s="22">
        <f t="shared" si="8"/>
      </c>
    </row>
    <row r="157" spans="2:11" ht="15">
      <c r="B157" s="27" t="str">
        <f>'Town Data'!A153</f>
        <v>WARREN</v>
      </c>
      <c r="C157" s="52">
        <f>IF('Town Data'!C153&gt;9,'Town Data'!B153,"*")</f>
        <v>9940370.05</v>
      </c>
      <c r="D157" s="53">
        <f>IF('Town Data'!E153&gt;9,'Town Data'!D153,"*")</f>
        <v>4906403.81</v>
      </c>
      <c r="E157" s="54" t="str">
        <f>IF('Town Data'!G153&gt;9,'Town Data'!F153,"*")</f>
        <v>*</v>
      </c>
      <c r="F157" s="53">
        <f>IF('Town Data'!I153&gt;9,'Town Data'!H153,"*")</f>
        <v>8579156.14</v>
      </c>
      <c r="G157" s="53">
        <f>IF('Town Data'!K153&gt;9,'Town Data'!J153,"*")</f>
        <v>5449335.88</v>
      </c>
      <c r="H157" s="54" t="str">
        <f>IF('Town Data'!M153&gt;9,'Town Data'!L153,"*")</f>
        <v>*</v>
      </c>
      <c r="I157" s="22">
        <f t="shared" si="6"/>
        <v>0.15866524490134762</v>
      </c>
      <c r="J157" s="22">
        <f t="shared" si="7"/>
        <v>-0.0996327042333093</v>
      </c>
      <c r="K157" s="22">
        <f t="shared" si="8"/>
      </c>
    </row>
    <row r="158" spans="2:11" ht="15">
      <c r="B158" s="27" t="str">
        <f>'Town Data'!A154</f>
        <v>WATERBURY</v>
      </c>
      <c r="C158" s="52">
        <f>IF('Town Data'!C154&gt;9,'Town Data'!B154,"*")</f>
        <v>35152938.67</v>
      </c>
      <c r="D158" s="53">
        <f>IF('Town Data'!E154&gt;9,'Town Data'!D154,"*")</f>
        <v>9709535.41</v>
      </c>
      <c r="E158" s="54">
        <f>IF('Town Data'!G154&gt;9,'Town Data'!F154,"*")</f>
        <v>443711.666666667</v>
      </c>
      <c r="F158" s="53">
        <f>IF('Town Data'!I154&gt;9,'Town Data'!H154,"*")</f>
        <v>34456853.64</v>
      </c>
      <c r="G158" s="53">
        <f>IF('Town Data'!K154&gt;9,'Town Data'!J154,"*")</f>
        <v>9915556.35</v>
      </c>
      <c r="H158" s="54">
        <f>IF('Town Data'!M154&gt;9,'Town Data'!L154,"*")</f>
        <v>556395.833333333</v>
      </c>
      <c r="I158" s="22">
        <f t="shared" si="6"/>
        <v>0.020201642241412764</v>
      </c>
      <c r="J158" s="22">
        <f t="shared" si="7"/>
        <v>-0.020777547192296426</v>
      </c>
      <c r="K158" s="22">
        <f t="shared" si="8"/>
        <v>-0.20252518066424433</v>
      </c>
    </row>
    <row r="159" spans="2:11" ht="15">
      <c r="B159" s="27" t="str">
        <f>'Town Data'!A155</f>
        <v>WATERFORD</v>
      </c>
      <c r="C159" s="52">
        <f>IF('Town Data'!C155&gt;9,'Town Data'!B155,"*")</f>
        <v>3588521.86</v>
      </c>
      <c r="D159" s="53">
        <f>IF('Town Data'!E155&gt;9,'Town Data'!D155,"*")</f>
        <v>315425.43</v>
      </c>
      <c r="E159" s="54" t="str">
        <f>IF('Town Data'!G155&gt;9,'Town Data'!F155,"*")</f>
        <v>*</v>
      </c>
      <c r="F159" s="53">
        <f>IF('Town Data'!I155&gt;9,'Town Data'!H155,"*")</f>
        <v>1985519.31</v>
      </c>
      <c r="G159" s="53">
        <f>IF('Town Data'!K155&gt;9,'Town Data'!J155,"*")</f>
        <v>400094.83</v>
      </c>
      <c r="H159" s="54" t="str">
        <f>IF('Town Data'!M155&gt;9,'Town Data'!L155,"*")</f>
        <v>*</v>
      </c>
      <c r="I159" s="22">
        <f t="shared" si="6"/>
        <v>0.8073467439609034</v>
      </c>
      <c r="J159" s="22">
        <f t="shared" si="7"/>
        <v>-0.21162332939918274</v>
      </c>
      <c r="K159" s="22">
        <f t="shared" si="8"/>
      </c>
    </row>
    <row r="160" spans="2:11" ht="15">
      <c r="B160" s="27" t="str">
        <f>'Town Data'!A156</f>
        <v>WEATHERSFIELD</v>
      </c>
      <c r="C160" s="52">
        <f>IF('Town Data'!C156&gt;9,'Town Data'!B156,"*")</f>
        <v>4042678.69</v>
      </c>
      <c r="D160" s="53">
        <f>IF('Town Data'!E156&gt;9,'Town Data'!D156,"*")</f>
        <v>1016032.58</v>
      </c>
      <c r="E160" s="54" t="str">
        <f>IF('Town Data'!G156&gt;9,'Town Data'!F156,"*")</f>
        <v>*</v>
      </c>
      <c r="F160" s="53">
        <f>IF('Town Data'!I156&gt;9,'Town Data'!H156,"*")</f>
        <v>5055461.65</v>
      </c>
      <c r="G160" s="53">
        <f>IF('Town Data'!K156&gt;9,'Town Data'!J156,"*")</f>
        <v>1184080.69</v>
      </c>
      <c r="H160" s="54">
        <f>IF('Town Data'!M156&gt;9,'Town Data'!L156,"*")</f>
        <v>266031.833333333</v>
      </c>
      <c r="I160" s="22">
        <f t="shared" si="6"/>
        <v>-0.20033441654136577</v>
      </c>
      <c r="J160" s="22">
        <f t="shared" si="7"/>
        <v>-0.1419228532474421</v>
      </c>
      <c r="K160" s="22">
        <f t="shared" si="8"/>
      </c>
    </row>
    <row r="161" spans="2:11" ht="15">
      <c r="B161" s="27" t="str">
        <f>'Town Data'!A157</f>
        <v>WELLS</v>
      </c>
      <c r="C161" s="52">
        <f>IF('Town Data'!C157&gt;9,'Town Data'!B157,"*")</f>
        <v>482341.29</v>
      </c>
      <c r="D161" s="53">
        <f>IF('Town Data'!E157&gt;9,'Town Data'!D157,"*")</f>
        <v>134250.3</v>
      </c>
      <c r="E161" s="54" t="str">
        <f>IF('Town Data'!G157&gt;9,'Town Data'!F157,"*")</f>
        <v>*</v>
      </c>
      <c r="F161" s="53">
        <f>IF('Town Data'!I157&gt;9,'Town Data'!H157,"*")</f>
        <v>977642.1</v>
      </c>
      <c r="G161" s="53">
        <f>IF('Town Data'!K157&gt;9,'Town Data'!J157,"*")</f>
        <v>376889.65</v>
      </c>
      <c r="H161" s="54" t="str">
        <f>IF('Town Data'!M157&gt;9,'Town Data'!L157,"*")</f>
        <v>*</v>
      </c>
      <c r="I161" s="22">
        <f t="shared" si="6"/>
        <v>-0.5066279469756877</v>
      </c>
      <c r="J161" s="22">
        <f t="shared" si="7"/>
        <v>-0.6437941450501493</v>
      </c>
      <c r="K161" s="22">
        <f t="shared" si="8"/>
      </c>
    </row>
    <row r="162" spans="2:11" ht="15">
      <c r="B162" s="27" t="str">
        <f>'Town Data'!A158</f>
        <v>WEST RUTLAND</v>
      </c>
      <c r="C162" s="52">
        <f>IF('Town Data'!C158&gt;9,'Town Data'!B158,"*")</f>
        <v>12712498.43</v>
      </c>
      <c r="D162" s="53">
        <f>IF('Town Data'!E158&gt;9,'Town Data'!D158,"*")</f>
        <v>2251329.01</v>
      </c>
      <c r="E162" s="54">
        <f>IF('Town Data'!G158&gt;9,'Town Data'!F158,"*")</f>
        <v>152984.833333333</v>
      </c>
      <c r="F162" s="53">
        <f>IF('Town Data'!I158&gt;9,'Town Data'!H158,"*")</f>
        <v>13951500</v>
      </c>
      <c r="G162" s="53">
        <f>IF('Town Data'!K158&gt;9,'Town Data'!J158,"*")</f>
        <v>2286509.08</v>
      </c>
      <c r="H162" s="54" t="str">
        <f>IF('Town Data'!M158&gt;9,'Town Data'!L158,"*")</f>
        <v>*</v>
      </c>
      <c r="I162" s="22">
        <f t="shared" si="6"/>
        <v>-0.08880776762355304</v>
      </c>
      <c r="J162" s="22">
        <f t="shared" si="7"/>
        <v>-0.015385930590750288</v>
      </c>
      <c r="K162" s="22">
        <f t="shared" si="8"/>
      </c>
    </row>
    <row r="163" spans="2:11" ht="15">
      <c r="B163" s="27" t="str">
        <f>'Town Data'!A159</f>
        <v>WEST WINDSOR</v>
      </c>
      <c r="C163" s="52">
        <f>IF('Town Data'!C159&gt;9,'Town Data'!B159,"*")</f>
        <v>426052.31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>
        <f>IF('Town Data'!I159&gt;9,'Town Data'!H159,"*")</f>
        <v>516156.78</v>
      </c>
      <c r="G163" s="53">
        <f>IF('Town Data'!K159&gt;9,'Town Data'!J159,"*")</f>
        <v>106626.13</v>
      </c>
      <c r="H163" s="54" t="str">
        <f>IF('Town Data'!M159&gt;9,'Town Data'!L159,"*")</f>
        <v>*</v>
      </c>
      <c r="I163" s="22">
        <f t="shared" si="6"/>
        <v>-0.17456802562973217</v>
      </c>
      <c r="J163" s="22">
        <f t="shared" si="7"/>
      </c>
      <c r="K163" s="22">
        <f t="shared" si="8"/>
      </c>
    </row>
    <row r="164" spans="2:11" ht="15">
      <c r="B164" s="27" t="str">
        <f>'Town Data'!A160</f>
        <v>WESTFIELD</v>
      </c>
      <c r="C164" s="52">
        <f>IF('Town Data'!C160&gt;9,'Town Data'!B160,"*")</f>
        <v>662746.73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>
        <f>IF('Town Data'!I160&gt;9,'Town Data'!H160,"*")</f>
        <v>738130.07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  <v>-0.10212744753780316</v>
      </c>
      <c r="J164" s="22">
        <f t="shared" si="7"/>
      </c>
      <c r="K164" s="22">
        <f t="shared" si="8"/>
      </c>
    </row>
    <row r="165" spans="2:11" ht="15">
      <c r="B165" s="27" t="str">
        <f>'Town Data'!A161</f>
        <v>WESTFORD</v>
      </c>
      <c r="C165" s="52">
        <f>IF('Town Data'!C161&gt;9,'Town Data'!B161,"*")</f>
        <v>2842730.27</v>
      </c>
      <c r="D165" s="53">
        <f>IF('Town Data'!E161&gt;9,'Town Data'!D161,"*")</f>
        <v>215293.79</v>
      </c>
      <c r="E165" s="54" t="str">
        <f>IF('Town Data'!G161&gt;9,'Town Data'!F161,"*")</f>
        <v>*</v>
      </c>
      <c r="F165" s="53">
        <f>IF('Town Data'!I161&gt;9,'Town Data'!H161,"*")</f>
        <v>2886304.1</v>
      </c>
      <c r="G165" s="53">
        <f>IF('Town Data'!K161&gt;9,'Town Data'!J161,"*")</f>
        <v>342641.53</v>
      </c>
      <c r="H165" s="54" t="str">
        <f>IF('Town Data'!M161&gt;9,'Town Data'!L161,"*")</f>
        <v>*</v>
      </c>
      <c r="I165" s="22">
        <f aca="true" t="shared" si="9" ref="I165:I228">_xlfn.IFERROR((C165-F165)/F165,"")</f>
        <v>-0.015096756436717833</v>
      </c>
      <c r="J165" s="22">
        <f aca="true" t="shared" si="10" ref="J165:J228">_xlfn.IFERROR((D165-G165)/G165,"")</f>
        <v>-0.3716646373835653</v>
      </c>
      <c r="K165" s="22">
        <f aca="true" t="shared" si="11" ref="K165:K228">_xlfn.IFERROR((E165-H165)/H165,"")</f>
      </c>
    </row>
    <row r="166" spans="2:11" ht="15">
      <c r="B166" s="27" t="str">
        <f>'Town Data'!A162</f>
        <v>WESTMINSTER</v>
      </c>
      <c r="C166" s="52">
        <f>IF('Town Data'!C162&gt;9,'Town Data'!B162,"*")</f>
        <v>7295226.13</v>
      </c>
      <c r="D166" s="53">
        <f>IF('Town Data'!E162&gt;9,'Town Data'!D162,"*")</f>
        <v>1680143.11</v>
      </c>
      <c r="E166" s="54">
        <f>IF('Town Data'!G162&gt;9,'Town Data'!F162,"*")</f>
        <v>114002.166666667</v>
      </c>
      <c r="F166" s="53">
        <f>IF('Town Data'!I162&gt;9,'Town Data'!H162,"*")</f>
        <v>6332235.36</v>
      </c>
      <c r="G166" s="53">
        <f>IF('Town Data'!K162&gt;9,'Town Data'!J162,"*")</f>
        <v>1424468.56</v>
      </c>
      <c r="H166" s="54">
        <f>IF('Town Data'!M162&gt;9,'Town Data'!L162,"*")</f>
        <v>126275.666666667</v>
      </c>
      <c r="I166" s="22">
        <f t="shared" si="9"/>
        <v>0.15207753901301602</v>
      </c>
      <c r="J166" s="22">
        <f t="shared" si="10"/>
        <v>0.17948767503861232</v>
      </c>
      <c r="K166" s="22">
        <f t="shared" si="11"/>
        <v>-0.09719608158869326</v>
      </c>
    </row>
    <row r="167" spans="2:11" ht="15">
      <c r="B167" s="27" t="str">
        <f>'Town Data'!A163</f>
        <v>WHITINGHAM</v>
      </c>
      <c r="C167" s="52">
        <f>IF('Town Data'!C163&gt;9,'Town Data'!B163,"*")</f>
        <v>1806188.5</v>
      </c>
      <c r="D167" s="53">
        <f>IF('Town Data'!E163&gt;9,'Town Data'!D163,"*")</f>
        <v>459223.77</v>
      </c>
      <c r="E167" s="54">
        <f>IF('Town Data'!G163&gt;9,'Town Data'!F163,"*")</f>
        <v>122231.666666667</v>
      </c>
      <c r="F167" s="53">
        <f>IF('Town Data'!I163&gt;9,'Town Data'!H163,"*")</f>
        <v>1713827.92</v>
      </c>
      <c r="G167" s="53">
        <f>IF('Town Data'!K163&gt;9,'Town Data'!J163,"*")</f>
        <v>529987.73</v>
      </c>
      <c r="H167" s="54">
        <f>IF('Town Data'!M163&gt;9,'Town Data'!L163,"*")</f>
        <v>116912</v>
      </c>
      <c r="I167" s="22">
        <f t="shared" si="9"/>
        <v>0.053891396517802136</v>
      </c>
      <c r="J167" s="22">
        <f t="shared" si="10"/>
        <v>-0.13351999677426488</v>
      </c>
      <c r="K167" s="22">
        <f t="shared" si="11"/>
        <v>0.04550145978742136</v>
      </c>
    </row>
    <row r="168" spans="2:11" ht="15">
      <c r="B168" s="27" t="str">
        <f>'Town Data'!A164</f>
        <v>WILLIAMSTOWN</v>
      </c>
      <c r="C168" s="52">
        <f>IF('Town Data'!C164&gt;9,'Town Data'!B164,"*")</f>
        <v>5275358.87</v>
      </c>
      <c r="D168" s="53">
        <f>IF('Town Data'!E164&gt;9,'Town Data'!D164,"*")</f>
        <v>1222131.2</v>
      </c>
      <c r="E168" s="54" t="str">
        <f>IF('Town Data'!G164&gt;9,'Town Data'!F164,"*")</f>
        <v>*</v>
      </c>
      <c r="F168" s="53">
        <f>IF('Town Data'!I164&gt;9,'Town Data'!H164,"*")</f>
        <v>3915740.24</v>
      </c>
      <c r="G168" s="53">
        <f>IF('Town Data'!K164&gt;9,'Town Data'!J164,"*")</f>
        <v>1233521.44</v>
      </c>
      <c r="H168" s="54" t="str">
        <f>IF('Town Data'!M164&gt;9,'Town Data'!L164,"*")</f>
        <v>*</v>
      </c>
      <c r="I168" s="22">
        <f t="shared" si="9"/>
        <v>0.34721880070369526</v>
      </c>
      <c r="J168" s="22">
        <f t="shared" si="10"/>
        <v>-0.009233921382023154</v>
      </c>
      <c r="K168" s="22">
        <f t="shared" si="11"/>
      </c>
    </row>
    <row r="169" spans="2:11" ht="15">
      <c r="B169" s="27" t="str">
        <f>'Town Data'!A165</f>
        <v>WILLISTON</v>
      </c>
      <c r="C169" s="52">
        <f>IF('Town Data'!C165&gt;9,'Town Data'!B165,"*")</f>
        <v>367832985.59</v>
      </c>
      <c r="D169" s="53">
        <f>IF('Town Data'!E165&gt;9,'Town Data'!D165,"*")</f>
        <v>110629878.61</v>
      </c>
      <c r="E169" s="54">
        <f>IF('Town Data'!G165&gt;9,'Town Data'!F165,"*")</f>
        <v>5556233.16666666</v>
      </c>
      <c r="F169" s="53">
        <f>IF('Town Data'!I165&gt;9,'Town Data'!H165,"*")</f>
        <v>354519327.86</v>
      </c>
      <c r="G169" s="53">
        <f>IF('Town Data'!K165&gt;9,'Town Data'!J165,"*")</f>
        <v>108434380.92</v>
      </c>
      <c r="H169" s="54">
        <f>IF('Town Data'!M165&gt;9,'Town Data'!L165,"*")</f>
        <v>5186418.16666667</v>
      </c>
      <c r="I169" s="22">
        <f t="shared" si="9"/>
        <v>0.03755410970218677</v>
      </c>
      <c r="J169" s="22">
        <f t="shared" si="10"/>
        <v>0.02024724696514639</v>
      </c>
      <c r="K169" s="22">
        <f t="shared" si="11"/>
        <v>0.07130450883748778</v>
      </c>
    </row>
    <row r="170" spans="2:11" ht="15">
      <c r="B170" s="27" t="str">
        <f>'Town Data'!A166</f>
        <v>WILMINGTON</v>
      </c>
      <c r="C170" s="52">
        <f>IF('Town Data'!C166&gt;9,'Town Data'!B166,"*")</f>
        <v>19313209.07</v>
      </c>
      <c r="D170" s="53">
        <f>IF('Town Data'!E166&gt;9,'Town Data'!D166,"*")</f>
        <v>9019572.43</v>
      </c>
      <c r="E170" s="54">
        <f>IF('Town Data'!G166&gt;9,'Town Data'!F166,"*")</f>
        <v>19687.6666666667</v>
      </c>
      <c r="F170" s="53">
        <f>IF('Town Data'!I166&gt;9,'Town Data'!H166,"*")</f>
        <v>18830319.09</v>
      </c>
      <c r="G170" s="53">
        <f>IF('Town Data'!K166&gt;9,'Town Data'!J166,"*")</f>
        <v>9564646.48</v>
      </c>
      <c r="H170" s="54">
        <f>IF('Town Data'!M166&gt;9,'Town Data'!L166,"*")</f>
        <v>22031.3333333333</v>
      </c>
      <c r="I170" s="22">
        <f t="shared" si="9"/>
        <v>0.025644280253139376</v>
      </c>
      <c r="J170" s="22">
        <f t="shared" si="10"/>
        <v>-0.05698841573912523</v>
      </c>
      <c r="K170" s="22">
        <f t="shared" si="11"/>
        <v>-0.10637879383907475</v>
      </c>
    </row>
    <row r="171" spans="2:11" ht="15">
      <c r="B171" s="27" t="str">
        <f>'Town Data'!A167</f>
        <v>WINDSOR</v>
      </c>
      <c r="C171" s="52">
        <f>IF('Town Data'!C167&gt;9,'Town Data'!B167,"*")</f>
        <v>9519235.49</v>
      </c>
      <c r="D171" s="53">
        <f>IF('Town Data'!E167&gt;9,'Town Data'!D167,"*")</f>
        <v>2966659.48</v>
      </c>
      <c r="E171" s="54">
        <f>IF('Town Data'!G167&gt;9,'Town Data'!F167,"*")</f>
        <v>162547.833333333</v>
      </c>
      <c r="F171" s="53">
        <f>IF('Town Data'!I167&gt;9,'Town Data'!H167,"*")</f>
        <v>9683106.05</v>
      </c>
      <c r="G171" s="53">
        <f>IF('Town Data'!K167&gt;9,'Town Data'!J167,"*")</f>
        <v>2697282.31</v>
      </c>
      <c r="H171" s="54">
        <f>IF('Town Data'!M167&gt;9,'Town Data'!L167,"*")</f>
        <v>180058.5</v>
      </c>
      <c r="I171" s="22">
        <f t="shared" si="9"/>
        <v>-0.016923346615624488</v>
      </c>
      <c r="J171" s="22">
        <f t="shared" si="10"/>
        <v>0.09986984640106134</v>
      </c>
      <c r="K171" s="22">
        <f t="shared" si="11"/>
        <v>-0.09724987527201996</v>
      </c>
    </row>
    <row r="172" spans="2:11" ht="15">
      <c r="B172" s="27" t="str">
        <f>'Town Data'!A168</f>
        <v>WINHALL</v>
      </c>
      <c r="C172" s="52">
        <f>IF('Town Data'!C168&gt;9,'Town Data'!B168,"*")</f>
        <v>2842962.68</v>
      </c>
      <c r="D172" s="53">
        <f>IF('Town Data'!E168&gt;9,'Town Data'!D168,"*")</f>
        <v>1476582.15</v>
      </c>
      <c r="E172" s="54" t="str">
        <f>IF('Town Data'!G168&gt;9,'Town Data'!F168,"*")</f>
        <v>*</v>
      </c>
      <c r="F172" s="53">
        <f>IF('Town Data'!I168&gt;9,'Town Data'!H168,"*")</f>
        <v>2569928.05</v>
      </c>
      <c r="G172" s="53">
        <f>IF('Town Data'!K168&gt;9,'Town Data'!J168,"*")</f>
        <v>1445041.21</v>
      </c>
      <c r="H172" s="54" t="str">
        <f>IF('Town Data'!M168&gt;9,'Town Data'!L168,"*")</f>
        <v>*</v>
      </c>
      <c r="I172" s="22">
        <f t="shared" si="9"/>
        <v>0.10624213000827022</v>
      </c>
      <c r="J172" s="22">
        <f t="shared" si="10"/>
        <v>0.021827017653012086</v>
      </c>
      <c r="K172" s="22">
        <f t="shared" si="11"/>
      </c>
    </row>
    <row r="173" spans="2:11" ht="15">
      <c r="B173" s="27" t="str">
        <f>'Town Data'!A169</f>
        <v>WINOOSKI</v>
      </c>
      <c r="C173" s="52">
        <f>IF('Town Data'!C169&gt;9,'Town Data'!B169,"*")</f>
        <v>86871998.64</v>
      </c>
      <c r="D173" s="53">
        <f>IF('Town Data'!E169&gt;9,'Town Data'!D169,"*")</f>
        <v>4929855.55</v>
      </c>
      <c r="E173" s="54">
        <f>IF('Town Data'!G169&gt;9,'Town Data'!F169,"*")</f>
        <v>1132024.33333333</v>
      </c>
      <c r="F173" s="53">
        <f>IF('Town Data'!I169&gt;9,'Town Data'!H169,"*")</f>
        <v>68296065.73</v>
      </c>
      <c r="G173" s="53">
        <f>IF('Town Data'!K169&gt;9,'Town Data'!J169,"*")</f>
        <v>4816930.99</v>
      </c>
      <c r="H173" s="54">
        <f>IF('Town Data'!M169&gt;9,'Town Data'!L169,"*")</f>
        <v>938016.166666667</v>
      </c>
      <c r="I173" s="22">
        <f t="shared" si="9"/>
        <v>0.2719912591076276</v>
      </c>
      <c r="J173" s="22">
        <f t="shared" si="10"/>
        <v>0.023443258837303704</v>
      </c>
      <c r="K173" s="22">
        <f t="shared" si="11"/>
        <v>0.20682816945052257</v>
      </c>
    </row>
    <row r="174" spans="2:11" ht="15">
      <c r="B174" s="27" t="str">
        <f>'Town Data'!A170</f>
        <v>WOLCOTT</v>
      </c>
      <c r="C174" s="52">
        <f>IF('Town Data'!C170&gt;9,'Town Data'!B170,"*")</f>
        <v>1661834.43</v>
      </c>
      <c r="D174" s="53">
        <f>IF('Town Data'!E170&gt;9,'Town Data'!D170,"*")</f>
        <v>540413.02</v>
      </c>
      <c r="E174" s="54" t="str">
        <f>IF('Town Data'!G170&gt;9,'Town Data'!F170,"*")</f>
        <v>*</v>
      </c>
      <c r="F174" s="53">
        <f>IF('Town Data'!I170&gt;9,'Town Data'!H170,"*")</f>
        <v>1884084.62</v>
      </c>
      <c r="G174" s="53">
        <f>IF('Town Data'!K170&gt;9,'Town Data'!J170,"*")</f>
        <v>564574.32</v>
      </c>
      <c r="H174" s="54" t="str">
        <f>IF('Town Data'!M170&gt;9,'Town Data'!L170,"*")</f>
        <v>*</v>
      </c>
      <c r="I174" s="22">
        <f t="shared" si="9"/>
        <v>-0.11796189387714452</v>
      </c>
      <c r="J174" s="22">
        <f t="shared" si="10"/>
        <v>-0.042795605722909844</v>
      </c>
      <c r="K174" s="22">
        <f t="shared" si="11"/>
      </c>
    </row>
    <row r="175" spans="2:11" ht="15">
      <c r="B175" s="27" t="str">
        <f>'Town Data'!A171</f>
        <v>WOODSTOCK</v>
      </c>
      <c r="C175" s="52">
        <f>IF('Town Data'!C171&gt;9,'Town Data'!B171,"*")</f>
        <v>24296440.35</v>
      </c>
      <c r="D175" s="53">
        <f>IF('Town Data'!E171&gt;9,'Town Data'!D171,"*")</f>
        <v>6876316.8</v>
      </c>
      <c r="E175" s="54">
        <f>IF('Town Data'!G171&gt;9,'Town Data'!F171,"*")</f>
        <v>449862.833333333</v>
      </c>
      <c r="F175" s="53">
        <f>IF('Town Data'!I171&gt;9,'Town Data'!H171,"*")</f>
        <v>23596295.73</v>
      </c>
      <c r="G175" s="53">
        <f>IF('Town Data'!K171&gt;9,'Town Data'!J171,"*")</f>
        <v>6129492.2</v>
      </c>
      <c r="H175" s="54">
        <f>IF('Town Data'!M171&gt;9,'Town Data'!L171,"*")</f>
        <v>797635.166666666</v>
      </c>
      <c r="I175" s="22">
        <f t="shared" si="9"/>
        <v>0.02967180221893248</v>
      </c>
      <c r="J175" s="22">
        <f t="shared" si="10"/>
        <v>0.12184118612631559</v>
      </c>
      <c r="K175" s="22">
        <f t="shared" si="11"/>
        <v>-0.43600426343622845</v>
      </c>
    </row>
    <row r="176" spans="2:11" ht="15">
      <c r="B176" s="27" t="str">
        <f>'Town Data'!A172</f>
        <v>WORCESTER</v>
      </c>
      <c r="C176" s="52">
        <f>IF('Town Data'!C172&gt;9,'Town Data'!B172,"*")</f>
        <v>666911.46</v>
      </c>
      <c r="D176" s="53">
        <f>IF('Town Data'!E172&gt;9,'Town Data'!D172,"*")</f>
        <v>356289.4</v>
      </c>
      <c r="E176" s="54" t="str">
        <f>IF('Town Data'!G172&gt;9,'Town Data'!F172,"*")</f>
        <v>*</v>
      </c>
      <c r="F176" s="53">
        <f>IF('Town Data'!I172&gt;9,'Town Data'!H172,"*")</f>
        <v>654244.64</v>
      </c>
      <c r="G176" s="53">
        <f>IF('Town Data'!K172&gt;9,'Town Data'!J172,"*")</f>
        <v>267518.1</v>
      </c>
      <c r="H176" s="54" t="str">
        <f>IF('Town Data'!M172&gt;9,'Town Data'!L172,"*")</f>
        <v>*</v>
      </c>
      <c r="I176" s="22">
        <f t="shared" si="9"/>
        <v>0.01936098398910834</v>
      </c>
      <c r="J176" s="22">
        <f t="shared" si="10"/>
        <v>0.33183287411206963</v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72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4">
        <v>1134026.33</v>
      </c>
      <c r="C2" s="41">
        <v>18</v>
      </c>
      <c r="D2" s="44">
        <v>282721.4</v>
      </c>
      <c r="E2" s="41">
        <v>15</v>
      </c>
      <c r="F2" s="41">
        <v>0</v>
      </c>
      <c r="G2" s="41">
        <v>0</v>
      </c>
      <c r="H2" s="44">
        <v>1159313.4</v>
      </c>
      <c r="I2" s="41">
        <v>18</v>
      </c>
      <c r="J2" s="44">
        <v>312528.33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3390578.95</v>
      </c>
      <c r="C3" s="41">
        <v>22</v>
      </c>
      <c r="D3" s="44">
        <v>937397.37</v>
      </c>
      <c r="E3" s="41">
        <v>18</v>
      </c>
      <c r="F3" s="41">
        <v>0</v>
      </c>
      <c r="G3" s="41">
        <v>0</v>
      </c>
      <c r="H3" s="44">
        <v>3243487.57</v>
      </c>
      <c r="I3" s="41">
        <v>24</v>
      </c>
      <c r="J3" s="44">
        <v>1046969.2</v>
      </c>
      <c r="K3" s="41">
        <v>21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31141651</v>
      </c>
      <c r="C4" s="41">
        <v>42</v>
      </c>
      <c r="D4" s="44">
        <v>1481166.52</v>
      </c>
      <c r="E4" s="41">
        <v>40</v>
      </c>
      <c r="F4" s="44">
        <v>251528</v>
      </c>
      <c r="G4" s="41">
        <v>10</v>
      </c>
      <c r="H4" s="44">
        <v>28995189.9</v>
      </c>
      <c r="I4" s="41">
        <v>42</v>
      </c>
      <c r="J4" s="44">
        <v>1414323.99</v>
      </c>
      <c r="K4" s="41">
        <v>41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55</v>
      </c>
      <c r="B5" s="44">
        <v>0</v>
      </c>
      <c r="C5" s="41">
        <v>0</v>
      </c>
      <c r="D5" s="44">
        <v>0</v>
      </c>
      <c r="E5" s="41">
        <v>0</v>
      </c>
      <c r="F5" s="41">
        <v>0</v>
      </c>
      <c r="G5" s="41">
        <v>0</v>
      </c>
      <c r="H5" s="44">
        <v>563884.05</v>
      </c>
      <c r="I5" s="41">
        <v>11</v>
      </c>
      <c r="J5" s="44">
        <v>245196.2</v>
      </c>
      <c r="K5" s="41">
        <v>11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246233.64</v>
      </c>
      <c r="C6" s="41">
        <v>10</v>
      </c>
      <c r="D6" s="44">
        <v>0</v>
      </c>
      <c r="E6" s="41">
        <v>0</v>
      </c>
      <c r="F6" s="44">
        <v>0</v>
      </c>
      <c r="G6" s="41">
        <v>0</v>
      </c>
      <c r="H6" s="44">
        <v>217118.6</v>
      </c>
      <c r="I6" s="41">
        <v>11</v>
      </c>
      <c r="J6" s="44">
        <v>83911.5</v>
      </c>
      <c r="K6" s="41">
        <v>10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57</v>
      </c>
      <c r="B7" s="44">
        <v>1549100.5</v>
      </c>
      <c r="C7" s="41">
        <v>18</v>
      </c>
      <c r="D7" s="44">
        <v>406704.83</v>
      </c>
      <c r="E7" s="41">
        <v>16</v>
      </c>
      <c r="F7" s="44">
        <v>0</v>
      </c>
      <c r="G7" s="41">
        <v>0</v>
      </c>
      <c r="H7" s="44">
        <v>1383878.4</v>
      </c>
      <c r="I7" s="41">
        <v>16</v>
      </c>
      <c r="J7" s="44">
        <v>369407.08</v>
      </c>
      <c r="K7" s="41">
        <v>14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58</v>
      </c>
      <c r="B8" s="44">
        <v>148485574.08</v>
      </c>
      <c r="C8" s="41">
        <v>245</v>
      </c>
      <c r="D8" s="44">
        <v>33238625.44</v>
      </c>
      <c r="E8" s="41">
        <v>220</v>
      </c>
      <c r="F8" s="44">
        <v>895780.833333333</v>
      </c>
      <c r="G8" s="41">
        <v>65</v>
      </c>
      <c r="H8" s="44">
        <v>139240584.93</v>
      </c>
      <c r="I8" s="41">
        <v>246</v>
      </c>
      <c r="J8" s="44">
        <v>31877941.53</v>
      </c>
      <c r="K8" s="41">
        <v>227</v>
      </c>
      <c r="L8" s="44">
        <v>896535.666666666</v>
      </c>
      <c r="M8" s="41">
        <v>65</v>
      </c>
      <c r="N8" s="37"/>
      <c r="O8" s="37"/>
      <c r="P8" s="37"/>
      <c r="Q8" s="37"/>
    </row>
    <row r="9" spans="1:17" ht="15">
      <c r="A9" s="40" t="s">
        <v>59</v>
      </c>
      <c r="B9" s="44">
        <v>57897148.15</v>
      </c>
      <c r="C9" s="41">
        <v>42</v>
      </c>
      <c r="D9" s="44">
        <v>3471833.82</v>
      </c>
      <c r="E9" s="41">
        <v>40</v>
      </c>
      <c r="F9" s="41">
        <v>259386</v>
      </c>
      <c r="G9" s="41">
        <v>12</v>
      </c>
      <c r="H9" s="44">
        <v>33515570.3</v>
      </c>
      <c r="I9" s="41">
        <v>44</v>
      </c>
      <c r="J9" s="44">
        <v>3294583.8</v>
      </c>
      <c r="K9" s="41">
        <v>43</v>
      </c>
      <c r="L9" s="41">
        <v>374156.833333333</v>
      </c>
      <c r="M9" s="41">
        <v>13</v>
      </c>
      <c r="N9" s="37"/>
      <c r="O9" s="37"/>
      <c r="P9" s="37"/>
      <c r="Q9" s="37"/>
    </row>
    <row r="10" spans="1:17" ht="15">
      <c r="A10" s="40" t="s">
        <v>60</v>
      </c>
      <c r="B10" s="44">
        <v>53341999.7</v>
      </c>
      <c r="C10" s="41">
        <v>53</v>
      </c>
      <c r="D10" s="44">
        <v>3395108.18</v>
      </c>
      <c r="E10" s="41">
        <v>42</v>
      </c>
      <c r="F10" s="44">
        <v>125421.5</v>
      </c>
      <c r="G10" s="41">
        <v>17</v>
      </c>
      <c r="H10" s="44">
        <v>45470935.59</v>
      </c>
      <c r="I10" s="41">
        <v>54</v>
      </c>
      <c r="J10" s="44">
        <v>3383895.82</v>
      </c>
      <c r="K10" s="41">
        <v>47</v>
      </c>
      <c r="L10" s="44">
        <v>241522.5</v>
      </c>
      <c r="M10" s="41">
        <v>18</v>
      </c>
      <c r="N10" s="37"/>
      <c r="O10" s="37"/>
      <c r="P10" s="37"/>
      <c r="Q10" s="37"/>
    </row>
    <row r="11" spans="1:17" ht="15">
      <c r="A11" s="40" t="s">
        <v>61</v>
      </c>
      <c r="B11" s="44">
        <v>110642984.5</v>
      </c>
      <c r="C11" s="41">
        <v>281</v>
      </c>
      <c r="D11" s="44">
        <v>37493643.65</v>
      </c>
      <c r="E11" s="41">
        <v>258</v>
      </c>
      <c r="F11" s="41">
        <v>739564.5</v>
      </c>
      <c r="G11" s="41">
        <v>73</v>
      </c>
      <c r="H11" s="44">
        <v>118272819.27</v>
      </c>
      <c r="I11" s="41">
        <v>273</v>
      </c>
      <c r="J11" s="44">
        <v>35955915.27</v>
      </c>
      <c r="K11" s="41">
        <v>249</v>
      </c>
      <c r="L11" s="41">
        <v>690622.666666667</v>
      </c>
      <c r="M11" s="41">
        <v>81</v>
      </c>
      <c r="N11" s="37"/>
      <c r="O11" s="37"/>
      <c r="P11" s="37"/>
      <c r="Q11" s="37"/>
    </row>
    <row r="12" spans="1:17" ht="15">
      <c r="A12" s="40" t="s">
        <v>62</v>
      </c>
      <c r="B12" s="44">
        <v>817587.55</v>
      </c>
      <c r="C12" s="41">
        <v>10</v>
      </c>
      <c r="D12" s="44">
        <v>0</v>
      </c>
      <c r="E12" s="41">
        <v>0</v>
      </c>
      <c r="F12" s="44">
        <v>0</v>
      </c>
      <c r="G12" s="41">
        <v>0</v>
      </c>
      <c r="H12" s="44">
        <v>0</v>
      </c>
      <c r="I12" s="41">
        <v>0</v>
      </c>
      <c r="J12" s="44">
        <v>0</v>
      </c>
      <c r="K12" s="41">
        <v>0</v>
      </c>
      <c r="L12" s="44">
        <v>0</v>
      </c>
      <c r="M12" s="41">
        <v>0</v>
      </c>
      <c r="N12" s="37"/>
      <c r="O12" s="37"/>
      <c r="P12" s="37"/>
      <c r="Q12" s="37"/>
    </row>
    <row r="13" spans="1:17" ht="15">
      <c r="A13" s="40" t="s">
        <v>63</v>
      </c>
      <c r="B13" s="44">
        <v>63485502.62</v>
      </c>
      <c r="C13" s="41">
        <v>70</v>
      </c>
      <c r="D13" s="44">
        <v>19537841.33</v>
      </c>
      <c r="E13" s="41">
        <v>67</v>
      </c>
      <c r="F13" s="41">
        <v>360324.833333333</v>
      </c>
      <c r="G13" s="41">
        <v>32</v>
      </c>
      <c r="H13" s="41">
        <v>57681544.28</v>
      </c>
      <c r="I13" s="41">
        <v>73</v>
      </c>
      <c r="J13" s="41">
        <v>19736593.2</v>
      </c>
      <c r="K13" s="41">
        <v>72</v>
      </c>
      <c r="L13" s="41">
        <v>1099810.33333333</v>
      </c>
      <c r="M13" s="41">
        <v>33</v>
      </c>
      <c r="N13" s="37"/>
      <c r="O13" s="37"/>
      <c r="P13" s="37"/>
      <c r="Q13" s="37"/>
    </row>
    <row r="14" spans="1:17" ht="15">
      <c r="A14" s="40" t="s">
        <v>64</v>
      </c>
      <c r="B14" s="44">
        <v>13955012.95</v>
      </c>
      <c r="C14" s="41">
        <v>40</v>
      </c>
      <c r="D14" s="44">
        <v>4213393.64</v>
      </c>
      <c r="E14" s="41">
        <v>33</v>
      </c>
      <c r="F14" s="41">
        <v>241726.5</v>
      </c>
      <c r="G14" s="41">
        <v>16</v>
      </c>
      <c r="H14" s="44">
        <v>577590219.22</v>
      </c>
      <c r="I14" s="41">
        <v>40</v>
      </c>
      <c r="J14" s="44">
        <v>3772570.15</v>
      </c>
      <c r="K14" s="41">
        <v>37</v>
      </c>
      <c r="L14" s="41">
        <v>405652.833333333</v>
      </c>
      <c r="M14" s="41">
        <v>11</v>
      </c>
      <c r="N14" s="37"/>
      <c r="O14" s="37"/>
      <c r="P14" s="37"/>
      <c r="Q14" s="37"/>
    </row>
    <row r="15" spans="1:17" ht="15">
      <c r="A15" s="40" t="s">
        <v>65</v>
      </c>
      <c r="B15" s="44">
        <v>23407311.97</v>
      </c>
      <c r="C15" s="41">
        <v>46</v>
      </c>
      <c r="D15" s="44">
        <v>5155843.97</v>
      </c>
      <c r="E15" s="41">
        <v>40</v>
      </c>
      <c r="F15" s="41">
        <v>278132.166666667</v>
      </c>
      <c r="G15" s="41">
        <v>20</v>
      </c>
      <c r="H15" s="44">
        <v>24172498.09</v>
      </c>
      <c r="I15" s="41">
        <v>47</v>
      </c>
      <c r="J15" s="44">
        <v>5159709.53</v>
      </c>
      <c r="K15" s="41">
        <v>45</v>
      </c>
      <c r="L15" s="41">
        <v>138123</v>
      </c>
      <c r="M15" s="41">
        <v>20</v>
      </c>
      <c r="N15" s="37"/>
      <c r="O15" s="37"/>
      <c r="P15" s="37"/>
      <c r="Q15" s="37"/>
    </row>
    <row r="16" spans="1:17" ht="15">
      <c r="A16" s="40" t="s">
        <v>66</v>
      </c>
      <c r="B16" s="44">
        <v>21977354.14</v>
      </c>
      <c r="C16" s="41">
        <v>85</v>
      </c>
      <c r="D16" s="44">
        <v>4109836.47</v>
      </c>
      <c r="E16" s="41">
        <v>77</v>
      </c>
      <c r="F16" s="41">
        <v>335200.666666667</v>
      </c>
      <c r="G16" s="41">
        <v>12</v>
      </c>
      <c r="H16" s="44">
        <v>22038755.13</v>
      </c>
      <c r="I16" s="41">
        <v>83</v>
      </c>
      <c r="J16" s="44">
        <v>3647705.24</v>
      </c>
      <c r="K16" s="41">
        <v>74</v>
      </c>
      <c r="L16" s="41">
        <v>368268.5</v>
      </c>
      <c r="M16" s="41">
        <v>14</v>
      </c>
      <c r="N16" s="37"/>
      <c r="O16" s="37"/>
      <c r="P16" s="37"/>
      <c r="Q16" s="37"/>
    </row>
    <row r="17" spans="1:17" ht="15">
      <c r="A17" s="40" t="s">
        <v>67</v>
      </c>
      <c r="B17" s="44">
        <v>140996701.27</v>
      </c>
      <c r="C17" s="41">
        <v>299</v>
      </c>
      <c r="D17" s="44">
        <v>25569908.26</v>
      </c>
      <c r="E17" s="41">
        <v>274</v>
      </c>
      <c r="F17" s="44">
        <v>1545841.16666667</v>
      </c>
      <c r="G17" s="41">
        <v>89</v>
      </c>
      <c r="H17" s="44">
        <v>303894330.28</v>
      </c>
      <c r="I17" s="41">
        <v>319</v>
      </c>
      <c r="J17" s="44">
        <v>25627156.29</v>
      </c>
      <c r="K17" s="41">
        <v>295</v>
      </c>
      <c r="L17" s="44">
        <v>1308009.83333333</v>
      </c>
      <c r="M17" s="41">
        <v>86</v>
      </c>
      <c r="N17" s="37"/>
      <c r="O17" s="37"/>
      <c r="P17" s="37"/>
      <c r="Q17" s="37"/>
    </row>
    <row r="18" spans="1:17" ht="15">
      <c r="A18" s="40" t="s">
        <v>68</v>
      </c>
      <c r="B18" s="44">
        <v>3387156.53</v>
      </c>
      <c r="C18" s="41">
        <v>16</v>
      </c>
      <c r="D18" s="44">
        <v>585419.14</v>
      </c>
      <c r="E18" s="41">
        <v>13</v>
      </c>
      <c r="F18" s="41">
        <v>0</v>
      </c>
      <c r="G18" s="41">
        <v>0</v>
      </c>
      <c r="H18" s="44">
        <v>3412574.88</v>
      </c>
      <c r="I18" s="41">
        <v>16</v>
      </c>
      <c r="J18" s="44">
        <v>633414.83</v>
      </c>
      <c r="K18" s="41">
        <v>13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4761501.69</v>
      </c>
      <c r="C19" s="41">
        <v>12</v>
      </c>
      <c r="D19" s="44">
        <v>1085158.11</v>
      </c>
      <c r="E19" s="41">
        <v>11</v>
      </c>
      <c r="F19" s="41">
        <v>0</v>
      </c>
      <c r="G19" s="41">
        <v>0</v>
      </c>
      <c r="H19" s="44">
        <v>3990838.29</v>
      </c>
      <c r="I19" s="41">
        <v>15</v>
      </c>
      <c r="J19" s="44">
        <v>925940.17</v>
      </c>
      <c r="K19" s="41">
        <v>15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1537061.32</v>
      </c>
      <c r="C20" s="41">
        <v>18</v>
      </c>
      <c r="D20" s="44">
        <v>747819.87</v>
      </c>
      <c r="E20" s="41">
        <v>15</v>
      </c>
      <c r="F20" s="41">
        <v>0</v>
      </c>
      <c r="G20" s="41">
        <v>0</v>
      </c>
      <c r="H20" s="44">
        <v>1897062.06</v>
      </c>
      <c r="I20" s="41">
        <v>19</v>
      </c>
      <c r="J20" s="44">
        <v>795348.25</v>
      </c>
      <c r="K20" s="41">
        <v>15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17154281.7</v>
      </c>
      <c r="C21" s="41">
        <v>74</v>
      </c>
      <c r="D21" s="44">
        <v>4650528.57</v>
      </c>
      <c r="E21" s="41">
        <v>68</v>
      </c>
      <c r="F21" s="41">
        <v>200374.166666667</v>
      </c>
      <c r="G21" s="41">
        <v>17</v>
      </c>
      <c r="H21" s="44">
        <v>15774464.65</v>
      </c>
      <c r="I21" s="41">
        <v>75</v>
      </c>
      <c r="J21" s="44">
        <v>4006144.63</v>
      </c>
      <c r="K21" s="41">
        <v>68</v>
      </c>
      <c r="L21" s="44">
        <v>161251</v>
      </c>
      <c r="M21" s="41">
        <v>14</v>
      </c>
      <c r="N21" s="37"/>
      <c r="O21" s="37"/>
      <c r="P21" s="37"/>
      <c r="Q21" s="37"/>
    </row>
    <row r="22" spans="1:17" ht="15">
      <c r="A22" s="40" t="s">
        <v>72</v>
      </c>
      <c r="B22" s="44">
        <v>11137977.96</v>
      </c>
      <c r="C22" s="41">
        <v>10</v>
      </c>
      <c r="D22" s="44">
        <v>0</v>
      </c>
      <c r="E22" s="41">
        <v>0</v>
      </c>
      <c r="F22" s="41">
        <v>0</v>
      </c>
      <c r="G22" s="41">
        <v>0</v>
      </c>
      <c r="H22" s="44">
        <v>0</v>
      </c>
      <c r="I22" s="41">
        <v>0</v>
      </c>
      <c r="J22" s="44">
        <v>0</v>
      </c>
      <c r="K22" s="41">
        <v>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4">
        <v>2331422.97</v>
      </c>
      <c r="C23" s="41">
        <v>33</v>
      </c>
      <c r="D23" s="44">
        <v>1177806.73</v>
      </c>
      <c r="E23" s="41">
        <v>33</v>
      </c>
      <c r="F23" s="44">
        <v>0</v>
      </c>
      <c r="G23" s="41">
        <v>0</v>
      </c>
      <c r="H23" s="44">
        <v>2179247.75</v>
      </c>
      <c r="I23" s="41">
        <v>31</v>
      </c>
      <c r="J23" s="44">
        <v>1120719.64</v>
      </c>
      <c r="K23" s="41">
        <v>30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235206228.89</v>
      </c>
      <c r="C24" s="41">
        <v>598</v>
      </c>
      <c r="D24" s="44">
        <v>62465301.35</v>
      </c>
      <c r="E24" s="41">
        <v>534</v>
      </c>
      <c r="F24" s="41">
        <v>2232527.33333333</v>
      </c>
      <c r="G24" s="41">
        <v>140</v>
      </c>
      <c r="H24" s="44">
        <v>308147519.8</v>
      </c>
      <c r="I24" s="41">
        <v>603</v>
      </c>
      <c r="J24" s="44">
        <v>66350420.16</v>
      </c>
      <c r="K24" s="41">
        <v>547</v>
      </c>
      <c r="L24" s="41">
        <v>2712982.83333333</v>
      </c>
      <c r="M24" s="41">
        <v>158</v>
      </c>
      <c r="N24" s="37"/>
      <c r="O24" s="37"/>
      <c r="P24" s="37"/>
      <c r="Q24" s="37"/>
    </row>
    <row r="25" spans="1:17" ht="15">
      <c r="A25" s="40" t="s">
        <v>75</v>
      </c>
      <c r="B25" s="44">
        <v>260523102.28</v>
      </c>
      <c r="C25" s="41">
        <v>16</v>
      </c>
      <c r="D25" s="41">
        <v>670788.43</v>
      </c>
      <c r="E25" s="41">
        <v>14</v>
      </c>
      <c r="F25" s="41">
        <v>0</v>
      </c>
      <c r="G25" s="41">
        <v>0</v>
      </c>
      <c r="H25" s="44">
        <v>247193973.01</v>
      </c>
      <c r="I25" s="41">
        <v>17</v>
      </c>
      <c r="J25" s="44">
        <v>670106.04</v>
      </c>
      <c r="K25" s="41">
        <v>14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478608.29</v>
      </c>
      <c r="C26" s="41">
        <v>13</v>
      </c>
      <c r="D26" s="44">
        <v>143212.73</v>
      </c>
      <c r="E26" s="41">
        <v>11</v>
      </c>
      <c r="F26" s="41">
        <v>0</v>
      </c>
      <c r="G26" s="41">
        <v>0</v>
      </c>
      <c r="H26" s="44">
        <v>768343.48</v>
      </c>
      <c r="I26" s="41">
        <v>14</v>
      </c>
      <c r="J26" s="44">
        <v>150330.58</v>
      </c>
      <c r="K26" s="41">
        <v>10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14687647.62</v>
      </c>
      <c r="C27" s="41">
        <v>67</v>
      </c>
      <c r="D27" s="44">
        <v>6669267.81</v>
      </c>
      <c r="E27" s="41">
        <v>64</v>
      </c>
      <c r="F27" s="44">
        <v>0</v>
      </c>
      <c r="G27" s="41">
        <v>0</v>
      </c>
      <c r="H27" s="44">
        <v>14210010.76</v>
      </c>
      <c r="I27" s="41">
        <v>64</v>
      </c>
      <c r="J27" s="44">
        <v>6049373.36</v>
      </c>
      <c r="K27" s="41">
        <v>61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19647773.34</v>
      </c>
      <c r="C28" s="41">
        <v>57</v>
      </c>
      <c r="D28" s="44">
        <v>4089370</v>
      </c>
      <c r="E28" s="41">
        <v>53</v>
      </c>
      <c r="F28" s="41">
        <v>0</v>
      </c>
      <c r="G28" s="41">
        <v>0</v>
      </c>
      <c r="H28" s="44">
        <v>22398698.85</v>
      </c>
      <c r="I28" s="41">
        <v>56</v>
      </c>
      <c r="J28" s="44">
        <v>4047772.52</v>
      </c>
      <c r="K28" s="41">
        <v>53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79</v>
      </c>
      <c r="B29" s="44">
        <v>1810335.6</v>
      </c>
      <c r="C29" s="41">
        <v>14</v>
      </c>
      <c r="D29" s="44">
        <v>268062.74</v>
      </c>
      <c r="E29" s="41">
        <v>13</v>
      </c>
      <c r="F29" s="41">
        <v>0</v>
      </c>
      <c r="G29" s="41">
        <v>0</v>
      </c>
      <c r="H29" s="44">
        <v>1897127.01</v>
      </c>
      <c r="I29" s="41">
        <v>14</v>
      </c>
      <c r="J29" s="44">
        <v>338934.67</v>
      </c>
      <c r="K29" s="41">
        <v>13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899226.7</v>
      </c>
      <c r="C30" s="41">
        <v>11</v>
      </c>
      <c r="D30" s="44">
        <v>0</v>
      </c>
      <c r="E30" s="41">
        <v>0</v>
      </c>
      <c r="F30" s="41">
        <v>0</v>
      </c>
      <c r="G30" s="41">
        <v>0</v>
      </c>
      <c r="H30" s="44">
        <v>0</v>
      </c>
      <c r="I30" s="41">
        <v>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4526920.88</v>
      </c>
      <c r="C31" s="41">
        <v>48</v>
      </c>
      <c r="D31" s="44">
        <v>1453482.37</v>
      </c>
      <c r="E31" s="41">
        <v>43</v>
      </c>
      <c r="F31" s="41">
        <v>84079.3333333333</v>
      </c>
      <c r="G31" s="41">
        <v>10</v>
      </c>
      <c r="H31" s="44">
        <v>4245914.94</v>
      </c>
      <c r="I31" s="41">
        <v>50</v>
      </c>
      <c r="J31" s="44">
        <v>1287845.13</v>
      </c>
      <c r="K31" s="41">
        <v>43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2831008.49</v>
      </c>
      <c r="C32" s="41">
        <v>17</v>
      </c>
      <c r="D32" s="44">
        <v>269618.02</v>
      </c>
      <c r="E32" s="41">
        <v>15</v>
      </c>
      <c r="F32" s="44">
        <v>0</v>
      </c>
      <c r="G32" s="41">
        <v>0</v>
      </c>
      <c r="H32" s="44">
        <v>2759445.48</v>
      </c>
      <c r="I32" s="41">
        <v>18</v>
      </c>
      <c r="J32" s="44">
        <v>297942.28</v>
      </c>
      <c r="K32" s="41">
        <v>16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8996382.61</v>
      </c>
      <c r="C33" s="41">
        <v>70</v>
      </c>
      <c r="D33" s="44">
        <v>2289253.06</v>
      </c>
      <c r="E33" s="41">
        <v>66</v>
      </c>
      <c r="F33" s="44">
        <v>160831.333333333</v>
      </c>
      <c r="G33" s="41">
        <v>16</v>
      </c>
      <c r="H33" s="44">
        <v>7984211.06</v>
      </c>
      <c r="I33" s="41">
        <v>74</v>
      </c>
      <c r="J33" s="44">
        <v>2449923.45</v>
      </c>
      <c r="K33" s="41">
        <v>69</v>
      </c>
      <c r="L33" s="44">
        <v>312750.5</v>
      </c>
      <c r="M33" s="41">
        <v>14</v>
      </c>
      <c r="N33" s="37"/>
      <c r="O33" s="37"/>
      <c r="P33" s="37"/>
      <c r="Q33" s="37"/>
    </row>
    <row r="34" spans="1:17" ht="15">
      <c r="A34" s="40" t="s">
        <v>84</v>
      </c>
      <c r="B34" s="44">
        <v>494663.28</v>
      </c>
      <c r="C34" s="41">
        <v>11</v>
      </c>
      <c r="D34" s="44">
        <v>219387.07</v>
      </c>
      <c r="E34" s="41">
        <v>10</v>
      </c>
      <c r="F34" s="41">
        <v>0</v>
      </c>
      <c r="G34" s="41">
        <v>0</v>
      </c>
      <c r="H34" s="44">
        <v>452720.87</v>
      </c>
      <c r="I34" s="41">
        <v>12</v>
      </c>
      <c r="J34" s="44">
        <v>224712.3</v>
      </c>
      <c r="K34" s="41">
        <v>10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85</v>
      </c>
      <c r="B35" s="44">
        <v>26636579.01</v>
      </c>
      <c r="C35" s="41">
        <v>44</v>
      </c>
      <c r="D35" s="44">
        <v>4599851.09</v>
      </c>
      <c r="E35" s="41">
        <v>39</v>
      </c>
      <c r="F35" s="41">
        <v>134078.5</v>
      </c>
      <c r="G35" s="41">
        <v>12</v>
      </c>
      <c r="H35" s="44">
        <v>24527735.67</v>
      </c>
      <c r="I35" s="41">
        <v>43</v>
      </c>
      <c r="J35" s="44">
        <v>4870885.21</v>
      </c>
      <c r="K35" s="41">
        <v>39</v>
      </c>
      <c r="L35" s="41">
        <v>131737.5</v>
      </c>
      <c r="M35" s="41">
        <v>10</v>
      </c>
      <c r="N35" s="37"/>
      <c r="O35" s="37"/>
      <c r="P35" s="37"/>
      <c r="Q35" s="37"/>
    </row>
    <row r="36" spans="1:17" ht="15">
      <c r="A36" s="40" t="s">
        <v>86</v>
      </c>
      <c r="B36" s="44">
        <v>403879805.66</v>
      </c>
      <c r="C36" s="41">
        <v>236</v>
      </c>
      <c r="D36" s="44">
        <v>82719716.79</v>
      </c>
      <c r="E36" s="41">
        <v>210</v>
      </c>
      <c r="F36" s="41">
        <v>4767871.83333334</v>
      </c>
      <c r="G36" s="41">
        <v>71</v>
      </c>
      <c r="H36" s="44">
        <v>390731201.07</v>
      </c>
      <c r="I36" s="41">
        <v>230</v>
      </c>
      <c r="J36" s="44">
        <v>80872314.28</v>
      </c>
      <c r="K36" s="41">
        <v>199</v>
      </c>
      <c r="L36" s="41">
        <v>3769061.33333333</v>
      </c>
      <c r="M36" s="41">
        <v>73</v>
      </c>
      <c r="N36" s="37"/>
      <c r="O36" s="37"/>
      <c r="P36" s="37"/>
      <c r="Q36" s="37"/>
    </row>
    <row r="37" spans="1:17" ht="15">
      <c r="A37" s="40" t="s">
        <v>87</v>
      </c>
      <c r="B37" s="44">
        <v>518668.6</v>
      </c>
      <c r="C37" s="41">
        <v>11</v>
      </c>
      <c r="D37" s="44">
        <v>222358.7</v>
      </c>
      <c r="E37" s="41">
        <v>10</v>
      </c>
      <c r="F37" s="41">
        <v>0</v>
      </c>
      <c r="G37" s="41">
        <v>0</v>
      </c>
      <c r="H37" s="44">
        <v>0</v>
      </c>
      <c r="I37" s="41">
        <v>0</v>
      </c>
      <c r="J37" s="44">
        <v>0</v>
      </c>
      <c r="K37" s="41">
        <v>0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1125019.74</v>
      </c>
      <c r="C38" s="41">
        <v>12</v>
      </c>
      <c r="D38" s="44">
        <v>429131.93</v>
      </c>
      <c r="E38" s="41">
        <v>12</v>
      </c>
      <c r="F38" s="41">
        <v>0</v>
      </c>
      <c r="G38" s="41">
        <v>0</v>
      </c>
      <c r="H38" s="44">
        <v>1049915.74</v>
      </c>
      <c r="I38" s="41">
        <v>13</v>
      </c>
      <c r="J38" s="44">
        <v>394019.19</v>
      </c>
      <c r="K38" s="41">
        <v>13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914165.62</v>
      </c>
      <c r="C39" s="41">
        <v>10</v>
      </c>
      <c r="D39" s="44">
        <v>0</v>
      </c>
      <c r="E39" s="41">
        <v>0</v>
      </c>
      <c r="F39" s="41">
        <v>0</v>
      </c>
      <c r="G39" s="41">
        <v>0</v>
      </c>
      <c r="H39" s="44">
        <v>0</v>
      </c>
      <c r="I39" s="41">
        <v>0</v>
      </c>
      <c r="J39" s="44">
        <v>0</v>
      </c>
      <c r="K39" s="41">
        <v>0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2184321.25</v>
      </c>
      <c r="C40" s="41">
        <v>11</v>
      </c>
      <c r="D40" s="44">
        <v>798633.38</v>
      </c>
      <c r="E40" s="41">
        <v>10</v>
      </c>
      <c r="F40" s="44">
        <v>0</v>
      </c>
      <c r="G40" s="41">
        <v>0</v>
      </c>
      <c r="H40" s="44">
        <v>2048013.46</v>
      </c>
      <c r="I40" s="41">
        <v>11</v>
      </c>
      <c r="J40" s="44">
        <v>660986.81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4">
        <v>1386468.41</v>
      </c>
      <c r="C41" s="41">
        <v>19</v>
      </c>
      <c r="D41" s="44">
        <v>614013.42</v>
      </c>
      <c r="E41" s="41">
        <v>18</v>
      </c>
      <c r="F41" s="41">
        <v>0</v>
      </c>
      <c r="G41" s="41">
        <v>0</v>
      </c>
      <c r="H41" s="44">
        <v>1489831.41</v>
      </c>
      <c r="I41" s="41">
        <v>19</v>
      </c>
      <c r="J41" s="44">
        <v>766809.11</v>
      </c>
      <c r="K41" s="41">
        <v>18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92</v>
      </c>
      <c r="B42" s="44">
        <v>3213530.38</v>
      </c>
      <c r="C42" s="41">
        <v>14</v>
      </c>
      <c r="D42" s="44">
        <v>519081.14</v>
      </c>
      <c r="E42" s="41">
        <v>12</v>
      </c>
      <c r="F42" s="41">
        <v>0</v>
      </c>
      <c r="G42" s="41">
        <v>0</v>
      </c>
      <c r="H42" s="44">
        <v>2575571.7</v>
      </c>
      <c r="I42" s="41">
        <v>15</v>
      </c>
      <c r="J42" s="44">
        <v>646826.11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2504819.79</v>
      </c>
      <c r="C43" s="41">
        <v>36</v>
      </c>
      <c r="D43" s="44">
        <v>1670861.47</v>
      </c>
      <c r="E43" s="41">
        <v>35</v>
      </c>
      <c r="F43" s="41">
        <v>0</v>
      </c>
      <c r="G43" s="41">
        <v>0</v>
      </c>
      <c r="H43" s="44">
        <v>2888740.23</v>
      </c>
      <c r="I43" s="41">
        <v>37</v>
      </c>
      <c r="J43" s="44">
        <v>1735439.84</v>
      </c>
      <c r="K43" s="41">
        <v>36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65662764.39</v>
      </c>
      <c r="C44" s="41">
        <v>91</v>
      </c>
      <c r="D44" s="44">
        <v>23264951.07</v>
      </c>
      <c r="E44" s="41">
        <v>83</v>
      </c>
      <c r="F44" s="41">
        <v>395294.166666667</v>
      </c>
      <c r="G44" s="41">
        <v>43</v>
      </c>
      <c r="H44" s="44">
        <v>57289579.46</v>
      </c>
      <c r="I44" s="41">
        <v>92</v>
      </c>
      <c r="J44" s="44">
        <v>20052616.42</v>
      </c>
      <c r="K44" s="41">
        <v>86</v>
      </c>
      <c r="L44" s="41">
        <v>568352.166666667</v>
      </c>
      <c r="M44" s="41">
        <v>44</v>
      </c>
      <c r="N44" s="37"/>
      <c r="O44" s="37"/>
      <c r="P44" s="37"/>
      <c r="Q44" s="37"/>
    </row>
    <row r="45" spans="1:17" ht="15">
      <c r="A45" s="40" t="s">
        <v>95</v>
      </c>
      <c r="B45" s="44">
        <v>7058080.85</v>
      </c>
      <c r="C45" s="41">
        <v>50</v>
      </c>
      <c r="D45" s="44">
        <v>1827828.16</v>
      </c>
      <c r="E45" s="41">
        <v>45</v>
      </c>
      <c r="F45" s="41">
        <v>0</v>
      </c>
      <c r="G45" s="41">
        <v>0</v>
      </c>
      <c r="H45" s="44">
        <v>5713385.09</v>
      </c>
      <c r="I45" s="41">
        <v>50</v>
      </c>
      <c r="J45" s="44">
        <v>1645872.55</v>
      </c>
      <c r="K45" s="41">
        <v>42</v>
      </c>
      <c r="L45" s="41">
        <v>69183.1666666667</v>
      </c>
      <c r="M45" s="41">
        <v>11</v>
      </c>
      <c r="N45" s="37"/>
      <c r="O45" s="37"/>
      <c r="P45" s="37"/>
      <c r="Q45" s="37"/>
    </row>
    <row r="46" spans="1:17" ht="15">
      <c r="A46" s="40" t="s">
        <v>96</v>
      </c>
      <c r="B46" s="44">
        <v>10285573.06</v>
      </c>
      <c r="C46" s="41">
        <v>44</v>
      </c>
      <c r="D46" s="44">
        <v>8024464.8</v>
      </c>
      <c r="E46" s="41">
        <v>41</v>
      </c>
      <c r="F46" s="41">
        <v>0</v>
      </c>
      <c r="G46" s="41">
        <v>0</v>
      </c>
      <c r="H46" s="44">
        <v>12368796.69</v>
      </c>
      <c r="I46" s="41">
        <v>45</v>
      </c>
      <c r="J46" s="44">
        <v>10745928.07</v>
      </c>
      <c r="K46" s="41">
        <v>42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4468765.01</v>
      </c>
      <c r="C47" s="41">
        <v>24</v>
      </c>
      <c r="D47" s="44">
        <v>754067.86</v>
      </c>
      <c r="E47" s="41">
        <v>23</v>
      </c>
      <c r="F47" s="41">
        <v>0</v>
      </c>
      <c r="G47" s="41">
        <v>0</v>
      </c>
      <c r="H47" s="44">
        <v>3978257.94</v>
      </c>
      <c r="I47" s="41">
        <v>20</v>
      </c>
      <c r="J47" s="44">
        <v>689288.33</v>
      </c>
      <c r="K47" s="41">
        <v>19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532035.57</v>
      </c>
      <c r="C48" s="41">
        <v>10</v>
      </c>
      <c r="D48" s="44">
        <v>0</v>
      </c>
      <c r="E48" s="41">
        <v>0</v>
      </c>
      <c r="F48" s="41">
        <v>0</v>
      </c>
      <c r="G48" s="41">
        <v>0</v>
      </c>
      <c r="H48" s="44">
        <v>502771.86</v>
      </c>
      <c r="I48" s="41">
        <v>10</v>
      </c>
      <c r="J48" s="44">
        <v>0</v>
      </c>
      <c r="K48" s="41">
        <v>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13676681.28</v>
      </c>
      <c r="C49" s="41">
        <v>35</v>
      </c>
      <c r="D49" s="44">
        <v>3595093.74</v>
      </c>
      <c r="E49" s="41">
        <v>32</v>
      </c>
      <c r="F49" s="41">
        <v>152174</v>
      </c>
      <c r="G49" s="41">
        <v>11</v>
      </c>
      <c r="H49" s="44">
        <v>11106220.41</v>
      </c>
      <c r="I49" s="41">
        <v>37</v>
      </c>
      <c r="J49" s="44">
        <v>2930176.02</v>
      </c>
      <c r="K49" s="41">
        <v>34</v>
      </c>
      <c r="L49" s="41">
        <v>252260.166666667</v>
      </c>
      <c r="M49" s="41">
        <v>10</v>
      </c>
      <c r="N49" s="37"/>
      <c r="O49" s="37"/>
      <c r="P49" s="37"/>
      <c r="Q49" s="37"/>
    </row>
    <row r="50" spans="1:17" ht="15">
      <c r="A50" s="40" t="s">
        <v>100</v>
      </c>
      <c r="B50" s="44">
        <v>974192.96</v>
      </c>
      <c r="C50" s="41">
        <v>13</v>
      </c>
      <c r="D50" s="44">
        <v>452626.87</v>
      </c>
      <c r="E50" s="41">
        <v>10</v>
      </c>
      <c r="F50" s="41">
        <v>0</v>
      </c>
      <c r="G50" s="41">
        <v>0</v>
      </c>
      <c r="H50" s="44">
        <v>925643.58</v>
      </c>
      <c r="I50" s="41">
        <v>12</v>
      </c>
      <c r="J50" s="44">
        <v>0</v>
      </c>
      <c r="K50" s="41">
        <v>0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4">
        <v>16293580.4</v>
      </c>
      <c r="C51" s="41">
        <v>61</v>
      </c>
      <c r="D51" s="44">
        <v>4763268.14</v>
      </c>
      <c r="E51" s="41">
        <v>59</v>
      </c>
      <c r="F51" s="44">
        <v>199880.333333333</v>
      </c>
      <c r="G51" s="41">
        <v>16</v>
      </c>
      <c r="H51" s="44">
        <v>19312525.37</v>
      </c>
      <c r="I51" s="41">
        <v>66</v>
      </c>
      <c r="J51" s="44">
        <v>4738747.86</v>
      </c>
      <c r="K51" s="41">
        <v>62</v>
      </c>
      <c r="L51" s="44">
        <v>108593.5</v>
      </c>
      <c r="M51" s="41">
        <v>17</v>
      </c>
      <c r="N51" s="37"/>
      <c r="O51" s="37"/>
      <c r="P51" s="37"/>
      <c r="Q51" s="37"/>
    </row>
    <row r="52" spans="1:17" ht="15">
      <c r="A52" s="40" t="s">
        <v>102</v>
      </c>
      <c r="B52" s="44">
        <v>155574550.97</v>
      </c>
      <c r="C52" s="41">
        <v>292</v>
      </c>
      <c r="D52" s="44">
        <v>38495756.29</v>
      </c>
      <c r="E52" s="41">
        <v>268</v>
      </c>
      <c r="F52" s="44">
        <v>1091394.66666667</v>
      </c>
      <c r="G52" s="41">
        <v>83</v>
      </c>
      <c r="H52" s="44">
        <v>126332431.12</v>
      </c>
      <c r="I52" s="41">
        <v>300</v>
      </c>
      <c r="J52" s="44">
        <v>35452981.8</v>
      </c>
      <c r="K52" s="41">
        <v>271</v>
      </c>
      <c r="L52" s="44">
        <v>7252944.5</v>
      </c>
      <c r="M52" s="41">
        <v>90</v>
      </c>
      <c r="N52" s="37"/>
      <c r="O52" s="37"/>
      <c r="P52" s="37"/>
      <c r="Q52" s="37"/>
    </row>
    <row r="53" spans="1:17" ht="15">
      <c r="A53" s="40" t="s">
        <v>103</v>
      </c>
      <c r="B53" s="44">
        <v>18321260.9</v>
      </c>
      <c r="C53" s="41">
        <v>50</v>
      </c>
      <c r="D53" s="44">
        <v>3651919.33</v>
      </c>
      <c r="E53" s="41">
        <v>47</v>
      </c>
      <c r="F53" s="44">
        <v>0</v>
      </c>
      <c r="G53" s="41">
        <v>0</v>
      </c>
      <c r="H53" s="44">
        <v>18186247.56</v>
      </c>
      <c r="I53" s="41">
        <v>49</v>
      </c>
      <c r="J53" s="44">
        <v>3722421.55</v>
      </c>
      <c r="K53" s="41">
        <v>47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104</v>
      </c>
      <c r="B54" s="44">
        <v>8209967.64</v>
      </c>
      <c r="C54" s="41">
        <v>43</v>
      </c>
      <c r="D54" s="44">
        <v>3156765.54</v>
      </c>
      <c r="E54" s="41">
        <v>38</v>
      </c>
      <c r="F54" s="44">
        <v>0</v>
      </c>
      <c r="G54" s="41">
        <v>0</v>
      </c>
      <c r="H54" s="44">
        <v>7843948.51</v>
      </c>
      <c r="I54" s="41">
        <v>43</v>
      </c>
      <c r="J54" s="44">
        <v>2898440.99</v>
      </c>
      <c r="K54" s="41">
        <v>38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105</v>
      </c>
      <c r="B55" s="44">
        <v>1979212.99</v>
      </c>
      <c r="C55" s="41">
        <v>19</v>
      </c>
      <c r="D55" s="44">
        <v>498853.73</v>
      </c>
      <c r="E55" s="41">
        <v>18</v>
      </c>
      <c r="F55" s="44">
        <v>0</v>
      </c>
      <c r="G55" s="41">
        <v>0</v>
      </c>
      <c r="H55" s="44">
        <v>2054018.18</v>
      </c>
      <c r="I55" s="41">
        <v>18</v>
      </c>
      <c r="J55" s="44">
        <v>495019.2</v>
      </c>
      <c r="K55" s="41">
        <v>16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106</v>
      </c>
      <c r="B56" s="44">
        <v>10665661.26</v>
      </c>
      <c r="C56" s="41">
        <v>29</v>
      </c>
      <c r="D56" s="44">
        <v>1405506.68</v>
      </c>
      <c r="E56" s="41">
        <v>25</v>
      </c>
      <c r="F56" s="44">
        <v>51149.8333333333</v>
      </c>
      <c r="G56" s="41">
        <v>10</v>
      </c>
      <c r="H56" s="44">
        <v>10308888.06</v>
      </c>
      <c r="I56" s="41">
        <v>31</v>
      </c>
      <c r="J56" s="44">
        <v>1447646.32</v>
      </c>
      <c r="K56" s="41">
        <v>28</v>
      </c>
      <c r="L56" s="44">
        <v>53646.5</v>
      </c>
      <c r="M56" s="41">
        <v>10</v>
      </c>
      <c r="N56" s="37"/>
      <c r="O56" s="37"/>
      <c r="P56" s="37"/>
      <c r="Q56" s="37"/>
    </row>
    <row r="57" spans="1:17" ht="15">
      <c r="A57" s="40" t="s">
        <v>107</v>
      </c>
      <c r="B57" s="44">
        <v>3338579.5</v>
      </c>
      <c r="C57" s="41">
        <v>13</v>
      </c>
      <c r="D57" s="44">
        <v>804421.77</v>
      </c>
      <c r="E57" s="41">
        <v>10</v>
      </c>
      <c r="F57" s="41">
        <v>0</v>
      </c>
      <c r="G57" s="41">
        <v>0</v>
      </c>
      <c r="H57" s="44">
        <v>1905423.64</v>
      </c>
      <c r="I57" s="41">
        <v>11</v>
      </c>
      <c r="J57" s="44">
        <v>0</v>
      </c>
      <c r="K57" s="41">
        <v>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108</v>
      </c>
      <c r="B58" s="44">
        <v>5642621.42</v>
      </c>
      <c r="C58" s="41">
        <v>32</v>
      </c>
      <c r="D58" s="44">
        <v>1905580.1</v>
      </c>
      <c r="E58" s="41">
        <v>29</v>
      </c>
      <c r="F58" s="41">
        <v>0</v>
      </c>
      <c r="G58" s="41">
        <v>0</v>
      </c>
      <c r="H58" s="44">
        <v>5463277.36</v>
      </c>
      <c r="I58" s="41">
        <v>33</v>
      </c>
      <c r="J58" s="44">
        <v>1786793.29</v>
      </c>
      <c r="K58" s="41">
        <v>29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6144949.65</v>
      </c>
      <c r="C59" s="41">
        <v>25</v>
      </c>
      <c r="D59" s="44">
        <v>1960656.19</v>
      </c>
      <c r="E59" s="41">
        <v>22</v>
      </c>
      <c r="F59" s="44">
        <v>0</v>
      </c>
      <c r="G59" s="41">
        <v>0</v>
      </c>
      <c r="H59" s="44">
        <v>5942570.99</v>
      </c>
      <c r="I59" s="41">
        <v>25</v>
      </c>
      <c r="J59" s="44">
        <v>2117427.43</v>
      </c>
      <c r="K59" s="41">
        <v>20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110</v>
      </c>
      <c r="B60" s="44">
        <v>207653</v>
      </c>
      <c r="C60" s="41">
        <v>10</v>
      </c>
      <c r="D60" s="44">
        <v>177457.56</v>
      </c>
      <c r="E60" s="41">
        <v>10</v>
      </c>
      <c r="F60" s="41">
        <v>0</v>
      </c>
      <c r="G60" s="41">
        <v>0</v>
      </c>
      <c r="H60" s="44">
        <v>0</v>
      </c>
      <c r="I60" s="41">
        <v>0</v>
      </c>
      <c r="J60" s="44">
        <v>0</v>
      </c>
      <c r="K60" s="41">
        <v>0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111</v>
      </c>
      <c r="B61" s="44">
        <v>468809.58</v>
      </c>
      <c r="C61" s="41">
        <v>10</v>
      </c>
      <c r="D61" s="44">
        <v>214799.82</v>
      </c>
      <c r="E61" s="41">
        <v>10</v>
      </c>
      <c r="F61" s="41">
        <v>0</v>
      </c>
      <c r="G61" s="41">
        <v>0</v>
      </c>
      <c r="H61" s="44">
        <v>335584.68</v>
      </c>
      <c r="I61" s="41">
        <v>12</v>
      </c>
      <c r="J61" s="44">
        <v>149885.37</v>
      </c>
      <c r="K61" s="41">
        <v>12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876014.44</v>
      </c>
      <c r="C62" s="41">
        <v>20</v>
      </c>
      <c r="D62" s="44">
        <v>435922.81</v>
      </c>
      <c r="E62" s="41">
        <v>20</v>
      </c>
      <c r="F62" s="41">
        <v>0</v>
      </c>
      <c r="G62" s="41">
        <v>0</v>
      </c>
      <c r="H62" s="44">
        <v>2208827.82</v>
      </c>
      <c r="I62" s="41">
        <v>22</v>
      </c>
      <c r="J62" s="44">
        <v>382816.81</v>
      </c>
      <c r="K62" s="41">
        <v>21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0</v>
      </c>
      <c r="C63" s="41">
        <v>0</v>
      </c>
      <c r="D63" s="44">
        <v>0</v>
      </c>
      <c r="E63" s="41">
        <v>0</v>
      </c>
      <c r="F63" s="41">
        <v>0</v>
      </c>
      <c r="G63" s="41">
        <v>0</v>
      </c>
      <c r="H63" s="44">
        <v>129788.4</v>
      </c>
      <c r="I63" s="41">
        <v>10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2774201.22</v>
      </c>
      <c r="C64" s="41">
        <v>20</v>
      </c>
      <c r="D64" s="44">
        <v>1687175.53</v>
      </c>
      <c r="E64" s="41">
        <v>19</v>
      </c>
      <c r="F64" s="41">
        <v>0</v>
      </c>
      <c r="G64" s="41">
        <v>0</v>
      </c>
      <c r="H64" s="44">
        <v>2930762.61</v>
      </c>
      <c r="I64" s="41">
        <v>23</v>
      </c>
      <c r="J64" s="44">
        <v>1723527.34</v>
      </c>
      <c r="K64" s="41">
        <v>22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1265656.85</v>
      </c>
      <c r="C65" s="41">
        <v>15</v>
      </c>
      <c r="D65" s="44">
        <v>662502.51</v>
      </c>
      <c r="E65" s="41">
        <v>11</v>
      </c>
      <c r="F65" s="44">
        <v>0</v>
      </c>
      <c r="G65" s="41">
        <v>0</v>
      </c>
      <c r="H65" s="44">
        <v>887302.94</v>
      </c>
      <c r="I65" s="41">
        <v>14</v>
      </c>
      <c r="J65" s="44">
        <v>349006.23</v>
      </c>
      <c r="K65" s="41">
        <v>10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873496.87</v>
      </c>
      <c r="C66" s="41">
        <v>26</v>
      </c>
      <c r="D66" s="44">
        <v>396512.57</v>
      </c>
      <c r="E66" s="41">
        <v>21</v>
      </c>
      <c r="F66" s="41">
        <v>0</v>
      </c>
      <c r="G66" s="41">
        <v>0</v>
      </c>
      <c r="H66" s="44">
        <v>1113276.35</v>
      </c>
      <c r="I66" s="41">
        <v>26</v>
      </c>
      <c r="J66" s="44">
        <v>398347.62</v>
      </c>
      <c r="K66" s="41">
        <v>23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4">
        <v>23413571.23</v>
      </c>
      <c r="C67" s="41">
        <v>63</v>
      </c>
      <c r="D67" s="44">
        <v>4313578.57</v>
      </c>
      <c r="E67" s="41">
        <v>59</v>
      </c>
      <c r="F67" s="41">
        <v>0</v>
      </c>
      <c r="G67" s="41">
        <v>0</v>
      </c>
      <c r="H67" s="44">
        <v>24311094.01</v>
      </c>
      <c r="I67" s="41">
        <v>64</v>
      </c>
      <c r="J67" s="44">
        <v>4436996.51</v>
      </c>
      <c r="K67" s="41">
        <v>59</v>
      </c>
      <c r="L67" s="41">
        <v>32655</v>
      </c>
      <c r="M67" s="41">
        <v>11</v>
      </c>
      <c r="N67" s="37"/>
      <c r="O67" s="37"/>
      <c r="P67" s="37"/>
      <c r="Q67" s="37"/>
    </row>
    <row r="68" spans="1:17" ht="15">
      <c r="A68" s="40" t="s">
        <v>118</v>
      </c>
      <c r="B68" s="44">
        <v>97256704.79</v>
      </c>
      <c r="C68" s="41">
        <v>209</v>
      </c>
      <c r="D68" s="44">
        <v>20903550.33</v>
      </c>
      <c r="E68" s="41">
        <v>194</v>
      </c>
      <c r="F68" s="41">
        <v>490221</v>
      </c>
      <c r="G68" s="41">
        <v>76</v>
      </c>
      <c r="H68" s="44">
        <v>98052381.87</v>
      </c>
      <c r="I68" s="41">
        <v>205</v>
      </c>
      <c r="J68" s="44">
        <v>21085883.87</v>
      </c>
      <c r="K68" s="41">
        <v>191</v>
      </c>
      <c r="L68" s="41">
        <v>806479</v>
      </c>
      <c r="M68" s="41">
        <v>83</v>
      </c>
      <c r="N68" s="37"/>
      <c r="O68" s="37"/>
      <c r="P68" s="37"/>
      <c r="Q68" s="37"/>
    </row>
    <row r="69" spans="1:17" ht="15">
      <c r="A69" s="40" t="s">
        <v>119</v>
      </c>
      <c r="B69" s="44">
        <v>3878307.85</v>
      </c>
      <c r="C69" s="41">
        <v>35</v>
      </c>
      <c r="D69" s="44">
        <v>1299982.91</v>
      </c>
      <c r="E69" s="41">
        <v>31</v>
      </c>
      <c r="F69" s="41">
        <v>0</v>
      </c>
      <c r="G69" s="41">
        <v>0</v>
      </c>
      <c r="H69" s="44">
        <v>3262094.92</v>
      </c>
      <c r="I69" s="41">
        <v>32</v>
      </c>
      <c r="J69" s="44">
        <v>1242632.91</v>
      </c>
      <c r="K69" s="41">
        <v>30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5250585.35</v>
      </c>
      <c r="C70" s="41">
        <v>26</v>
      </c>
      <c r="D70" s="44">
        <v>1724316.15</v>
      </c>
      <c r="E70" s="41">
        <v>25</v>
      </c>
      <c r="F70" s="41">
        <v>0</v>
      </c>
      <c r="G70" s="41">
        <v>0</v>
      </c>
      <c r="H70" s="44">
        <v>5088723.87</v>
      </c>
      <c r="I70" s="41">
        <v>26</v>
      </c>
      <c r="J70" s="44">
        <v>1452946.83</v>
      </c>
      <c r="K70" s="41">
        <v>24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25040982.38</v>
      </c>
      <c r="C71" s="41">
        <v>62</v>
      </c>
      <c r="D71" s="44">
        <v>4065681.28</v>
      </c>
      <c r="E71" s="41">
        <v>52</v>
      </c>
      <c r="F71" s="44">
        <v>29835.6666666667</v>
      </c>
      <c r="G71" s="41">
        <v>10</v>
      </c>
      <c r="H71" s="44">
        <v>27691352.84</v>
      </c>
      <c r="I71" s="41">
        <v>66</v>
      </c>
      <c r="J71" s="44">
        <v>4044979.71</v>
      </c>
      <c r="K71" s="41">
        <v>53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670325.77</v>
      </c>
      <c r="C72" s="41">
        <v>19</v>
      </c>
      <c r="D72" s="44">
        <v>386789.21</v>
      </c>
      <c r="E72" s="41">
        <v>17</v>
      </c>
      <c r="F72" s="44">
        <v>0</v>
      </c>
      <c r="G72" s="41">
        <v>0</v>
      </c>
      <c r="H72" s="44">
        <v>672418.66</v>
      </c>
      <c r="I72" s="41">
        <v>18</v>
      </c>
      <c r="J72" s="44">
        <v>310784.72</v>
      </c>
      <c r="K72" s="41">
        <v>15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11284422.81</v>
      </c>
      <c r="C73" s="41">
        <v>39</v>
      </c>
      <c r="D73" s="41">
        <v>1007264.67</v>
      </c>
      <c r="E73" s="41">
        <v>33</v>
      </c>
      <c r="F73" s="41">
        <v>0</v>
      </c>
      <c r="G73" s="41">
        <v>0</v>
      </c>
      <c r="H73" s="44">
        <v>10452187.75</v>
      </c>
      <c r="I73" s="41">
        <v>36</v>
      </c>
      <c r="J73" s="41">
        <v>1061742.7</v>
      </c>
      <c r="K73" s="41">
        <v>33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124</v>
      </c>
      <c r="B74" s="44">
        <v>2890617.15</v>
      </c>
      <c r="C74" s="41">
        <v>21</v>
      </c>
      <c r="D74" s="44">
        <v>477850.5</v>
      </c>
      <c r="E74" s="41">
        <v>17</v>
      </c>
      <c r="F74" s="44">
        <v>0</v>
      </c>
      <c r="G74" s="41">
        <v>0</v>
      </c>
      <c r="H74" s="44">
        <v>3253930.85</v>
      </c>
      <c r="I74" s="41">
        <v>18</v>
      </c>
      <c r="J74" s="44">
        <v>607964.41</v>
      </c>
      <c r="K74" s="41">
        <v>17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125</v>
      </c>
      <c r="B75" s="44">
        <v>4397263.22</v>
      </c>
      <c r="C75" s="41">
        <v>25</v>
      </c>
      <c r="D75" s="44">
        <v>1422745.91</v>
      </c>
      <c r="E75" s="41">
        <v>22</v>
      </c>
      <c r="F75" s="44">
        <v>0</v>
      </c>
      <c r="G75" s="41">
        <v>0</v>
      </c>
      <c r="H75" s="44">
        <v>4688394.25</v>
      </c>
      <c r="I75" s="41">
        <v>26</v>
      </c>
      <c r="J75" s="44">
        <v>1380613.71</v>
      </c>
      <c r="K75" s="41">
        <v>25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126</v>
      </c>
      <c r="B76" s="44">
        <v>7112910.78</v>
      </c>
      <c r="C76" s="41">
        <v>49</v>
      </c>
      <c r="D76" s="44">
        <v>2435203.83</v>
      </c>
      <c r="E76" s="41">
        <v>42</v>
      </c>
      <c r="F76" s="41">
        <v>8117.99999999999</v>
      </c>
      <c r="G76" s="41">
        <v>11</v>
      </c>
      <c r="H76" s="44">
        <v>6345275.52</v>
      </c>
      <c r="I76" s="41">
        <v>44</v>
      </c>
      <c r="J76" s="44">
        <v>2244239.94</v>
      </c>
      <c r="K76" s="41">
        <v>41</v>
      </c>
      <c r="L76" s="41">
        <v>6771.5</v>
      </c>
      <c r="M76" s="41">
        <v>10</v>
      </c>
      <c r="N76" s="37"/>
      <c r="O76" s="37"/>
      <c r="P76" s="37"/>
      <c r="Q76" s="37"/>
    </row>
    <row r="77" spans="1:17" ht="15">
      <c r="A77" s="37" t="s">
        <v>127</v>
      </c>
      <c r="B77" s="42">
        <v>28810446.33</v>
      </c>
      <c r="C77" s="37">
        <v>41</v>
      </c>
      <c r="D77" s="42">
        <v>8670906.89</v>
      </c>
      <c r="E77" s="37">
        <v>39</v>
      </c>
      <c r="F77" s="42">
        <v>0</v>
      </c>
      <c r="G77" s="37">
        <v>0</v>
      </c>
      <c r="H77" s="42">
        <v>28633096.89</v>
      </c>
      <c r="I77" s="37">
        <v>43</v>
      </c>
      <c r="J77" s="42">
        <v>8100607.87</v>
      </c>
      <c r="K77" s="37">
        <v>41</v>
      </c>
      <c r="L77" s="42">
        <v>162999.833333333</v>
      </c>
      <c r="M77" s="37">
        <v>11</v>
      </c>
      <c r="N77" s="37"/>
      <c r="O77" s="37"/>
      <c r="P77" s="37"/>
      <c r="Q77" s="37"/>
    </row>
    <row r="78" spans="1:17" ht="15">
      <c r="A78" s="37" t="s">
        <v>128</v>
      </c>
      <c r="B78" s="42">
        <v>21248002.28</v>
      </c>
      <c r="C78" s="37">
        <v>48</v>
      </c>
      <c r="D78" s="42">
        <v>17613455.43</v>
      </c>
      <c r="E78" s="37">
        <v>46</v>
      </c>
      <c r="F78" s="42">
        <v>1489279.5</v>
      </c>
      <c r="G78" s="37">
        <v>10</v>
      </c>
      <c r="H78" s="42">
        <v>18182717.83</v>
      </c>
      <c r="I78" s="37">
        <v>46</v>
      </c>
      <c r="J78" s="42">
        <v>14643429.6</v>
      </c>
      <c r="K78" s="37">
        <v>44</v>
      </c>
      <c r="L78" s="42">
        <v>586856.666666667</v>
      </c>
      <c r="M78" s="37">
        <v>10</v>
      </c>
      <c r="N78" s="37"/>
      <c r="O78" s="37"/>
      <c r="P78" s="37"/>
      <c r="Q78" s="37"/>
    </row>
    <row r="79" spans="1:17" ht="15">
      <c r="A79" s="37" t="s">
        <v>129</v>
      </c>
      <c r="B79" s="42">
        <v>874456.05</v>
      </c>
      <c r="C79" s="37">
        <v>17</v>
      </c>
      <c r="D79" s="42">
        <v>314989.47</v>
      </c>
      <c r="E79" s="37">
        <v>15</v>
      </c>
      <c r="F79" s="42">
        <v>0</v>
      </c>
      <c r="G79" s="37">
        <v>0</v>
      </c>
      <c r="H79" s="42">
        <v>727030.16</v>
      </c>
      <c r="I79" s="37">
        <v>18</v>
      </c>
      <c r="J79" s="42">
        <v>309193.5</v>
      </c>
      <c r="K79" s="37">
        <v>14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130</v>
      </c>
      <c r="B80" s="42">
        <v>9997819.86</v>
      </c>
      <c r="C80" s="37">
        <v>37</v>
      </c>
      <c r="D80" s="42">
        <v>3602670.56</v>
      </c>
      <c r="E80" s="37">
        <v>33</v>
      </c>
      <c r="F80" s="42">
        <v>0</v>
      </c>
      <c r="G80" s="37">
        <v>0</v>
      </c>
      <c r="H80" s="42">
        <v>9456506.68</v>
      </c>
      <c r="I80" s="37">
        <v>40</v>
      </c>
      <c r="J80" s="42">
        <v>3512674.63</v>
      </c>
      <c r="K80" s="37">
        <v>36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131</v>
      </c>
      <c r="B81" s="42">
        <v>27036240.52</v>
      </c>
      <c r="C81" s="37">
        <v>65</v>
      </c>
      <c r="D81" s="42">
        <v>16685635.77</v>
      </c>
      <c r="E81" s="37">
        <v>62</v>
      </c>
      <c r="F81" s="42">
        <v>334294.333333333</v>
      </c>
      <c r="G81" s="37">
        <v>16</v>
      </c>
      <c r="H81" s="42">
        <v>33210243.63</v>
      </c>
      <c r="I81" s="37">
        <v>68</v>
      </c>
      <c r="J81" s="42">
        <v>16422133.78</v>
      </c>
      <c r="K81" s="37">
        <v>64</v>
      </c>
      <c r="L81" s="42">
        <v>294856.666666666</v>
      </c>
      <c r="M81" s="37">
        <v>13</v>
      </c>
      <c r="N81" s="37"/>
      <c r="O81" s="37"/>
      <c r="P81" s="37"/>
      <c r="Q81" s="37"/>
    </row>
    <row r="82" spans="1:17" ht="15">
      <c r="A82" s="37" t="s">
        <v>132</v>
      </c>
      <c r="B82" s="42">
        <v>0</v>
      </c>
      <c r="C82" s="37">
        <v>0</v>
      </c>
      <c r="D82" s="42">
        <v>0</v>
      </c>
      <c r="E82" s="37">
        <v>0</v>
      </c>
      <c r="F82" s="42">
        <v>0</v>
      </c>
      <c r="G82" s="37">
        <v>0</v>
      </c>
      <c r="H82" s="42">
        <v>561663.14</v>
      </c>
      <c r="I82" s="37">
        <v>11</v>
      </c>
      <c r="J82" s="42">
        <v>154418.38</v>
      </c>
      <c r="K82" s="37">
        <v>10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133</v>
      </c>
      <c r="B83" s="42">
        <v>32083748.19</v>
      </c>
      <c r="C83" s="37">
        <v>94</v>
      </c>
      <c r="D83" s="42">
        <v>8633933.64</v>
      </c>
      <c r="E83" s="37">
        <v>83</v>
      </c>
      <c r="F83" s="37">
        <v>216098.5</v>
      </c>
      <c r="G83" s="37">
        <v>30</v>
      </c>
      <c r="H83" s="42">
        <v>34071776.56</v>
      </c>
      <c r="I83" s="37">
        <v>94</v>
      </c>
      <c r="J83" s="42">
        <v>8539761.82</v>
      </c>
      <c r="K83" s="37">
        <v>83</v>
      </c>
      <c r="L83" s="37">
        <v>341835</v>
      </c>
      <c r="M83" s="37">
        <v>31</v>
      </c>
      <c r="N83" s="37"/>
      <c r="O83" s="37"/>
      <c r="P83" s="37"/>
      <c r="Q83" s="37"/>
    </row>
    <row r="84" spans="1:17" ht="15">
      <c r="A84" s="37" t="s">
        <v>134</v>
      </c>
      <c r="B84" s="42">
        <v>129126486.34</v>
      </c>
      <c r="C84" s="37">
        <v>208</v>
      </c>
      <c r="D84" s="42">
        <v>26856592.61</v>
      </c>
      <c r="E84" s="37">
        <v>193</v>
      </c>
      <c r="F84" s="37">
        <v>1166945</v>
      </c>
      <c r="G84" s="37">
        <v>45</v>
      </c>
      <c r="H84" s="42">
        <v>125495971.2</v>
      </c>
      <c r="I84" s="37">
        <v>220</v>
      </c>
      <c r="J84" s="42">
        <v>25546832.1</v>
      </c>
      <c r="K84" s="37">
        <v>201</v>
      </c>
      <c r="L84" s="37">
        <v>861119.166666666</v>
      </c>
      <c r="M84" s="37">
        <v>50</v>
      </c>
      <c r="N84" s="37"/>
      <c r="O84" s="37"/>
      <c r="P84" s="37"/>
      <c r="Q84" s="37"/>
    </row>
    <row r="85" spans="1:17" ht="15">
      <c r="A85" s="37" t="s">
        <v>135</v>
      </c>
      <c r="B85" s="42">
        <v>358038.96</v>
      </c>
      <c r="C85" s="37">
        <v>11</v>
      </c>
      <c r="D85" s="42">
        <v>0</v>
      </c>
      <c r="E85" s="37">
        <v>0</v>
      </c>
      <c r="F85" s="42">
        <v>0</v>
      </c>
      <c r="G85" s="37">
        <v>0</v>
      </c>
      <c r="H85" s="42">
        <v>0</v>
      </c>
      <c r="I85" s="37">
        <v>0</v>
      </c>
      <c r="J85" s="42">
        <v>0</v>
      </c>
      <c r="K85" s="37">
        <v>0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136</v>
      </c>
      <c r="B86" s="42">
        <v>2561827.15</v>
      </c>
      <c r="C86" s="37">
        <v>12</v>
      </c>
      <c r="D86" s="42">
        <v>619884.27</v>
      </c>
      <c r="E86" s="37">
        <v>11</v>
      </c>
      <c r="F86" s="37">
        <v>0</v>
      </c>
      <c r="G86" s="37">
        <v>0</v>
      </c>
      <c r="H86" s="42">
        <v>2349055.35</v>
      </c>
      <c r="I86" s="37">
        <v>13</v>
      </c>
      <c r="J86" s="42">
        <v>594437.28</v>
      </c>
      <c r="K86" s="37">
        <v>13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137</v>
      </c>
      <c r="B87" s="42">
        <v>5704274.63</v>
      </c>
      <c r="C87" s="37">
        <v>19</v>
      </c>
      <c r="D87" s="42">
        <v>1000743.16</v>
      </c>
      <c r="E87" s="37">
        <v>17</v>
      </c>
      <c r="F87" s="37">
        <v>0</v>
      </c>
      <c r="G87" s="37">
        <v>0</v>
      </c>
      <c r="H87" s="42">
        <v>5386767.51</v>
      </c>
      <c r="I87" s="37">
        <v>19</v>
      </c>
      <c r="J87" s="42">
        <v>1150475.27</v>
      </c>
      <c r="K87" s="37">
        <v>18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102324957.16</v>
      </c>
      <c r="C88" s="37">
        <v>188</v>
      </c>
      <c r="D88" s="42">
        <v>30060898.52</v>
      </c>
      <c r="E88" s="37">
        <v>182</v>
      </c>
      <c r="F88" s="42">
        <v>444204.333333333</v>
      </c>
      <c r="G88" s="37">
        <v>49</v>
      </c>
      <c r="H88" s="42">
        <v>103881994.6</v>
      </c>
      <c r="I88" s="37">
        <v>201</v>
      </c>
      <c r="J88" s="42">
        <v>29086257.32</v>
      </c>
      <c r="K88" s="37">
        <v>196</v>
      </c>
      <c r="L88" s="42">
        <v>374345.333333333</v>
      </c>
      <c r="M88" s="37">
        <v>53</v>
      </c>
      <c r="N88" s="37"/>
      <c r="O88" s="37"/>
      <c r="P88" s="37"/>
      <c r="Q88" s="37"/>
    </row>
    <row r="89" spans="1:17" ht="15">
      <c r="A89" s="37" t="s">
        <v>139</v>
      </c>
      <c r="B89" s="42">
        <v>6127372.19</v>
      </c>
      <c r="C89" s="37">
        <v>32</v>
      </c>
      <c r="D89" s="42">
        <v>610106.33</v>
      </c>
      <c r="E89" s="37">
        <v>28</v>
      </c>
      <c r="F89" s="37">
        <v>0</v>
      </c>
      <c r="G89" s="37">
        <v>0</v>
      </c>
      <c r="H89" s="42">
        <v>999072.08</v>
      </c>
      <c r="I89" s="37">
        <v>31</v>
      </c>
      <c r="J89" s="42">
        <v>594413.03</v>
      </c>
      <c r="K89" s="37">
        <v>29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140</v>
      </c>
      <c r="B90" s="42">
        <v>668790.09</v>
      </c>
      <c r="C90" s="37">
        <v>14</v>
      </c>
      <c r="D90" s="42">
        <v>162724.79</v>
      </c>
      <c r="E90" s="37">
        <v>13</v>
      </c>
      <c r="F90" s="37">
        <v>0</v>
      </c>
      <c r="G90" s="37">
        <v>0</v>
      </c>
      <c r="H90" s="42">
        <v>763289.83</v>
      </c>
      <c r="I90" s="37">
        <v>12</v>
      </c>
      <c r="J90" s="42">
        <v>169139.84</v>
      </c>
      <c r="K90" s="37">
        <v>11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57698178.52</v>
      </c>
      <c r="C91" s="37">
        <v>122</v>
      </c>
      <c r="D91" s="42">
        <v>10451099.58</v>
      </c>
      <c r="E91" s="37">
        <v>114</v>
      </c>
      <c r="F91" s="37">
        <v>215815</v>
      </c>
      <c r="G91" s="37">
        <v>28</v>
      </c>
      <c r="H91" s="42">
        <v>60783745.04</v>
      </c>
      <c r="I91" s="37">
        <v>128</v>
      </c>
      <c r="J91" s="42">
        <v>10596041.4</v>
      </c>
      <c r="K91" s="37">
        <v>117</v>
      </c>
      <c r="L91" s="37">
        <v>134548.166666667</v>
      </c>
      <c r="M91" s="37">
        <v>30</v>
      </c>
      <c r="N91" s="37"/>
      <c r="O91" s="37"/>
      <c r="P91" s="37"/>
      <c r="Q91" s="37"/>
    </row>
    <row r="92" spans="1:17" ht="15">
      <c r="A92" s="37" t="s">
        <v>142</v>
      </c>
      <c r="B92" s="42">
        <v>1363875.76</v>
      </c>
      <c r="C92" s="37">
        <v>11</v>
      </c>
      <c r="D92" s="42">
        <v>0</v>
      </c>
      <c r="E92" s="37">
        <v>0</v>
      </c>
      <c r="F92" s="37">
        <v>0</v>
      </c>
      <c r="G92" s="37">
        <v>0</v>
      </c>
      <c r="H92" s="42">
        <v>1332579.22</v>
      </c>
      <c r="I92" s="37">
        <v>10</v>
      </c>
      <c r="J92" s="42">
        <v>0</v>
      </c>
      <c r="K92" s="37">
        <v>0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143</v>
      </c>
      <c r="B93" s="42">
        <v>2138279.12</v>
      </c>
      <c r="C93" s="37">
        <v>17</v>
      </c>
      <c r="D93" s="42">
        <v>533832.64</v>
      </c>
      <c r="E93" s="37">
        <v>16</v>
      </c>
      <c r="F93" s="37">
        <v>0</v>
      </c>
      <c r="G93" s="37">
        <v>0</v>
      </c>
      <c r="H93" s="42">
        <v>2103015.74</v>
      </c>
      <c r="I93" s="37">
        <v>18</v>
      </c>
      <c r="J93" s="42">
        <v>465215.52</v>
      </c>
      <c r="K93" s="37">
        <v>16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56342445.23</v>
      </c>
      <c r="C94" s="37">
        <v>204</v>
      </c>
      <c r="D94" s="42">
        <v>18975689.36</v>
      </c>
      <c r="E94" s="37">
        <v>186</v>
      </c>
      <c r="F94" s="42">
        <v>490258.166666667</v>
      </c>
      <c r="G94" s="37">
        <v>49</v>
      </c>
      <c r="H94" s="42">
        <v>57215232.02</v>
      </c>
      <c r="I94" s="37">
        <v>207</v>
      </c>
      <c r="J94" s="42">
        <v>18606149.09</v>
      </c>
      <c r="K94" s="37">
        <v>186</v>
      </c>
      <c r="L94" s="42">
        <v>595564.833333334</v>
      </c>
      <c r="M94" s="37">
        <v>50</v>
      </c>
      <c r="N94" s="37"/>
      <c r="O94" s="37"/>
      <c r="P94" s="37"/>
      <c r="Q94" s="37"/>
    </row>
    <row r="95" spans="1:17" ht="15">
      <c r="A95" s="37" t="s">
        <v>145</v>
      </c>
      <c r="B95" s="42">
        <v>1780522.7</v>
      </c>
      <c r="C95" s="37">
        <v>23</v>
      </c>
      <c r="D95" s="42">
        <v>627609.92</v>
      </c>
      <c r="E95" s="37">
        <v>20</v>
      </c>
      <c r="F95" s="37">
        <v>0</v>
      </c>
      <c r="G95" s="37">
        <v>0</v>
      </c>
      <c r="H95" s="42">
        <v>2436502.76</v>
      </c>
      <c r="I95" s="37">
        <v>23</v>
      </c>
      <c r="J95" s="42">
        <v>531627.9</v>
      </c>
      <c r="K95" s="37">
        <v>20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69634815.13</v>
      </c>
      <c r="C96" s="37">
        <v>143</v>
      </c>
      <c r="D96" s="42">
        <v>21475194.33</v>
      </c>
      <c r="E96" s="37">
        <v>136</v>
      </c>
      <c r="F96" s="37">
        <v>859419.833333333</v>
      </c>
      <c r="G96" s="37">
        <v>52</v>
      </c>
      <c r="H96" s="42">
        <v>68435500.41</v>
      </c>
      <c r="I96" s="37">
        <v>150</v>
      </c>
      <c r="J96" s="42">
        <v>20192117.41</v>
      </c>
      <c r="K96" s="37">
        <v>139</v>
      </c>
      <c r="L96" s="37">
        <v>765651</v>
      </c>
      <c r="M96" s="37">
        <v>60</v>
      </c>
      <c r="N96" s="37"/>
      <c r="O96" s="37"/>
      <c r="P96" s="37"/>
      <c r="Q96" s="37"/>
    </row>
    <row r="97" spans="1:17" ht="15">
      <c r="A97" s="37" t="s">
        <v>147</v>
      </c>
      <c r="B97" s="42">
        <v>1368584.62</v>
      </c>
      <c r="C97" s="37">
        <v>12</v>
      </c>
      <c r="D97" s="42">
        <v>285588.09</v>
      </c>
      <c r="E97" s="37">
        <v>11</v>
      </c>
      <c r="F97" s="37">
        <v>0</v>
      </c>
      <c r="G97" s="37">
        <v>0</v>
      </c>
      <c r="H97" s="42">
        <v>1151900.02</v>
      </c>
      <c r="I97" s="37">
        <v>15</v>
      </c>
      <c r="J97" s="42">
        <v>496687.97</v>
      </c>
      <c r="K97" s="37">
        <v>14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31950645.44</v>
      </c>
      <c r="C98" s="37">
        <v>42</v>
      </c>
      <c r="D98" s="42">
        <v>1552910.67</v>
      </c>
      <c r="E98" s="37">
        <v>37</v>
      </c>
      <c r="F98" s="42">
        <v>0</v>
      </c>
      <c r="G98" s="37">
        <v>0</v>
      </c>
      <c r="H98" s="42">
        <v>30169589.7</v>
      </c>
      <c r="I98" s="37">
        <v>43</v>
      </c>
      <c r="J98" s="42">
        <v>1639119.02</v>
      </c>
      <c r="K98" s="37">
        <v>40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10089057.79</v>
      </c>
      <c r="C99" s="37">
        <v>24</v>
      </c>
      <c r="D99" s="42">
        <v>795789.51</v>
      </c>
      <c r="E99" s="37">
        <v>21</v>
      </c>
      <c r="F99" s="42">
        <v>0</v>
      </c>
      <c r="G99" s="37">
        <v>0</v>
      </c>
      <c r="H99" s="42">
        <v>9118258.65</v>
      </c>
      <c r="I99" s="37">
        <v>21</v>
      </c>
      <c r="J99" s="42">
        <v>736042.56</v>
      </c>
      <c r="K99" s="37">
        <v>19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2486768.37</v>
      </c>
      <c r="C100" s="37">
        <v>18</v>
      </c>
      <c r="D100" s="37">
        <v>1363713.17</v>
      </c>
      <c r="E100" s="37">
        <v>17</v>
      </c>
      <c r="F100" s="37">
        <v>0</v>
      </c>
      <c r="G100" s="37">
        <v>0</v>
      </c>
      <c r="H100" s="37">
        <v>2097565.55</v>
      </c>
      <c r="I100" s="37">
        <v>19</v>
      </c>
      <c r="J100" s="37">
        <v>1379576.29</v>
      </c>
      <c r="K100" s="37">
        <v>16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151</v>
      </c>
      <c r="B101" s="37">
        <v>62001996.55</v>
      </c>
      <c r="C101" s="37">
        <v>146</v>
      </c>
      <c r="D101" s="37">
        <v>12057098.7</v>
      </c>
      <c r="E101" s="37">
        <v>130</v>
      </c>
      <c r="F101" s="37">
        <v>385091</v>
      </c>
      <c r="G101" s="37">
        <v>56</v>
      </c>
      <c r="H101" s="37">
        <v>74569999.81</v>
      </c>
      <c r="I101" s="37">
        <v>160</v>
      </c>
      <c r="J101" s="37">
        <v>11583275.92</v>
      </c>
      <c r="K101" s="37">
        <v>141</v>
      </c>
      <c r="L101" s="37">
        <v>323141.166666667</v>
      </c>
      <c r="M101" s="37">
        <v>60</v>
      </c>
      <c r="N101" s="37"/>
      <c r="O101" s="37"/>
      <c r="P101" s="37"/>
      <c r="Q101" s="37"/>
    </row>
    <row r="102" spans="1:17" ht="15">
      <c r="A102" s="37" t="s">
        <v>152</v>
      </c>
      <c r="B102" s="37">
        <v>1449581.68</v>
      </c>
      <c r="C102" s="37">
        <v>18</v>
      </c>
      <c r="D102" s="37">
        <v>316225.88</v>
      </c>
      <c r="E102" s="37">
        <v>16</v>
      </c>
      <c r="F102" s="37">
        <v>0</v>
      </c>
      <c r="G102" s="37">
        <v>0</v>
      </c>
      <c r="H102" s="37">
        <v>1367321</v>
      </c>
      <c r="I102" s="37">
        <v>16</v>
      </c>
      <c r="J102" s="37">
        <v>296529.14</v>
      </c>
      <c r="K102" s="37">
        <v>13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153</v>
      </c>
      <c r="B103" s="37">
        <v>1138938.72</v>
      </c>
      <c r="C103" s="37">
        <v>15</v>
      </c>
      <c r="D103" s="37">
        <v>274706.81</v>
      </c>
      <c r="E103" s="37">
        <v>13</v>
      </c>
      <c r="F103" s="37">
        <v>0</v>
      </c>
      <c r="G103" s="37">
        <v>0</v>
      </c>
      <c r="H103" s="37">
        <v>1065495.54</v>
      </c>
      <c r="I103" s="37">
        <v>13</v>
      </c>
      <c r="J103" s="37">
        <v>233041.13</v>
      </c>
      <c r="K103" s="37">
        <v>11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154</v>
      </c>
      <c r="B104" s="37">
        <v>18233343.61</v>
      </c>
      <c r="C104" s="37">
        <v>59</v>
      </c>
      <c r="D104" s="37">
        <v>3693023.85</v>
      </c>
      <c r="E104" s="37">
        <v>54</v>
      </c>
      <c r="F104" s="37">
        <v>444927.166666666</v>
      </c>
      <c r="G104" s="37">
        <v>10</v>
      </c>
      <c r="H104" s="37">
        <v>17657602.67</v>
      </c>
      <c r="I104" s="37">
        <v>59</v>
      </c>
      <c r="J104" s="37">
        <v>3710975.57</v>
      </c>
      <c r="K104" s="37">
        <v>56</v>
      </c>
      <c r="L104" s="37">
        <v>415076.5</v>
      </c>
      <c r="M104" s="37">
        <v>11</v>
      </c>
      <c r="N104" s="37"/>
      <c r="O104" s="37"/>
      <c r="P104" s="37"/>
      <c r="Q104" s="37"/>
    </row>
    <row r="105" spans="1:17" ht="15">
      <c r="A105" s="37" t="s">
        <v>155</v>
      </c>
      <c r="B105" s="37">
        <v>26999653.57</v>
      </c>
      <c r="C105" s="37">
        <v>43</v>
      </c>
      <c r="D105" s="37">
        <v>3500307.69</v>
      </c>
      <c r="E105" s="37">
        <v>36</v>
      </c>
      <c r="F105" s="37">
        <v>168444.833333333</v>
      </c>
      <c r="G105" s="37">
        <v>16</v>
      </c>
      <c r="H105" s="37">
        <v>24329817.59</v>
      </c>
      <c r="I105" s="37">
        <v>41</v>
      </c>
      <c r="J105" s="37">
        <v>3218433.13</v>
      </c>
      <c r="K105" s="37">
        <v>37</v>
      </c>
      <c r="L105" s="37">
        <v>195475.5</v>
      </c>
      <c r="M105" s="37">
        <v>19</v>
      </c>
      <c r="N105" s="37"/>
      <c r="O105" s="37"/>
      <c r="P105" s="37"/>
      <c r="Q105" s="37"/>
    </row>
    <row r="106" spans="1:17" ht="15">
      <c r="A106" s="37" t="s">
        <v>156</v>
      </c>
      <c r="B106" s="37">
        <v>5566972.46</v>
      </c>
      <c r="C106" s="37">
        <v>15</v>
      </c>
      <c r="D106" s="37">
        <v>965020.27</v>
      </c>
      <c r="E106" s="37">
        <v>15</v>
      </c>
      <c r="F106" s="37">
        <v>0</v>
      </c>
      <c r="G106" s="37">
        <v>0</v>
      </c>
      <c r="H106" s="37">
        <v>4504700.68</v>
      </c>
      <c r="I106" s="37">
        <v>14</v>
      </c>
      <c r="J106" s="37">
        <v>761016.69</v>
      </c>
      <c r="K106" s="37">
        <v>14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157</v>
      </c>
      <c r="B107" s="37">
        <v>3257852.17</v>
      </c>
      <c r="C107" s="37">
        <v>26</v>
      </c>
      <c r="D107" s="37">
        <v>900934</v>
      </c>
      <c r="E107" s="37">
        <v>24</v>
      </c>
      <c r="F107" s="37">
        <v>0</v>
      </c>
      <c r="G107" s="37">
        <v>0</v>
      </c>
      <c r="H107" s="37">
        <v>2888160.39</v>
      </c>
      <c r="I107" s="37">
        <v>22</v>
      </c>
      <c r="J107" s="37">
        <v>877475.34</v>
      </c>
      <c r="K107" s="37">
        <v>20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158</v>
      </c>
      <c r="B108" s="37">
        <v>2157635.58</v>
      </c>
      <c r="C108" s="37">
        <v>10</v>
      </c>
      <c r="D108" s="37">
        <v>1848581.79</v>
      </c>
      <c r="E108" s="37">
        <v>10</v>
      </c>
      <c r="F108" s="37">
        <v>0</v>
      </c>
      <c r="G108" s="37">
        <v>0</v>
      </c>
      <c r="H108" s="37">
        <v>1985220.86</v>
      </c>
      <c r="I108" s="37">
        <v>10</v>
      </c>
      <c r="J108" s="37">
        <v>1704791.63</v>
      </c>
      <c r="K108" s="37">
        <v>10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159</v>
      </c>
      <c r="B109" s="37">
        <v>8132554.85</v>
      </c>
      <c r="C109" s="37">
        <v>43</v>
      </c>
      <c r="D109" s="37">
        <v>2034840.08</v>
      </c>
      <c r="E109" s="37">
        <v>41</v>
      </c>
      <c r="F109" s="37">
        <v>0</v>
      </c>
      <c r="G109" s="37">
        <v>0</v>
      </c>
      <c r="H109" s="37">
        <v>8262171.1</v>
      </c>
      <c r="I109" s="37">
        <v>43</v>
      </c>
      <c r="J109" s="37">
        <v>1901603.85</v>
      </c>
      <c r="K109" s="37">
        <v>42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160</v>
      </c>
      <c r="B110" s="37">
        <v>1026608.45</v>
      </c>
      <c r="C110" s="37">
        <v>21</v>
      </c>
      <c r="D110" s="37">
        <v>285784.94</v>
      </c>
      <c r="E110" s="37">
        <v>20</v>
      </c>
      <c r="F110" s="37">
        <v>0</v>
      </c>
      <c r="G110" s="37">
        <v>0</v>
      </c>
      <c r="H110" s="37">
        <v>1182421.74</v>
      </c>
      <c r="I110" s="37">
        <v>22</v>
      </c>
      <c r="J110" s="37">
        <v>342901.33</v>
      </c>
      <c r="K110" s="37">
        <v>18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161</v>
      </c>
      <c r="B111" s="37">
        <v>592311.74</v>
      </c>
      <c r="C111" s="37">
        <v>11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162</v>
      </c>
      <c r="B112" s="37">
        <v>11490615.02</v>
      </c>
      <c r="C112" s="37">
        <v>53</v>
      </c>
      <c r="D112" s="37">
        <v>1917217.53</v>
      </c>
      <c r="E112" s="37">
        <v>46</v>
      </c>
      <c r="F112" s="37">
        <v>0</v>
      </c>
      <c r="G112" s="37">
        <v>0</v>
      </c>
      <c r="H112" s="37">
        <v>10436946.28</v>
      </c>
      <c r="I112" s="37">
        <v>57</v>
      </c>
      <c r="J112" s="37">
        <v>1956853.95</v>
      </c>
      <c r="K112" s="37">
        <v>50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163</v>
      </c>
      <c r="B113" s="37">
        <v>3137671.47</v>
      </c>
      <c r="C113" s="37">
        <v>20</v>
      </c>
      <c r="D113" s="37">
        <v>1339007.85</v>
      </c>
      <c r="E113" s="37">
        <v>16</v>
      </c>
      <c r="F113" s="37">
        <v>0</v>
      </c>
      <c r="G113" s="37">
        <v>0</v>
      </c>
      <c r="H113" s="37">
        <v>2773668.94</v>
      </c>
      <c r="I113" s="37">
        <v>21</v>
      </c>
      <c r="J113" s="37">
        <v>1255813.75</v>
      </c>
      <c r="K113" s="37">
        <v>16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164</v>
      </c>
      <c r="B114" s="37">
        <v>3655647.59</v>
      </c>
      <c r="C114" s="37">
        <v>11</v>
      </c>
      <c r="D114" s="37">
        <v>427263.92</v>
      </c>
      <c r="E114" s="37">
        <v>10</v>
      </c>
      <c r="F114" s="37">
        <v>0</v>
      </c>
      <c r="G114" s="37">
        <v>0</v>
      </c>
      <c r="H114" s="37">
        <v>3884314.95</v>
      </c>
      <c r="I114" s="37">
        <v>12</v>
      </c>
      <c r="J114" s="37">
        <v>401972.34</v>
      </c>
      <c r="K114" s="37">
        <v>10</v>
      </c>
      <c r="L114" s="37">
        <v>0</v>
      </c>
      <c r="M114" s="37">
        <v>0</v>
      </c>
      <c r="N114" s="37"/>
      <c r="O114" s="37"/>
      <c r="P114" s="37"/>
      <c r="Q114" s="37"/>
    </row>
    <row r="115" spans="1:17" ht="15">
      <c r="A115" s="37" t="s">
        <v>165</v>
      </c>
      <c r="B115" s="37">
        <v>14861920.54</v>
      </c>
      <c r="C115" s="37">
        <v>51</v>
      </c>
      <c r="D115" s="37">
        <v>1138217.13</v>
      </c>
      <c r="E115" s="37">
        <v>45</v>
      </c>
      <c r="F115" s="37">
        <v>91934.6666666667</v>
      </c>
      <c r="G115" s="37">
        <v>12</v>
      </c>
      <c r="H115" s="37">
        <v>14358971.54</v>
      </c>
      <c r="I115" s="37">
        <v>50</v>
      </c>
      <c r="J115" s="37">
        <v>1088943.07</v>
      </c>
      <c r="K115" s="37">
        <v>43</v>
      </c>
      <c r="L115" s="37">
        <v>93626.8333333333</v>
      </c>
      <c r="M115" s="37">
        <v>10</v>
      </c>
      <c r="N115" s="37"/>
      <c r="O115" s="37"/>
      <c r="P115" s="37"/>
      <c r="Q115" s="37"/>
    </row>
    <row r="116" spans="1:17" ht="15">
      <c r="A116" s="37" t="s">
        <v>166</v>
      </c>
      <c r="B116" s="37">
        <v>37483789.01</v>
      </c>
      <c r="C116" s="37">
        <v>104</v>
      </c>
      <c r="D116" s="37">
        <v>6442460.99</v>
      </c>
      <c r="E116" s="37">
        <v>90</v>
      </c>
      <c r="F116" s="37">
        <v>127629.166666667</v>
      </c>
      <c r="G116" s="37">
        <v>33</v>
      </c>
      <c r="H116" s="37">
        <v>37421082.61</v>
      </c>
      <c r="I116" s="37">
        <v>108</v>
      </c>
      <c r="J116" s="37">
        <v>6443364.26</v>
      </c>
      <c r="K116" s="37">
        <v>94</v>
      </c>
      <c r="L116" s="37">
        <v>204116.666666667</v>
      </c>
      <c r="M116" s="37">
        <v>30</v>
      </c>
      <c r="N116" s="37"/>
      <c r="O116" s="37"/>
      <c r="P116" s="37"/>
      <c r="Q116" s="37"/>
    </row>
    <row r="117" spans="1:17" ht="15">
      <c r="A117" s="37" t="s">
        <v>167</v>
      </c>
      <c r="B117" s="37">
        <v>259909.27</v>
      </c>
      <c r="C117" s="37">
        <v>11</v>
      </c>
      <c r="D117" s="37">
        <v>123091.66</v>
      </c>
      <c r="E117" s="37">
        <v>11</v>
      </c>
      <c r="F117" s="37">
        <v>0</v>
      </c>
      <c r="G117" s="37">
        <v>0</v>
      </c>
      <c r="H117" s="37">
        <v>231992.16</v>
      </c>
      <c r="I117" s="37">
        <v>15</v>
      </c>
      <c r="J117" s="37">
        <v>135599.21</v>
      </c>
      <c r="K117" s="37">
        <v>13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168</v>
      </c>
      <c r="B118" s="37">
        <v>18781925.74</v>
      </c>
      <c r="C118" s="37">
        <v>26</v>
      </c>
      <c r="D118" s="37">
        <v>821739.78</v>
      </c>
      <c r="E118" s="37">
        <v>21</v>
      </c>
      <c r="F118" s="37">
        <v>0</v>
      </c>
      <c r="G118" s="37">
        <v>0</v>
      </c>
      <c r="H118" s="37">
        <v>18606459.76</v>
      </c>
      <c r="I118" s="37">
        <v>25</v>
      </c>
      <c r="J118" s="37">
        <v>791480.83</v>
      </c>
      <c r="K118" s="37">
        <v>20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169</v>
      </c>
      <c r="B119" s="37">
        <v>34632667.86</v>
      </c>
      <c r="C119" s="37">
        <v>57</v>
      </c>
      <c r="D119" s="37">
        <v>7424811.55</v>
      </c>
      <c r="E119" s="37">
        <v>49</v>
      </c>
      <c r="F119" s="37">
        <v>290081.833333333</v>
      </c>
      <c r="G119" s="37">
        <v>15</v>
      </c>
      <c r="H119" s="37">
        <v>33587255.26</v>
      </c>
      <c r="I119" s="37">
        <v>59</v>
      </c>
      <c r="J119" s="37">
        <v>6320522.78</v>
      </c>
      <c r="K119" s="37">
        <v>52</v>
      </c>
      <c r="L119" s="37">
        <v>221083.833333333</v>
      </c>
      <c r="M119" s="37">
        <v>15</v>
      </c>
      <c r="N119" s="37"/>
      <c r="O119" s="37"/>
      <c r="P119" s="37"/>
      <c r="Q119" s="37"/>
    </row>
    <row r="120" spans="1:17" ht="15">
      <c r="A120" s="37" t="s">
        <v>170</v>
      </c>
      <c r="B120" s="37">
        <v>2200262.69</v>
      </c>
      <c r="C120" s="37">
        <v>21</v>
      </c>
      <c r="D120" s="37">
        <v>701350.75</v>
      </c>
      <c r="E120" s="37">
        <v>21</v>
      </c>
      <c r="F120" s="37">
        <v>0</v>
      </c>
      <c r="G120" s="37">
        <v>0</v>
      </c>
      <c r="H120" s="37">
        <v>4520775.6</v>
      </c>
      <c r="I120" s="37">
        <v>21</v>
      </c>
      <c r="J120" s="37">
        <v>848188.43</v>
      </c>
      <c r="K120" s="37">
        <v>21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171</v>
      </c>
      <c r="B121" s="37">
        <v>28366038.59</v>
      </c>
      <c r="C121" s="37">
        <v>79</v>
      </c>
      <c r="D121" s="37">
        <v>4593382.05</v>
      </c>
      <c r="E121" s="37">
        <v>71</v>
      </c>
      <c r="F121" s="37">
        <v>307016.333333334</v>
      </c>
      <c r="G121" s="37">
        <v>21</v>
      </c>
      <c r="H121" s="37">
        <v>26788442.96</v>
      </c>
      <c r="I121" s="37">
        <v>82</v>
      </c>
      <c r="J121" s="37">
        <v>4466647.29</v>
      </c>
      <c r="K121" s="37">
        <v>75</v>
      </c>
      <c r="L121" s="37">
        <v>217385.833333333</v>
      </c>
      <c r="M121" s="37">
        <v>22</v>
      </c>
      <c r="N121" s="37"/>
      <c r="O121" s="37"/>
      <c r="P121" s="37"/>
      <c r="Q121" s="37"/>
    </row>
    <row r="122" spans="1:17" ht="15">
      <c r="A122" s="37" t="s">
        <v>172</v>
      </c>
      <c r="B122" s="37">
        <v>12523127.66</v>
      </c>
      <c r="C122" s="37">
        <v>37</v>
      </c>
      <c r="D122" s="37">
        <v>3677784.28</v>
      </c>
      <c r="E122" s="37">
        <v>34</v>
      </c>
      <c r="F122" s="37">
        <v>16740.6666666667</v>
      </c>
      <c r="G122" s="37">
        <v>11</v>
      </c>
      <c r="H122" s="37">
        <v>13131117.65</v>
      </c>
      <c r="I122" s="37">
        <v>36</v>
      </c>
      <c r="J122" s="37">
        <v>3228146.51</v>
      </c>
      <c r="K122" s="37">
        <v>33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173</v>
      </c>
      <c r="B123" s="37">
        <v>143198658.82</v>
      </c>
      <c r="C123" s="37">
        <v>356</v>
      </c>
      <c r="D123" s="37">
        <v>49842298.95</v>
      </c>
      <c r="E123" s="37">
        <v>334</v>
      </c>
      <c r="F123" s="37">
        <v>2070201.5</v>
      </c>
      <c r="G123" s="37">
        <v>102</v>
      </c>
      <c r="H123" s="37">
        <v>130726220</v>
      </c>
      <c r="I123" s="37">
        <v>357</v>
      </c>
      <c r="J123" s="37">
        <v>47638087.36</v>
      </c>
      <c r="K123" s="37">
        <v>336</v>
      </c>
      <c r="L123" s="37">
        <v>1606449.33333333</v>
      </c>
      <c r="M123" s="37">
        <v>110</v>
      </c>
      <c r="N123" s="37"/>
      <c r="O123" s="37"/>
      <c r="P123" s="37"/>
      <c r="Q123" s="37"/>
    </row>
    <row r="124" spans="1:17" ht="15">
      <c r="A124" s="37" t="s">
        <v>174</v>
      </c>
      <c r="B124" s="37">
        <v>76967724.61</v>
      </c>
      <c r="C124" s="37">
        <v>75</v>
      </c>
      <c r="D124" s="37">
        <v>32161517.22</v>
      </c>
      <c r="E124" s="37">
        <v>72</v>
      </c>
      <c r="F124" s="37">
        <v>3865045.83333334</v>
      </c>
      <c r="G124" s="37">
        <v>29</v>
      </c>
      <c r="H124" s="37">
        <v>79880438.08</v>
      </c>
      <c r="I124" s="37">
        <v>74</v>
      </c>
      <c r="J124" s="37">
        <v>32823638.86</v>
      </c>
      <c r="K124" s="37">
        <v>71</v>
      </c>
      <c r="L124" s="37">
        <v>5134402.83333333</v>
      </c>
      <c r="M124" s="37">
        <v>37</v>
      </c>
      <c r="N124" s="37"/>
      <c r="O124" s="37"/>
      <c r="P124" s="37"/>
      <c r="Q124" s="37"/>
    </row>
    <row r="125" spans="1:17" ht="15">
      <c r="A125" s="37" t="s">
        <v>175</v>
      </c>
      <c r="B125" s="37">
        <v>5908413.78</v>
      </c>
      <c r="C125" s="37">
        <v>10</v>
      </c>
      <c r="D125" s="37">
        <v>0</v>
      </c>
      <c r="E125" s="37">
        <v>0</v>
      </c>
      <c r="F125" s="37">
        <v>0</v>
      </c>
      <c r="G125" s="37">
        <v>0</v>
      </c>
      <c r="H125" s="37">
        <v>5784078.62</v>
      </c>
      <c r="I125" s="37">
        <v>10</v>
      </c>
      <c r="J125" s="37">
        <v>0</v>
      </c>
      <c r="K125" s="37">
        <v>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176</v>
      </c>
      <c r="B126" s="37">
        <v>201086.57</v>
      </c>
      <c r="C126" s="37">
        <v>11</v>
      </c>
      <c r="D126" s="37">
        <v>142731.36</v>
      </c>
      <c r="E126" s="37">
        <v>11</v>
      </c>
      <c r="F126" s="37">
        <v>0</v>
      </c>
      <c r="G126" s="37">
        <v>0</v>
      </c>
      <c r="H126" s="37">
        <v>258661.97</v>
      </c>
      <c r="I126" s="37">
        <v>13</v>
      </c>
      <c r="J126" s="37">
        <v>143487.78</v>
      </c>
      <c r="K126" s="37">
        <v>12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177</v>
      </c>
      <c r="B127" s="37">
        <v>14329533.77</v>
      </c>
      <c r="C127" s="37">
        <v>22</v>
      </c>
      <c r="D127" s="37">
        <v>1637315.49</v>
      </c>
      <c r="E127" s="37">
        <v>16</v>
      </c>
      <c r="F127" s="37">
        <v>0</v>
      </c>
      <c r="G127" s="37">
        <v>0</v>
      </c>
      <c r="H127" s="37">
        <v>16509569.5</v>
      </c>
      <c r="I127" s="37">
        <v>26</v>
      </c>
      <c r="J127" s="37">
        <v>1518002.42</v>
      </c>
      <c r="K127" s="37">
        <v>21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178</v>
      </c>
      <c r="B128" s="37">
        <v>1330575.56</v>
      </c>
      <c r="C128" s="37">
        <v>10</v>
      </c>
      <c r="D128" s="37">
        <v>0</v>
      </c>
      <c r="E128" s="37">
        <v>0</v>
      </c>
      <c r="F128" s="37">
        <v>0</v>
      </c>
      <c r="G128" s="37">
        <v>0</v>
      </c>
      <c r="H128" s="37">
        <v>1427120.31</v>
      </c>
      <c r="I128" s="37">
        <v>11</v>
      </c>
      <c r="J128" s="37">
        <v>0</v>
      </c>
      <c r="K128" s="37">
        <v>0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179</v>
      </c>
      <c r="B129" s="37">
        <v>109730320.21</v>
      </c>
      <c r="C129" s="37">
        <v>141</v>
      </c>
      <c r="D129" s="37">
        <v>17242541.24</v>
      </c>
      <c r="E129" s="37">
        <v>131</v>
      </c>
      <c r="F129" s="37">
        <v>694122.666666666</v>
      </c>
      <c r="G129" s="37">
        <v>22</v>
      </c>
      <c r="H129" s="37">
        <v>89005507.99</v>
      </c>
      <c r="I129" s="37">
        <v>140</v>
      </c>
      <c r="J129" s="37">
        <v>17138312.28</v>
      </c>
      <c r="K129" s="37">
        <v>131</v>
      </c>
      <c r="L129" s="37">
        <v>766503.5</v>
      </c>
      <c r="M129" s="37">
        <v>24</v>
      </c>
      <c r="N129" s="37"/>
      <c r="O129" s="37"/>
      <c r="P129" s="37"/>
      <c r="Q129" s="37"/>
    </row>
    <row r="130" spans="1:17" ht="15">
      <c r="A130" s="37" t="s">
        <v>180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8831422.24</v>
      </c>
      <c r="I130" s="37">
        <v>11</v>
      </c>
      <c r="J130" s="37">
        <v>0</v>
      </c>
      <c r="K130" s="37">
        <v>0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181</v>
      </c>
      <c r="B131" s="37">
        <v>11329550.48</v>
      </c>
      <c r="C131" s="37">
        <v>17</v>
      </c>
      <c r="D131" s="37">
        <v>494621.63</v>
      </c>
      <c r="E131" s="37">
        <v>14</v>
      </c>
      <c r="F131" s="37">
        <v>0</v>
      </c>
      <c r="G131" s="37">
        <v>0</v>
      </c>
      <c r="H131" s="37">
        <v>8718836.55</v>
      </c>
      <c r="I131" s="37">
        <v>19</v>
      </c>
      <c r="J131" s="37">
        <v>409033.16</v>
      </c>
      <c r="K131" s="37">
        <v>17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182</v>
      </c>
      <c r="B132" s="37">
        <v>389557.02</v>
      </c>
      <c r="C132" s="37">
        <v>13</v>
      </c>
      <c r="D132" s="37">
        <v>327360.91</v>
      </c>
      <c r="E132" s="37">
        <v>12</v>
      </c>
      <c r="F132" s="37">
        <v>0</v>
      </c>
      <c r="G132" s="37">
        <v>0</v>
      </c>
      <c r="H132" s="37">
        <v>422734.67</v>
      </c>
      <c r="I132" s="37">
        <v>14</v>
      </c>
      <c r="J132" s="37">
        <v>332938.04</v>
      </c>
      <c r="K132" s="37">
        <v>12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183</v>
      </c>
      <c r="B133" s="37">
        <v>489588653.59</v>
      </c>
      <c r="C133" s="37">
        <v>458</v>
      </c>
      <c r="D133" s="37">
        <v>89407712.07</v>
      </c>
      <c r="E133" s="37">
        <v>410</v>
      </c>
      <c r="F133" s="37">
        <v>4080725.66666667</v>
      </c>
      <c r="G133" s="37">
        <v>185</v>
      </c>
      <c r="H133" s="37">
        <v>456000367.12</v>
      </c>
      <c r="I133" s="37">
        <v>460</v>
      </c>
      <c r="J133" s="37">
        <v>86711021.53</v>
      </c>
      <c r="K133" s="37">
        <v>418</v>
      </c>
      <c r="L133" s="37">
        <v>3871398</v>
      </c>
      <c r="M133" s="37">
        <v>196</v>
      </c>
      <c r="N133" s="37"/>
      <c r="O133" s="37"/>
      <c r="P133" s="37"/>
      <c r="Q133" s="37"/>
    </row>
    <row r="134" spans="1:17" ht="15">
      <c r="A134" s="37" t="s">
        <v>184</v>
      </c>
      <c r="B134" s="37">
        <v>4570385.76</v>
      </c>
      <c r="C134" s="37">
        <v>28</v>
      </c>
      <c r="D134" s="37">
        <v>1363238.34</v>
      </c>
      <c r="E134" s="37">
        <v>28</v>
      </c>
      <c r="F134" s="37">
        <v>0</v>
      </c>
      <c r="G134" s="37">
        <v>0</v>
      </c>
      <c r="H134" s="37">
        <v>5133639.18</v>
      </c>
      <c r="I134" s="37">
        <v>27</v>
      </c>
      <c r="J134" s="37">
        <v>1340267.06</v>
      </c>
      <c r="K134" s="37">
        <v>27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185</v>
      </c>
      <c r="B135" s="37">
        <v>35991311.95</v>
      </c>
      <c r="C135" s="37">
        <v>127</v>
      </c>
      <c r="D135" s="37">
        <v>13666705.02</v>
      </c>
      <c r="E135" s="37">
        <v>118</v>
      </c>
      <c r="F135" s="37">
        <v>689983</v>
      </c>
      <c r="G135" s="37">
        <v>32</v>
      </c>
      <c r="H135" s="37">
        <v>45129659.69</v>
      </c>
      <c r="I135" s="37">
        <v>122</v>
      </c>
      <c r="J135" s="37">
        <v>14727927.64</v>
      </c>
      <c r="K135" s="37">
        <v>112</v>
      </c>
      <c r="L135" s="37">
        <v>1208038.5</v>
      </c>
      <c r="M135" s="37">
        <v>37</v>
      </c>
      <c r="N135" s="37"/>
      <c r="O135" s="37"/>
      <c r="P135" s="37"/>
      <c r="Q135" s="37"/>
    </row>
    <row r="136" spans="1:17" ht="15">
      <c r="A136" s="37" t="s">
        <v>186</v>
      </c>
      <c r="B136" s="37">
        <v>171706102.05</v>
      </c>
      <c r="C136" s="37">
        <v>174</v>
      </c>
      <c r="D136" s="37">
        <v>23314621.95</v>
      </c>
      <c r="E136" s="37">
        <v>164</v>
      </c>
      <c r="F136" s="37">
        <v>768388.166666667</v>
      </c>
      <c r="G136" s="37">
        <v>43</v>
      </c>
      <c r="H136" s="37">
        <v>169006374.56</v>
      </c>
      <c r="I136" s="37">
        <v>166</v>
      </c>
      <c r="J136" s="37">
        <v>21531389.03</v>
      </c>
      <c r="K136" s="37">
        <v>159</v>
      </c>
      <c r="L136" s="37">
        <v>693456.666666667</v>
      </c>
      <c r="M136" s="37">
        <v>41</v>
      </c>
      <c r="N136" s="37"/>
      <c r="O136" s="37"/>
      <c r="P136" s="37"/>
      <c r="Q136" s="37"/>
    </row>
    <row r="137" spans="1:17" ht="15">
      <c r="A137" s="37" t="s">
        <v>187</v>
      </c>
      <c r="B137" s="37">
        <v>66143199.05</v>
      </c>
      <c r="C137" s="37">
        <v>48</v>
      </c>
      <c r="D137" s="37">
        <v>18267293.86</v>
      </c>
      <c r="E137" s="37">
        <v>43</v>
      </c>
      <c r="F137" s="37">
        <v>287672.833333333</v>
      </c>
      <c r="G137" s="37">
        <v>20</v>
      </c>
      <c r="H137" s="37">
        <v>64123378.23</v>
      </c>
      <c r="I137" s="37">
        <v>53</v>
      </c>
      <c r="J137" s="37">
        <v>18239484.93</v>
      </c>
      <c r="K137" s="37">
        <v>48</v>
      </c>
      <c r="L137" s="37">
        <v>271793.333333333</v>
      </c>
      <c r="M137" s="37">
        <v>21</v>
      </c>
      <c r="N137" s="37"/>
      <c r="O137" s="37"/>
      <c r="P137" s="37"/>
      <c r="Q137" s="37"/>
    </row>
    <row r="138" spans="1:17" ht="15">
      <c r="A138" s="37" t="s">
        <v>188</v>
      </c>
      <c r="B138" s="37">
        <v>74516574.34</v>
      </c>
      <c r="C138" s="37">
        <v>182</v>
      </c>
      <c r="D138" s="37">
        <v>20242130.2</v>
      </c>
      <c r="E138" s="37">
        <v>171</v>
      </c>
      <c r="F138" s="37">
        <v>520651.666666666</v>
      </c>
      <c r="G138" s="37">
        <v>60</v>
      </c>
      <c r="H138" s="37">
        <v>64023712.89</v>
      </c>
      <c r="I138" s="37">
        <v>180</v>
      </c>
      <c r="J138" s="37">
        <v>20081931.56</v>
      </c>
      <c r="K138" s="37">
        <v>171</v>
      </c>
      <c r="L138" s="37">
        <v>687064.833333333</v>
      </c>
      <c r="M138" s="37">
        <v>62</v>
      </c>
      <c r="N138" s="37"/>
      <c r="O138" s="37"/>
      <c r="P138" s="37"/>
      <c r="Q138" s="37"/>
    </row>
    <row r="139" spans="1:17" ht="15">
      <c r="A139" s="37" t="s">
        <v>189</v>
      </c>
      <c r="B139" s="37">
        <v>499567.08</v>
      </c>
      <c r="C139" s="37">
        <v>15</v>
      </c>
      <c r="D139" s="37">
        <v>195322.02</v>
      </c>
      <c r="E139" s="37">
        <v>10</v>
      </c>
      <c r="F139" s="37">
        <v>0</v>
      </c>
      <c r="G139" s="37">
        <v>0</v>
      </c>
      <c r="H139" s="37">
        <v>427054.15</v>
      </c>
      <c r="I139" s="37">
        <v>12</v>
      </c>
      <c r="J139" s="37">
        <v>0</v>
      </c>
      <c r="K139" s="37">
        <v>0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190</v>
      </c>
      <c r="B140" s="37">
        <v>55246812.5</v>
      </c>
      <c r="C140" s="37">
        <v>182</v>
      </c>
      <c r="D140" s="37">
        <v>26314570.02</v>
      </c>
      <c r="E140" s="37">
        <v>175</v>
      </c>
      <c r="F140" s="37">
        <v>1119491.5</v>
      </c>
      <c r="G140" s="37">
        <v>46</v>
      </c>
      <c r="H140" s="37">
        <v>55335222.94</v>
      </c>
      <c r="I140" s="37">
        <v>167</v>
      </c>
      <c r="J140" s="37">
        <v>27544777.8</v>
      </c>
      <c r="K140" s="37">
        <v>163</v>
      </c>
      <c r="L140" s="37">
        <v>954556.5</v>
      </c>
      <c r="M140" s="37">
        <v>37</v>
      </c>
      <c r="N140" s="37"/>
      <c r="O140" s="37"/>
      <c r="P140" s="37"/>
      <c r="Q140" s="37"/>
    </row>
    <row r="141" spans="1:17" ht="15">
      <c r="A141" s="37" t="s">
        <v>191</v>
      </c>
      <c r="B141" s="37">
        <v>543672.27</v>
      </c>
      <c r="C141" s="37">
        <v>12</v>
      </c>
      <c r="D141" s="37">
        <v>188117.87</v>
      </c>
      <c r="E141" s="37">
        <v>10</v>
      </c>
      <c r="F141" s="37">
        <v>0</v>
      </c>
      <c r="G141" s="37">
        <v>0</v>
      </c>
      <c r="H141" s="37">
        <v>528115.9</v>
      </c>
      <c r="I141" s="37">
        <v>10</v>
      </c>
      <c r="J141" s="37">
        <v>0</v>
      </c>
      <c r="K141" s="37">
        <v>0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192</v>
      </c>
      <c r="B142" s="37">
        <v>42935412.61</v>
      </c>
      <c r="C142" s="37">
        <v>83</v>
      </c>
      <c r="D142" s="37">
        <v>7669317.45</v>
      </c>
      <c r="E142" s="37">
        <v>76</v>
      </c>
      <c r="F142" s="37">
        <v>105987.833333333</v>
      </c>
      <c r="G142" s="37">
        <v>17</v>
      </c>
      <c r="H142" s="37">
        <v>39191119.17</v>
      </c>
      <c r="I142" s="37">
        <v>79</v>
      </c>
      <c r="J142" s="37">
        <v>7248958.3</v>
      </c>
      <c r="K142" s="37">
        <v>75</v>
      </c>
      <c r="L142" s="37">
        <v>108181</v>
      </c>
      <c r="M142" s="37">
        <v>18</v>
      </c>
      <c r="N142" s="37"/>
      <c r="O142" s="37"/>
      <c r="P142" s="37"/>
      <c r="Q142" s="37"/>
    </row>
    <row r="143" spans="1:17" ht="15">
      <c r="A143" s="37" t="s">
        <v>193</v>
      </c>
      <c r="B143" s="37">
        <v>4072850.61</v>
      </c>
      <c r="C143" s="37">
        <v>39</v>
      </c>
      <c r="D143" s="37">
        <v>1571648.35</v>
      </c>
      <c r="E143" s="37">
        <v>35</v>
      </c>
      <c r="F143" s="37">
        <v>61830.5</v>
      </c>
      <c r="G143" s="37">
        <v>13</v>
      </c>
      <c r="H143" s="37">
        <v>3863451.11</v>
      </c>
      <c r="I143" s="37">
        <v>41</v>
      </c>
      <c r="J143" s="37">
        <v>1456202.25</v>
      </c>
      <c r="K143" s="37">
        <v>36</v>
      </c>
      <c r="L143" s="37">
        <v>58911.1666666666</v>
      </c>
      <c r="M143" s="37">
        <v>12</v>
      </c>
      <c r="N143" s="37"/>
      <c r="O143" s="37"/>
      <c r="P143" s="37"/>
      <c r="Q143" s="37"/>
    </row>
    <row r="144" spans="1:17" ht="15">
      <c r="A144" s="37" t="s">
        <v>194</v>
      </c>
      <c r="B144" s="37">
        <v>3562472.85</v>
      </c>
      <c r="C144" s="37">
        <v>17</v>
      </c>
      <c r="D144" s="37">
        <v>661495.54</v>
      </c>
      <c r="E144" s="37">
        <v>16</v>
      </c>
      <c r="F144" s="37">
        <v>0</v>
      </c>
      <c r="G144" s="37">
        <v>0</v>
      </c>
      <c r="H144" s="37">
        <v>3261873.5</v>
      </c>
      <c r="I144" s="37">
        <v>18</v>
      </c>
      <c r="J144" s="37">
        <v>637322.63</v>
      </c>
      <c r="K144" s="37">
        <v>17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195</v>
      </c>
      <c r="B145" s="37">
        <v>8846455.46</v>
      </c>
      <c r="C145" s="37">
        <v>25</v>
      </c>
      <c r="D145" s="37">
        <v>913511.09</v>
      </c>
      <c r="E145" s="37">
        <v>20</v>
      </c>
      <c r="F145" s="37">
        <v>0</v>
      </c>
      <c r="G145" s="37">
        <v>0</v>
      </c>
      <c r="H145" s="37">
        <v>5385044.23</v>
      </c>
      <c r="I145" s="37">
        <v>26</v>
      </c>
      <c r="J145" s="37">
        <v>1040081.42</v>
      </c>
      <c r="K145" s="37">
        <v>22</v>
      </c>
      <c r="L145" s="37">
        <v>23372.1666666667</v>
      </c>
      <c r="M145" s="37">
        <v>12</v>
      </c>
      <c r="N145" s="37"/>
      <c r="O145" s="37"/>
      <c r="P145" s="37"/>
      <c r="Q145" s="37"/>
    </row>
    <row r="146" spans="1:17" ht="15">
      <c r="A146" s="37" t="s">
        <v>196</v>
      </c>
      <c r="B146" s="37">
        <v>479473.65</v>
      </c>
      <c r="C146" s="37">
        <v>19</v>
      </c>
      <c r="D146" s="37">
        <v>267208.97</v>
      </c>
      <c r="E146" s="37">
        <v>19</v>
      </c>
      <c r="F146" s="37">
        <v>0</v>
      </c>
      <c r="G146" s="37">
        <v>0</v>
      </c>
      <c r="H146" s="37">
        <v>566541.02</v>
      </c>
      <c r="I146" s="37">
        <v>16</v>
      </c>
      <c r="J146" s="37">
        <v>298595.12</v>
      </c>
      <c r="K146" s="37">
        <v>15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197</v>
      </c>
      <c r="B147" s="37">
        <v>7288422.79</v>
      </c>
      <c r="C147" s="37">
        <v>27</v>
      </c>
      <c r="D147" s="37">
        <v>754717.24</v>
      </c>
      <c r="E147" s="37">
        <v>27</v>
      </c>
      <c r="F147" s="37">
        <v>0</v>
      </c>
      <c r="G147" s="37">
        <v>0</v>
      </c>
      <c r="H147" s="37">
        <v>5989819.46</v>
      </c>
      <c r="I147" s="37">
        <v>24</v>
      </c>
      <c r="J147" s="37">
        <v>826158.9</v>
      </c>
      <c r="K147" s="37">
        <v>24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198</v>
      </c>
      <c r="B148" s="37">
        <v>41205059.66</v>
      </c>
      <c r="C148" s="37">
        <v>66</v>
      </c>
      <c r="D148" s="37">
        <v>4440203.92</v>
      </c>
      <c r="E148" s="37">
        <v>60</v>
      </c>
      <c r="F148" s="37">
        <v>312957</v>
      </c>
      <c r="G148" s="37">
        <v>19</v>
      </c>
      <c r="H148" s="37">
        <v>37791372.12</v>
      </c>
      <c r="I148" s="37">
        <v>68</v>
      </c>
      <c r="J148" s="37">
        <v>4218294.17</v>
      </c>
      <c r="K148" s="37">
        <v>63</v>
      </c>
      <c r="L148" s="37">
        <v>1041492.5</v>
      </c>
      <c r="M148" s="37">
        <v>19</v>
      </c>
      <c r="N148" s="37"/>
      <c r="O148" s="37"/>
      <c r="P148" s="37"/>
      <c r="Q148" s="37"/>
    </row>
    <row r="149" spans="1:17" ht="15">
      <c r="A149" s="37" t="s">
        <v>199</v>
      </c>
      <c r="B149" s="37">
        <v>5834432.17</v>
      </c>
      <c r="C149" s="37">
        <v>23</v>
      </c>
      <c r="D149" s="37">
        <v>897871.45</v>
      </c>
      <c r="E149" s="37">
        <v>21</v>
      </c>
      <c r="F149" s="37">
        <v>0</v>
      </c>
      <c r="G149" s="37">
        <v>0</v>
      </c>
      <c r="H149" s="37">
        <v>5649165.23</v>
      </c>
      <c r="I149" s="37">
        <v>20</v>
      </c>
      <c r="J149" s="37">
        <v>736457.32</v>
      </c>
      <c r="K149" s="37">
        <v>18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200</v>
      </c>
      <c r="B150" s="37">
        <v>28241213.19</v>
      </c>
      <c r="C150" s="37">
        <v>103</v>
      </c>
      <c r="D150" s="37">
        <v>10224076.69</v>
      </c>
      <c r="E150" s="37">
        <v>88</v>
      </c>
      <c r="F150" s="37">
        <v>318350.333333333</v>
      </c>
      <c r="G150" s="37">
        <v>14</v>
      </c>
      <c r="H150" s="37">
        <v>35283670.27</v>
      </c>
      <c r="I150" s="37">
        <v>102</v>
      </c>
      <c r="J150" s="37">
        <v>10751985.22</v>
      </c>
      <c r="K150" s="37">
        <v>92</v>
      </c>
      <c r="L150" s="37">
        <v>197846.166666667</v>
      </c>
      <c r="M150" s="37">
        <v>17</v>
      </c>
      <c r="N150" s="37"/>
      <c r="O150" s="37"/>
      <c r="P150" s="37"/>
      <c r="Q150" s="37"/>
    </row>
    <row r="151" spans="1:17" ht="15">
      <c r="A151" s="37" t="s">
        <v>201</v>
      </c>
      <c r="B151" s="37">
        <v>2620840.03</v>
      </c>
      <c r="C151" s="37">
        <v>23</v>
      </c>
      <c r="D151" s="37">
        <v>925168.43</v>
      </c>
      <c r="E151" s="37">
        <v>21</v>
      </c>
      <c r="F151" s="37">
        <v>0</v>
      </c>
      <c r="G151" s="37">
        <v>0</v>
      </c>
      <c r="H151" s="37">
        <v>2590879.2</v>
      </c>
      <c r="I151" s="37">
        <v>23</v>
      </c>
      <c r="J151" s="37">
        <v>745442.92</v>
      </c>
      <c r="K151" s="37">
        <v>21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202</v>
      </c>
      <c r="B152" s="37">
        <v>1003158.41</v>
      </c>
      <c r="C152" s="37">
        <v>11</v>
      </c>
      <c r="D152" s="37">
        <v>320632.81</v>
      </c>
      <c r="E152" s="37">
        <v>10</v>
      </c>
      <c r="F152" s="37">
        <v>0</v>
      </c>
      <c r="G152" s="37">
        <v>0</v>
      </c>
      <c r="H152" s="37">
        <v>922427.69</v>
      </c>
      <c r="I152" s="37">
        <v>14</v>
      </c>
      <c r="J152" s="37">
        <v>237917.77</v>
      </c>
      <c r="K152" s="37">
        <v>13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203</v>
      </c>
      <c r="B153" s="37">
        <v>9940370.05</v>
      </c>
      <c r="C153" s="37">
        <v>45</v>
      </c>
      <c r="D153" s="37">
        <v>4906403.81</v>
      </c>
      <c r="E153" s="37">
        <v>41</v>
      </c>
      <c r="F153" s="37">
        <v>0</v>
      </c>
      <c r="G153" s="37">
        <v>0</v>
      </c>
      <c r="H153" s="37">
        <v>8579156.14</v>
      </c>
      <c r="I153" s="37">
        <v>39</v>
      </c>
      <c r="J153" s="37">
        <v>5449335.88</v>
      </c>
      <c r="K153" s="37">
        <v>34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204</v>
      </c>
      <c r="B154" s="37">
        <v>35152938.67</v>
      </c>
      <c r="C154" s="37">
        <v>125</v>
      </c>
      <c r="D154" s="37">
        <v>9709535.41</v>
      </c>
      <c r="E154" s="37">
        <v>113</v>
      </c>
      <c r="F154" s="37">
        <v>443711.666666667</v>
      </c>
      <c r="G154" s="37">
        <v>25</v>
      </c>
      <c r="H154" s="37">
        <v>34456853.64</v>
      </c>
      <c r="I154" s="37">
        <v>123</v>
      </c>
      <c r="J154" s="37">
        <v>9915556.35</v>
      </c>
      <c r="K154" s="37">
        <v>112</v>
      </c>
      <c r="L154" s="37">
        <v>556395.833333333</v>
      </c>
      <c r="M154" s="37">
        <v>24</v>
      </c>
      <c r="N154" s="37"/>
      <c r="O154" s="37"/>
      <c r="P154" s="37"/>
      <c r="Q154" s="37"/>
    </row>
    <row r="155" spans="1:17" ht="15">
      <c r="A155" s="37" t="s">
        <v>205</v>
      </c>
      <c r="B155" s="37">
        <v>3588521.86</v>
      </c>
      <c r="C155" s="37">
        <v>16</v>
      </c>
      <c r="D155" s="37">
        <v>315425.43</v>
      </c>
      <c r="E155" s="37">
        <v>15</v>
      </c>
      <c r="F155" s="37">
        <v>0</v>
      </c>
      <c r="G155" s="37">
        <v>0</v>
      </c>
      <c r="H155" s="37">
        <v>1985519.31</v>
      </c>
      <c r="I155" s="37">
        <v>20</v>
      </c>
      <c r="J155" s="37">
        <v>400094.83</v>
      </c>
      <c r="K155" s="37">
        <v>18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206</v>
      </c>
      <c r="B156" s="37">
        <v>4042678.69</v>
      </c>
      <c r="C156" s="37">
        <v>37</v>
      </c>
      <c r="D156" s="37">
        <v>1016032.58</v>
      </c>
      <c r="E156" s="37">
        <v>32</v>
      </c>
      <c r="F156" s="37">
        <v>0</v>
      </c>
      <c r="G156" s="37">
        <v>0</v>
      </c>
      <c r="H156" s="37">
        <v>5055461.65</v>
      </c>
      <c r="I156" s="37">
        <v>38</v>
      </c>
      <c r="J156" s="37">
        <v>1184080.69</v>
      </c>
      <c r="K156" s="37">
        <v>33</v>
      </c>
      <c r="L156" s="37">
        <v>266031.833333333</v>
      </c>
      <c r="M156" s="37">
        <v>10</v>
      </c>
      <c r="N156" s="37"/>
      <c r="O156" s="37"/>
      <c r="P156" s="37"/>
      <c r="Q156" s="37"/>
    </row>
    <row r="157" spans="1:17" ht="15">
      <c r="A157" s="37" t="s">
        <v>207</v>
      </c>
      <c r="B157" s="37">
        <v>482341.29</v>
      </c>
      <c r="C157" s="37">
        <v>13</v>
      </c>
      <c r="D157" s="37">
        <v>134250.3</v>
      </c>
      <c r="E157" s="37">
        <v>11</v>
      </c>
      <c r="F157" s="37">
        <v>0</v>
      </c>
      <c r="G157" s="37">
        <v>0</v>
      </c>
      <c r="H157" s="37">
        <v>977642.1</v>
      </c>
      <c r="I157" s="37">
        <v>13</v>
      </c>
      <c r="J157" s="37">
        <v>376889.65</v>
      </c>
      <c r="K157" s="37">
        <v>11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208</v>
      </c>
      <c r="B158" s="37">
        <v>12712498.43</v>
      </c>
      <c r="C158" s="37">
        <v>36</v>
      </c>
      <c r="D158" s="37">
        <v>2251329.01</v>
      </c>
      <c r="E158" s="37">
        <v>32</v>
      </c>
      <c r="F158" s="37">
        <v>152984.833333333</v>
      </c>
      <c r="G158" s="37">
        <v>10</v>
      </c>
      <c r="H158" s="37">
        <v>13951500</v>
      </c>
      <c r="I158" s="37">
        <v>37</v>
      </c>
      <c r="J158" s="37">
        <v>2286509.08</v>
      </c>
      <c r="K158" s="37">
        <v>34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209</v>
      </c>
      <c r="B159" s="37">
        <v>426052.31</v>
      </c>
      <c r="C159" s="37">
        <v>11</v>
      </c>
      <c r="D159" s="37">
        <v>0</v>
      </c>
      <c r="E159" s="37">
        <v>0</v>
      </c>
      <c r="F159" s="37">
        <v>0</v>
      </c>
      <c r="G159" s="37">
        <v>0</v>
      </c>
      <c r="H159" s="37">
        <v>516156.78</v>
      </c>
      <c r="I159" s="37">
        <v>12</v>
      </c>
      <c r="J159" s="37">
        <v>106626.13</v>
      </c>
      <c r="K159" s="37">
        <v>10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210</v>
      </c>
      <c r="B160" s="37">
        <v>662746.73</v>
      </c>
      <c r="C160" s="37">
        <v>10</v>
      </c>
      <c r="D160" s="37">
        <v>0</v>
      </c>
      <c r="E160" s="37">
        <v>0</v>
      </c>
      <c r="F160" s="37">
        <v>0</v>
      </c>
      <c r="G160" s="37">
        <v>0</v>
      </c>
      <c r="H160" s="37">
        <v>738130.07</v>
      </c>
      <c r="I160" s="37">
        <v>10</v>
      </c>
      <c r="J160" s="37">
        <v>0</v>
      </c>
      <c r="K160" s="37">
        <v>0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211</v>
      </c>
      <c r="B161" s="37">
        <v>2842730.27</v>
      </c>
      <c r="C161" s="37">
        <v>20</v>
      </c>
      <c r="D161" s="37">
        <v>215293.79</v>
      </c>
      <c r="E161" s="37">
        <v>16</v>
      </c>
      <c r="F161" s="37">
        <v>0</v>
      </c>
      <c r="G161" s="37">
        <v>0</v>
      </c>
      <c r="H161" s="37">
        <v>2886304.1</v>
      </c>
      <c r="I161" s="37">
        <v>17</v>
      </c>
      <c r="J161" s="37">
        <v>342641.53</v>
      </c>
      <c r="K161" s="37">
        <v>13</v>
      </c>
      <c r="L161" s="37">
        <v>0</v>
      </c>
      <c r="M161" s="37">
        <v>0</v>
      </c>
      <c r="N161" s="37"/>
      <c r="O161" s="37"/>
      <c r="P161" s="37"/>
      <c r="Q161" s="37"/>
    </row>
    <row r="162" spans="1:17" ht="15">
      <c r="A162" s="37" t="s">
        <v>212</v>
      </c>
      <c r="B162" s="37">
        <v>7295226.13</v>
      </c>
      <c r="C162" s="37">
        <v>33</v>
      </c>
      <c r="D162" s="37">
        <v>1680143.11</v>
      </c>
      <c r="E162" s="37">
        <v>30</v>
      </c>
      <c r="F162" s="37">
        <v>114002.166666667</v>
      </c>
      <c r="G162" s="37">
        <v>13</v>
      </c>
      <c r="H162" s="37">
        <v>6332235.36</v>
      </c>
      <c r="I162" s="37">
        <v>33</v>
      </c>
      <c r="J162" s="37">
        <v>1424468.56</v>
      </c>
      <c r="K162" s="37">
        <v>31</v>
      </c>
      <c r="L162" s="37">
        <v>126275.666666667</v>
      </c>
      <c r="M162" s="37">
        <v>14</v>
      </c>
      <c r="N162" s="37"/>
      <c r="O162" s="37"/>
      <c r="P162" s="37"/>
      <c r="Q162" s="37"/>
    </row>
    <row r="163" spans="1:17" ht="15">
      <c r="A163" s="37" t="s">
        <v>213</v>
      </c>
      <c r="B163" s="37">
        <v>1806188.5</v>
      </c>
      <c r="C163" s="37">
        <v>29</v>
      </c>
      <c r="D163" s="37">
        <v>459223.77</v>
      </c>
      <c r="E163" s="37">
        <v>28</v>
      </c>
      <c r="F163" s="37">
        <v>122231.666666667</v>
      </c>
      <c r="G163" s="37">
        <v>12</v>
      </c>
      <c r="H163" s="37">
        <v>1713827.92</v>
      </c>
      <c r="I163" s="37">
        <v>30</v>
      </c>
      <c r="J163" s="37">
        <v>529987.73</v>
      </c>
      <c r="K163" s="37">
        <v>28</v>
      </c>
      <c r="L163" s="37">
        <v>116912</v>
      </c>
      <c r="M163" s="37">
        <v>12</v>
      </c>
      <c r="N163" s="37"/>
      <c r="O163" s="37"/>
      <c r="P163" s="37"/>
      <c r="Q163" s="37"/>
    </row>
    <row r="164" spans="1:17" ht="15">
      <c r="A164" s="37" t="s">
        <v>214</v>
      </c>
      <c r="B164" s="37">
        <v>5275358.87</v>
      </c>
      <c r="C164" s="37">
        <v>27</v>
      </c>
      <c r="D164" s="37">
        <v>1222131.2</v>
      </c>
      <c r="E164" s="37">
        <v>26</v>
      </c>
      <c r="F164" s="37">
        <v>0</v>
      </c>
      <c r="G164" s="37">
        <v>0</v>
      </c>
      <c r="H164" s="37">
        <v>3915740.24</v>
      </c>
      <c r="I164" s="37">
        <v>30</v>
      </c>
      <c r="J164" s="37">
        <v>1233521.44</v>
      </c>
      <c r="K164" s="37">
        <v>29</v>
      </c>
      <c r="L164" s="37">
        <v>0</v>
      </c>
      <c r="M164" s="37">
        <v>0</v>
      </c>
      <c r="N164" s="37"/>
      <c r="O164" s="37"/>
      <c r="P164" s="37"/>
      <c r="Q164" s="37"/>
    </row>
    <row r="165" spans="1:17" ht="15">
      <c r="A165" s="37" t="s">
        <v>215</v>
      </c>
      <c r="B165" s="37">
        <v>367832985.59</v>
      </c>
      <c r="C165" s="37">
        <v>365</v>
      </c>
      <c r="D165" s="37">
        <v>110629878.61</v>
      </c>
      <c r="E165" s="37">
        <v>321</v>
      </c>
      <c r="F165" s="37">
        <v>5556233.16666666</v>
      </c>
      <c r="G165" s="37">
        <v>144</v>
      </c>
      <c r="H165" s="37">
        <v>354519327.86</v>
      </c>
      <c r="I165" s="37">
        <v>347</v>
      </c>
      <c r="J165" s="37">
        <v>108434380.92</v>
      </c>
      <c r="K165" s="37">
        <v>313</v>
      </c>
      <c r="L165" s="37">
        <v>5186418.16666667</v>
      </c>
      <c r="M165" s="37">
        <v>137</v>
      </c>
      <c r="N165" s="37"/>
      <c r="O165" s="37"/>
      <c r="P165" s="37"/>
      <c r="Q165" s="37"/>
    </row>
    <row r="166" spans="1:17" ht="15">
      <c r="A166" s="37" t="s">
        <v>216</v>
      </c>
      <c r="B166" s="37">
        <v>19313209.07</v>
      </c>
      <c r="C166" s="37">
        <v>62</v>
      </c>
      <c r="D166" s="37">
        <v>9019572.43</v>
      </c>
      <c r="E166" s="37">
        <v>59</v>
      </c>
      <c r="F166" s="37">
        <v>19687.6666666667</v>
      </c>
      <c r="G166" s="37">
        <v>11</v>
      </c>
      <c r="H166" s="37">
        <v>18830319.09</v>
      </c>
      <c r="I166" s="37">
        <v>59</v>
      </c>
      <c r="J166" s="37">
        <v>9564646.48</v>
      </c>
      <c r="K166" s="37">
        <v>54</v>
      </c>
      <c r="L166" s="37">
        <v>22031.3333333333</v>
      </c>
      <c r="M166" s="37">
        <v>11</v>
      </c>
      <c r="N166" s="37"/>
      <c r="O166" s="37"/>
      <c r="P166" s="37"/>
      <c r="Q166" s="37"/>
    </row>
    <row r="167" spans="1:17" ht="15">
      <c r="A167" s="37" t="s">
        <v>217</v>
      </c>
      <c r="B167" s="37">
        <v>9519235.49</v>
      </c>
      <c r="C167" s="37">
        <v>54</v>
      </c>
      <c r="D167" s="37">
        <v>2966659.48</v>
      </c>
      <c r="E167" s="37">
        <v>48</v>
      </c>
      <c r="F167" s="37">
        <v>162547.833333333</v>
      </c>
      <c r="G167" s="37">
        <v>23</v>
      </c>
      <c r="H167" s="37">
        <v>9683106.05</v>
      </c>
      <c r="I167" s="37">
        <v>55</v>
      </c>
      <c r="J167" s="37">
        <v>2697282.31</v>
      </c>
      <c r="K167" s="37">
        <v>50</v>
      </c>
      <c r="L167" s="37">
        <v>180058.5</v>
      </c>
      <c r="M167" s="37">
        <v>22</v>
      </c>
      <c r="N167" s="37"/>
      <c r="O167" s="37"/>
      <c r="P167" s="37"/>
      <c r="Q167" s="37"/>
    </row>
    <row r="168" spans="1:17" ht="15">
      <c r="A168" s="37" t="s">
        <v>218</v>
      </c>
      <c r="B168" s="37">
        <v>2842962.68</v>
      </c>
      <c r="C168" s="37">
        <v>14</v>
      </c>
      <c r="D168" s="37">
        <v>1476582.15</v>
      </c>
      <c r="E168" s="37">
        <v>12</v>
      </c>
      <c r="F168" s="37">
        <v>0</v>
      </c>
      <c r="G168" s="37">
        <v>0</v>
      </c>
      <c r="H168" s="37">
        <v>2569928.05</v>
      </c>
      <c r="I168" s="37">
        <v>15</v>
      </c>
      <c r="J168" s="37">
        <v>1445041.21</v>
      </c>
      <c r="K168" s="37">
        <v>12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219</v>
      </c>
      <c r="B169" s="37">
        <v>86871998.64</v>
      </c>
      <c r="C169" s="37">
        <v>85</v>
      </c>
      <c r="D169" s="37">
        <v>4929855.55</v>
      </c>
      <c r="E169" s="37">
        <v>71</v>
      </c>
      <c r="F169" s="37">
        <v>1132024.33333333</v>
      </c>
      <c r="G169" s="37">
        <v>16</v>
      </c>
      <c r="H169" s="37">
        <v>68296065.73</v>
      </c>
      <c r="I169" s="37">
        <v>79</v>
      </c>
      <c r="J169" s="37">
        <v>4816930.99</v>
      </c>
      <c r="K169" s="37">
        <v>66</v>
      </c>
      <c r="L169" s="37">
        <v>938016.166666667</v>
      </c>
      <c r="M169" s="37">
        <v>20</v>
      </c>
      <c r="N169" s="37"/>
      <c r="O169" s="37"/>
      <c r="P169" s="37"/>
      <c r="Q169" s="37"/>
    </row>
    <row r="170" spans="1:17" ht="15">
      <c r="A170" s="37" t="s">
        <v>220</v>
      </c>
      <c r="B170" s="37">
        <v>1661834.43</v>
      </c>
      <c r="C170" s="37">
        <v>21</v>
      </c>
      <c r="D170" s="37">
        <v>540413.02</v>
      </c>
      <c r="E170" s="37">
        <v>18</v>
      </c>
      <c r="F170" s="37">
        <v>0</v>
      </c>
      <c r="G170" s="37">
        <v>0</v>
      </c>
      <c r="H170" s="37">
        <v>1884084.62</v>
      </c>
      <c r="I170" s="37">
        <v>23</v>
      </c>
      <c r="J170" s="37">
        <v>564574.32</v>
      </c>
      <c r="K170" s="37">
        <v>19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221</v>
      </c>
      <c r="B171" s="37">
        <v>24296440.35</v>
      </c>
      <c r="C171" s="37">
        <v>101</v>
      </c>
      <c r="D171" s="37">
        <v>6876316.8</v>
      </c>
      <c r="E171" s="37">
        <v>95</v>
      </c>
      <c r="F171" s="37">
        <v>449862.833333333</v>
      </c>
      <c r="G171" s="37">
        <v>27</v>
      </c>
      <c r="H171" s="37">
        <v>23596295.73</v>
      </c>
      <c r="I171" s="37">
        <v>101</v>
      </c>
      <c r="J171" s="37">
        <v>6129492.2</v>
      </c>
      <c r="K171" s="37">
        <v>95</v>
      </c>
      <c r="L171" s="37">
        <v>797635.166666666</v>
      </c>
      <c r="M171" s="37">
        <v>28</v>
      </c>
      <c r="N171" s="37"/>
      <c r="O171" s="37"/>
      <c r="P171" s="37"/>
      <c r="Q171" s="37"/>
    </row>
    <row r="172" spans="1:17" ht="15">
      <c r="A172" s="37" t="s">
        <v>222</v>
      </c>
      <c r="B172" s="37">
        <v>666911.46</v>
      </c>
      <c r="C172" s="37">
        <v>11</v>
      </c>
      <c r="D172" s="37">
        <v>356289.4</v>
      </c>
      <c r="E172" s="37">
        <v>10</v>
      </c>
      <c r="F172" s="37">
        <v>0</v>
      </c>
      <c r="G172" s="37">
        <v>0</v>
      </c>
      <c r="H172" s="37">
        <v>654244.64</v>
      </c>
      <c r="I172" s="37">
        <v>12</v>
      </c>
      <c r="J172" s="37">
        <v>267518.1</v>
      </c>
      <c r="K172" s="37">
        <v>10</v>
      </c>
      <c r="L172" s="37">
        <v>0</v>
      </c>
      <c r="M172" s="37">
        <v>0</v>
      </c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5.00390625" style="33" customWidth="1"/>
    <col min="2" max="2" width="15.421875" style="33" bestFit="1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223</v>
      </c>
      <c r="B2" s="42">
        <v>230157550.78</v>
      </c>
      <c r="C2" s="38">
        <v>580</v>
      </c>
      <c r="D2" s="42">
        <v>47196903.59</v>
      </c>
      <c r="E2" s="38">
        <v>529</v>
      </c>
      <c r="F2" s="42">
        <v>1456712.16666667</v>
      </c>
      <c r="G2" s="38">
        <v>111</v>
      </c>
      <c r="H2" s="42">
        <v>219332709.04</v>
      </c>
      <c r="I2" s="38">
        <v>598</v>
      </c>
      <c r="J2" s="42">
        <v>44779232.71</v>
      </c>
      <c r="K2" s="38">
        <v>551</v>
      </c>
      <c r="L2" s="42">
        <v>1920544.16666667</v>
      </c>
      <c r="M2" s="39">
        <v>116</v>
      </c>
      <c r="N2" s="37"/>
    </row>
    <row r="3" spans="1:14" ht="15">
      <c r="A3" s="37" t="s">
        <v>224</v>
      </c>
      <c r="B3" s="42">
        <v>305815170.28</v>
      </c>
      <c r="C3" s="38">
        <v>686</v>
      </c>
      <c r="D3" s="42">
        <v>74697403.99</v>
      </c>
      <c r="E3" s="38">
        <v>620</v>
      </c>
      <c r="F3" s="42">
        <v>2658552.66666667</v>
      </c>
      <c r="G3" s="38">
        <v>152</v>
      </c>
      <c r="H3" s="42">
        <v>304559263.6</v>
      </c>
      <c r="I3" s="38">
        <v>698</v>
      </c>
      <c r="J3" s="42">
        <v>71271914.72</v>
      </c>
      <c r="K3" s="38">
        <v>623</v>
      </c>
      <c r="L3" s="42">
        <v>2101197.16666667</v>
      </c>
      <c r="M3" s="39">
        <v>167</v>
      </c>
      <c r="N3" s="37"/>
    </row>
    <row r="4" spans="1:14" ht="15">
      <c r="A4" s="37" t="s">
        <v>225</v>
      </c>
      <c r="B4" s="42">
        <v>149830021.39</v>
      </c>
      <c r="C4" s="38">
        <v>511</v>
      </c>
      <c r="D4" s="42">
        <v>38620828.49</v>
      </c>
      <c r="E4" s="38">
        <v>472</v>
      </c>
      <c r="F4" s="42">
        <v>1116526.33333333</v>
      </c>
      <c r="G4" s="38">
        <v>129</v>
      </c>
      <c r="H4" s="42">
        <v>140277433.66</v>
      </c>
      <c r="I4" s="38">
        <v>505</v>
      </c>
      <c r="J4" s="42">
        <v>38426070.15</v>
      </c>
      <c r="K4" s="38">
        <v>465</v>
      </c>
      <c r="L4" s="42">
        <v>1269381.83333333</v>
      </c>
      <c r="M4" s="39">
        <v>141</v>
      </c>
      <c r="N4" s="37"/>
    </row>
    <row r="5" spans="1:14" ht="15">
      <c r="A5" s="37" t="s">
        <v>226</v>
      </c>
      <c r="B5" s="42">
        <v>1990308659.95</v>
      </c>
      <c r="C5" s="43">
        <v>2590</v>
      </c>
      <c r="D5" s="42">
        <v>434503280.62</v>
      </c>
      <c r="E5" s="43">
        <v>2314</v>
      </c>
      <c r="F5" s="42">
        <v>20236468.1666667</v>
      </c>
      <c r="G5" s="38">
        <v>743</v>
      </c>
      <c r="H5" s="42">
        <v>1937170270.72</v>
      </c>
      <c r="I5" s="43">
        <v>2574</v>
      </c>
      <c r="J5" s="42">
        <v>427312072.4</v>
      </c>
      <c r="K5" s="43">
        <v>2312</v>
      </c>
      <c r="L5" s="42">
        <v>24934161.8333333</v>
      </c>
      <c r="M5" s="39">
        <v>780</v>
      </c>
      <c r="N5" s="37"/>
    </row>
    <row r="6" spans="1:14" ht="15">
      <c r="A6" s="37" t="s">
        <v>227</v>
      </c>
      <c r="B6" s="42">
        <v>4100628.14</v>
      </c>
      <c r="C6" s="38">
        <v>60</v>
      </c>
      <c r="D6" s="42">
        <v>1490600.44</v>
      </c>
      <c r="E6" s="38">
        <v>53</v>
      </c>
      <c r="F6" s="37">
        <v>0</v>
      </c>
      <c r="G6" s="38">
        <v>0</v>
      </c>
      <c r="H6" s="42">
        <v>4028262.84</v>
      </c>
      <c r="I6" s="38">
        <v>55</v>
      </c>
      <c r="J6" s="42">
        <v>1529387.92</v>
      </c>
      <c r="K6" s="38">
        <v>49</v>
      </c>
      <c r="L6" s="37">
        <v>16292.1666666667</v>
      </c>
      <c r="M6" s="39">
        <v>11</v>
      </c>
      <c r="N6" s="37"/>
    </row>
    <row r="7" spans="1:14" ht="15">
      <c r="A7" s="37" t="s">
        <v>228</v>
      </c>
      <c r="B7" s="42">
        <v>349625379</v>
      </c>
      <c r="C7" s="38">
        <v>554</v>
      </c>
      <c r="D7" s="42">
        <v>64043043.3</v>
      </c>
      <c r="E7" s="38">
        <v>512</v>
      </c>
      <c r="F7" s="42">
        <v>2639058.5</v>
      </c>
      <c r="G7" s="38">
        <v>134</v>
      </c>
      <c r="H7" s="42">
        <v>344362999.22</v>
      </c>
      <c r="I7" s="38">
        <v>555</v>
      </c>
      <c r="J7" s="42">
        <v>61327325.63</v>
      </c>
      <c r="K7" s="38">
        <v>512</v>
      </c>
      <c r="L7" s="42">
        <v>1939813.66666667</v>
      </c>
      <c r="M7" s="39">
        <v>132</v>
      </c>
      <c r="N7" s="37"/>
    </row>
    <row r="8" spans="1:14" ht="15">
      <c r="A8" s="37" t="s">
        <v>229</v>
      </c>
      <c r="B8" s="42">
        <v>10076865.75</v>
      </c>
      <c r="C8" s="38">
        <v>90</v>
      </c>
      <c r="D8" s="42">
        <v>3035647.68</v>
      </c>
      <c r="E8" s="38">
        <v>84</v>
      </c>
      <c r="F8" s="37">
        <v>93721.5</v>
      </c>
      <c r="G8" s="38">
        <v>14</v>
      </c>
      <c r="H8" s="42">
        <v>11774499.42</v>
      </c>
      <c r="I8" s="38">
        <v>91</v>
      </c>
      <c r="J8" s="42">
        <v>3026958</v>
      </c>
      <c r="K8" s="38">
        <v>85</v>
      </c>
      <c r="L8" s="37">
        <v>54448.3333333334</v>
      </c>
      <c r="M8" s="39">
        <v>15</v>
      </c>
      <c r="N8" s="37"/>
    </row>
    <row r="9" spans="1:14" ht="15">
      <c r="A9" s="37" t="s">
        <v>230</v>
      </c>
      <c r="B9" s="42">
        <v>182928870.64</v>
      </c>
      <c r="C9" s="38">
        <v>520</v>
      </c>
      <c r="D9" s="42">
        <v>65400850.15</v>
      </c>
      <c r="E9" s="38">
        <v>489</v>
      </c>
      <c r="F9" s="42">
        <v>2567189.33333333</v>
      </c>
      <c r="G9" s="38">
        <v>127</v>
      </c>
      <c r="H9" s="42">
        <v>180323921.81</v>
      </c>
      <c r="I9" s="38">
        <v>506</v>
      </c>
      <c r="J9" s="42">
        <v>64092256.15</v>
      </c>
      <c r="K9" s="38">
        <v>475</v>
      </c>
      <c r="L9" s="42">
        <v>2332346.66666667</v>
      </c>
      <c r="M9" s="39">
        <v>127</v>
      </c>
      <c r="N9" s="37"/>
    </row>
    <row r="10" spans="1:14" ht="15">
      <c r="A10" s="37" t="s">
        <v>231</v>
      </c>
      <c r="B10" s="42">
        <v>109108768.02</v>
      </c>
      <c r="C10" s="38">
        <v>377</v>
      </c>
      <c r="D10" s="42">
        <v>18634004.52</v>
      </c>
      <c r="E10" s="38">
        <v>332</v>
      </c>
      <c r="F10" s="42">
        <v>707945.5</v>
      </c>
      <c r="G10" s="38">
        <v>116</v>
      </c>
      <c r="H10" s="42">
        <v>101939185.49</v>
      </c>
      <c r="I10" s="38">
        <v>383</v>
      </c>
      <c r="J10" s="42">
        <v>18379693.66</v>
      </c>
      <c r="K10" s="38">
        <v>345</v>
      </c>
      <c r="L10" s="42">
        <v>643064</v>
      </c>
      <c r="M10" s="39">
        <v>108</v>
      </c>
      <c r="N10" s="37"/>
    </row>
    <row r="11" spans="1:14" ht="15">
      <c r="A11" s="37" t="s">
        <v>232</v>
      </c>
      <c r="B11" s="42">
        <v>209299025.69</v>
      </c>
      <c r="C11" s="38">
        <v>477</v>
      </c>
      <c r="D11" s="42">
        <v>46305643.14</v>
      </c>
      <c r="E11" s="38">
        <v>420</v>
      </c>
      <c r="F11" s="42">
        <v>1711033.16666667</v>
      </c>
      <c r="G11" s="38">
        <v>156</v>
      </c>
      <c r="H11" s="42">
        <v>201603929.13</v>
      </c>
      <c r="I11" s="38">
        <v>491</v>
      </c>
      <c r="J11" s="42">
        <v>43375739.74</v>
      </c>
      <c r="K11" s="38">
        <v>444</v>
      </c>
      <c r="L11" s="42">
        <v>1816749.5</v>
      </c>
      <c r="M11" s="39">
        <v>168</v>
      </c>
      <c r="N11" s="37"/>
    </row>
    <row r="12" spans="1:14" ht="15">
      <c r="A12" s="37" t="s">
        <v>233</v>
      </c>
      <c r="B12" s="42">
        <v>2392633058.39</v>
      </c>
      <c r="C12" s="38">
        <v>5006</v>
      </c>
      <c r="D12" s="42">
        <v>454373882.29</v>
      </c>
      <c r="E12" s="38">
        <v>4068</v>
      </c>
      <c r="F12" s="42">
        <v>18970510.3333333</v>
      </c>
      <c r="G12" s="38">
        <v>496</v>
      </c>
      <c r="H12" s="42">
        <v>2076015165.57</v>
      </c>
      <c r="I12" s="38">
        <v>4704</v>
      </c>
      <c r="J12" s="42">
        <v>375340217.69</v>
      </c>
      <c r="K12" s="38">
        <v>3866</v>
      </c>
      <c r="L12" s="42">
        <v>21012862.6666667</v>
      </c>
      <c r="M12" s="39">
        <v>486</v>
      </c>
      <c r="N12" s="37"/>
    </row>
    <row r="13" spans="1:14" ht="15">
      <c r="A13" s="37" t="s">
        <v>234</v>
      </c>
      <c r="B13" s="42">
        <v>387626580.68</v>
      </c>
      <c r="C13" s="38">
        <v>1038</v>
      </c>
      <c r="D13" s="42">
        <v>128568176.41</v>
      </c>
      <c r="E13" s="38">
        <v>960</v>
      </c>
      <c r="F13" s="42">
        <v>8667854.5</v>
      </c>
      <c r="G13" s="38">
        <v>236</v>
      </c>
      <c r="H13" s="42">
        <v>374294191.68</v>
      </c>
      <c r="I13" s="38">
        <v>1035</v>
      </c>
      <c r="J13" s="42">
        <v>124294939.14</v>
      </c>
      <c r="K13" s="38">
        <v>962</v>
      </c>
      <c r="L13" s="42">
        <v>8371492.83333333</v>
      </c>
      <c r="M13" s="39">
        <v>238</v>
      </c>
      <c r="N13" s="37"/>
    </row>
    <row r="14" spans="1:14" ht="15">
      <c r="A14" s="37" t="s">
        <v>235</v>
      </c>
      <c r="B14" s="42">
        <v>708779007.85</v>
      </c>
      <c r="C14" s="38">
        <v>1092</v>
      </c>
      <c r="D14" s="42">
        <v>111939073.85</v>
      </c>
      <c r="E14" s="38">
        <v>987</v>
      </c>
      <c r="F14" s="42">
        <v>3676355.5</v>
      </c>
      <c r="G14" s="38">
        <v>246</v>
      </c>
      <c r="H14" s="42">
        <v>653059551.69</v>
      </c>
      <c r="I14" s="38">
        <v>1093</v>
      </c>
      <c r="J14" s="42">
        <v>110633890.37</v>
      </c>
      <c r="K14" s="38">
        <v>997</v>
      </c>
      <c r="L14" s="42">
        <v>4639509.83333333</v>
      </c>
      <c r="M14" s="39">
        <v>252</v>
      </c>
      <c r="N14" s="37"/>
    </row>
    <row r="15" spans="1:14" ht="15">
      <c r="A15" s="37" t="s">
        <v>236</v>
      </c>
      <c r="B15" s="42">
        <v>273064518.07</v>
      </c>
      <c r="C15" s="38">
        <v>826</v>
      </c>
      <c r="D15" s="42">
        <v>67567435.59</v>
      </c>
      <c r="E15" s="38">
        <v>752</v>
      </c>
      <c r="F15" s="42">
        <v>3291194.66666667</v>
      </c>
      <c r="G15" s="38">
        <v>208</v>
      </c>
      <c r="H15" s="42">
        <v>434226790.17</v>
      </c>
      <c r="I15" s="38">
        <v>849</v>
      </c>
      <c r="J15" s="42">
        <v>70777931.62</v>
      </c>
      <c r="K15" s="38">
        <v>779</v>
      </c>
      <c r="L15" s="42">
        <v>3276896.33333333</v>
      </c>
      <c r="M15" s="39">
        <v>213</v>
      </c>
      <c r="N15" s="37"/>
    </row>
    <row r="16" spans="1:14" ht="15">
      <c r="A16" s="37" t="s">
        <v>237</v>
      </c>
      <c r="B16" s="37">
        <v>279623413.27</v>
      </c>
      <c r="C16" s="38">
        <v>954</v>
      </c>
      <c r="D16" s="37">
        <v>81671489.49</v>
      </c>
      <c r="E16" s="38">
        <v>870</v>
      </c>
      <c r="F16" s="37">
        <v>3437329.16666667</v>
      </c>
      <c r="G16" s="38">
        <v>279</v>
      </c>
      <c r="H16" s="37">
        <v>859008083.34</v>
      </c>
      <c r="I16" s="38">
        <v>953</v>
      </c>
      <c r="J16" s="37">
        <v>80839133.16</v>
      </c>
      <c r="K16" s="38">
        <v>875</v>
      </c>
      <c r="L16" s="37">
        <v>4997653.66666667</v>
      </c>
      <c r="M16" s="39">
        <v>283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2018-07-13T20:17:07Z</dcterms:modified>
  <cp:category/>
  <cp:version/>
  <cp:contentType/>
  <cp:contentStatus/>
</cp:coreProperties>
</file>