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<sst xmlns="http://schemas.openxmlformats.org/spreadsheetml/2006/main" count="197" uniqueCount="160">
  <si>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</si>
  <si>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</si>
  <si>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</si>
  <si>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</si>
  <si>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</si>
  <si>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</si>
  <si>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</si>
  <si>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</si>
  <si>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</si>
  <si>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</si>
  <si>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</si>
  <si>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</si>
  <si>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</si>
  <si>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</si>
  <si>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</si>
  <si>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</si>
  <si>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</si>
  <si>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</si>
  <si>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</si>
  <si>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</si>
  <si>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</si>
  <si>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</si>
  <si>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</si>
  <si>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</si>
  <si>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</si>
  <si>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</si>
  <si>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</si>
  <si>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</si>
  <si>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</si>
  <si>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</si>
  <si>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</si>
  <si>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</si>
  <si>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</si>
  <si>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</si>
  <si>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</si>
  <si>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</si>
  <si>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</si>
  <si>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</si>
  <si>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</si>
  <si>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</si>
  <si>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</si>
  <si>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</si>
  <si>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</si>
  <si>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</si>
  <si>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</si>
  <si>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</si>
  <si>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</si>
  <si>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</si>
  <si>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</si>
  <si>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</si>
  <si>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</si>
  <si>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</si>
  <si>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</si>
  <si>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</si>
  <si>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</si>
  <si>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</si>
  <si>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</si>
  <si>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</si>
  <si>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</si>
  <si>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</si>
  <si>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</si>
  <si>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</si>
  <si>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</si>
  <si>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</si>
  <si>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</si>
  <si>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</si>
  <si>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</si>
  <si>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</si>
  <si>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</si>
  <si>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</si>
  <si>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</si>
  <si>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</si>
  <si>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</si>
  <si>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</si>
  <si>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</si>
  <si>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</si>
  <si>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</si>
  <si>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</si>
  <si>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</si>
  <si>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</si>
  <si>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</si>
  <si>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</si>
  <si>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</si>
  <si>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</si>
  <si>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</si>
  <si>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</si>
  <si>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</si>
  <si>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</si>
  <si>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</si>
  <si>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</si>
  <si>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DERBY</t>
  </si>
  <si>
    <t>DORSET</t>
  </si>
  <si>
    <t>DOVER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</si>
  <si>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</si>
  <si>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</si>
  <si>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</si>
  <si>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</si>
  <si>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</si>
  <si>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</si>
  <si>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</si>
  <si>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</si>
  <si>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</si>
  <si>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</si>
  <si>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</si>
  <si>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</si>
  <si>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</si>
  <si>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</si>
  <si>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</si>
  <si>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</si>
  <si>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</si>
  <si>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</si>
  <si>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</si>
  <si>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</si>
  <si>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</si>
  <si>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</si>
  <si>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</si>
  <si>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</si>
  <si>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</si>
  <si>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</si>
  <si>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</si>
  <si>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</si>
  <si>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</si>
  <si>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</si>
  <si>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</si>
  <si>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</si>
  <si>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</si>
  <si>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</si>
  <si>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</si>
  <si>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</si>
  <si>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</si>
  <si>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</si>
  <si>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</si>
  <si>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</si>
  <si>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</si>
  <si>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</si>
  <si>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</si>
  <si>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</si>
  <si>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</si>
  <si>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</si>
  <si>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</si>
  <si>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</si>
  <si>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</si>
  <si>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</si>
  <si>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</si>
  <si>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</si>
  <si>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</si>
  <si>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</si>
  <si>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</si>
  <si>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</si>
  <si>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</si>
  <si>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</si>
  <si>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</si>
  <si>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</si>
  <si>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</si>
  <si>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</si>
  <si>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</si>
  <si>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</si>
  <si>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</si>
  <si>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WINOOSKI</t>
  </si>
  <si>
    <t>WOODSTOCK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</si>
</sst>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G23" sqref="G2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42461</v>
      </c>
      <c r="F7" s="3" t="s">
        <v>3</v>
      </c>
      <c r="G7" s="5">
        <v>42490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04/01/2016 - 04/30/2016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04/01/2015 - 04/30/2015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1696354768.9299998</v>
      </c>
      <c r="D6" s="46">
        <f>SUM(D7:D51)</f>
        <v>410511526.06</v>
      </c>
      <c r="E6" s="47">
        <f>SUM(E7:E51)</f>
        <v>16513170.84</v>
      </c>
      <c r="F6" s="45">
        <f>SUM(F7:F51)</f>
        <v>1786532528.1999998</v>
      </c>
      <c r="G6" s="46">
        <f>SUM(G7:G51)</f>
        <v>407048670.06999993</v>
      </c>
      <c r="H6" s="47">
        <f>SUM(H7:H51)</f>
        <v>23708278</v>
      </c>
      <c r="I6" s="20">
        <f>_xlfn.IFERROR((C6-F6)/F6,"")</f>
        <v>-0.05047641610021931</v>
      </c>
      <c r="J6" s="20">
        <f>_xlfn.IFERROR((D6-G6)/G6,"")</f>
        <v>0.00850722836019723</v>
      </c>
      <c r="K6" s="20">
        <f>_xlfn.IFERROR((E6-H6)/H6,"")</f>
        <v>-0.3034850173428876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55134281.64</v>
      </c>
      <c r="D7" s="53">
        <f>IF('County Data'!E2&gt;9,'County Data'!D2,"*")</f>
        <v>12072588.8</v>
      </c>
      <c r="E7" s="54">
        <f>IF('County Data'!G2&gt;9,'County Data'!F2,"*")</f>
        <v>458309.67</v>
      </c>
      <c r="F7" s="53">
        <f>IF('County Data'!I2&gt;9,'County Data'!H2,"*")</f>
        <v>66316800.74</v>
      </c>
      <c r="G7" s="53">
        <f>IF('County Data'!K2&gt;9,'County Data'!J2,"*")</f>
        <v>10821559.21</v>
      </c>
      <c r="H7" s="54">
        <f>IF('County Data'!M2&gt;9,'County Data'!L2,"*")</f>
        <v>603073</v>
      </c>
      <c r="I7" s="22">
        <f aca="true" t="shared" si="0" ref="I7:I50">_xlfn.IFERROR((C7-F7)/F7,"")</f>
        <v>-0.1686227166452421</v>
      </c>
      <c r="J7" s="22">
        <f aca="true" t="shared" si="1" ref="J7:J50">_xlfn.IFERROR((D7-G7)/G7,"")</f>
        <v>0.11560529917388862</v>
      </c>
      <c r="K7" s="22">
        <f aca="true" t="shared" si="2" ref="K7:K50">_xlfn.IFERROR((E7-H7)/H7,"")</f>
        <v>-0.2400427974722795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73865314.18</v>
      </c>
      <c r="D8" s="53">
        <f>IF('County Data'!E3&gt;9,'County Data'!D3,"*")</f>
        <v>19316173.09</v>
      </c>
      <c r="E8" s="54">
        <f>IF('County Data'!G3&gt;9,'County Data'!F3,"*")</f>
        <v>597072.5</v>
      </c>
      <c r="F8" s="53">
        <f>IF('County Data'!I3&gt;9,'County Data'!H3,"*")</f>
        <v>84314354.38</v>
      </c>
      <c r="G8" s="53">
        <f>IF('County Data'!K3&gt;9,'County Data'!J3,"*")</f>
        <v>19120708.07</v>
      </c>
      <c r="H8" s="54">
        <f>IF('County Data'!M3&gt;9,'County Data'!L3,"*")</f>
        <v>878488.67</v>
      </c>
      <c r="I8" s="22">
        <f t="shared" si="0"/>
        <v>-0.12392955240938879</v>
      </c>
      <c r="J8" s="22">
        <f t="shared" si="1"/>
        <v>0.010222687323315195</v>
      </c>
      <c r="K8" s="22">
        <f t="shared" si="2"/>
        <v>-0.320341262910084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41848544.57</v>
      </c>
      <c r="D9" s="49">
        <f>IF('County Data'!E4&gt;9,'County Data'!D4,"*")</f>
        <v>11254754.63</v>
      </c>
      <c r="E9" s="50">
        <f>IF('County Data'!G4&gt;9,'County Data'!F4,"*")</f>
        <v>285493.67</v>
      </c>
      <c r="F9" s="51">
        <f>IF('County Data'!I4&gt;9,'County Data'!H4,"*")</f>
        <v>38588028.69</v>
      </c>
      <c r="G9" s="49">
        <f>IF('County Data'!K4&gt;9,'County Data'!J4,"*")</f>
        <v>10025361.25</v>
      </c>
      <c r="H9" s="50">
        <f>IF('County Data'!M4&gt;9,'County Data'!L4,"*")</f>
        <v>291892.33</v>
      </c>
      <c r="I9" s="9">
        <f t="shared" si="0"/>
        <v>0.08449552855352152</v>
      </c>
      <c r="J9" s="9">
        <f t="shared" si="1"/>
        <v>0.12262833720829769</v>
      </c>
      <c r="K9" s="9">
        <f t="shared" si="2"/>
        <v>-0.02192130228293437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479011924.06</v>
      </c>
      <c r="D10" s="53">
        <f>IF('County Data'!E5&gt;9,'County Data'!D5,"*")</f>
        <v>121130793.24</v>
      </c>
      <c r="E10" s="54">
        <f>IF('County Data'!G5&gt;9,'County Data'!F5,"*")</f>
        <v>5967413.5</v>
      </c>
      <c r="F10" s="53">
        <f>IF('County Data'!I5&gt;9,'County Data'!H5,"*")</f>
        <v>494451325.85</v>
      </c>
      <c r="G10" s="53">
        <f>IF('County Data'!K5&gt;9,'County Data'!J5,"*")</f>
        <v>120213849.16</v>
      </c>
      <c r="H10" s="54">
        <f>IF('County Data'!M5&gt;9,'County Data'!L5,"*")</f>
        <v>8464987</v>
      </c>
      <c r="I10" s="22">
        <f t="shared" si="0"/>
        <v>-0.031225321852375452</v>
      </c>
      <c r="J10" s="22">
        <f t="shared" si="1"/>
        <v>0.007627607687526759</v>
      </c>
      <c r="K10" s="22">
        <f t="shared" si="2"/>
        <v>-0.29504752931103145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862681.36</v>
      </c>
      <c r="D11" s="49">
        <f>IF('County Data'!E6&gt;9,'County Data'!D6,"*")</f>
        <v>420289.37</v>
      </c>
      <c r="E11" s="50" t="str">
        <f>IF('County Data'!G6&gt;9,'County Data'!F6,"*")</f>
        <v>*</v>
      </c>
      <c r="F11" s="51">
        <f>IF('County Data'!I6&gt;9,'County Data'!H6,"*")</f>
        <v>861116.91</v>
      </c>
      <c r="G11" s="49">
        <f>IF('County Data'!K6&gt;9,'County Data'!J6,"*")</f>
        <v>453595.59</v>
      </c>
      <c r="H11" s="50" t="str">
        <f>IF('County Data'!M6&gt;9,'County Data'!L6,"*")</f>
        <v>*</v>
      </c>
      <c r="I11" s="9">
        <f t="shared" si="0"/>
        <v>0.001816768410691126</v>
      </c>
      <c r="J11" s="9">
        <f t="shared" si="1"/>
        <v>-0.07342712480956887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89468770.55</v>
      </c>
      <c r="D12" s="53">
        <f>IF('County Data'!E7&gt;9,'County Data'!D7,"*")</f>
        <v>15500226.95</v>
      </c>
      <c r="E12" s="54">
        <f>IF('County Data'!G7&gt;9,'County Data'!F7,"*")</f>
        <v>480904.67</v>
      </c>
      <c r="F12" s="53">
        <f>IF('County Data'!I7&gt;9,'County Data'!H7,"*")</f>
        <v>98878490.51</v>
      </c>
      <c r="G12" s="53">
        <f>IF('County Data'!K7&gt;9,'County Data'!J7,"*")</f>
        <v>14175010.24</v>
      </c>
      <c r="H12" s="54">
        <f>IF('County Data'!M7&gt;9,'County Data'!L7,"*")</f>
        <v>519924.67</v>
      </c>
      <c r="I12" s="22">
        <f t="shared" si="0"/>
        <v>-0.09516447825473592</v>
      </c>
      <c r="J12" s="22">
        <f t="shared" si="1"/>
        <v>0.09348964745439217</v>
      </c>
      <c r="K12" s="22">
        <f t="shared" si="2"/>
        <v>-0.07504933358903705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2534344.26</v>
      </c>
      <c r="D13" s="49">
        <f>IF('County Data'!E8&gt;9,'County Data'!D8,"*")</f>
        <v>822237.04</v>
      </c>
      <c r="E13" s="50" t="str">
        <f>IF('County Data'!G8&gt;9,'County Data'!F8,"*")</f>
        <v>*</v>
      </c>
      <c r="F13" s="51">
        <f>IF('County Data'!I8&gt;9,'County Data'!H8,"*")</f>
        <v>2832790.28</v>
      </c>
      <c r="G13" s="49">
        <f>IF('County Data'!K8&gt;9,'County Data'!J8,"*")</f>
        <v>920755.39</v>
      </c>
      <c r="H13" s="50" t="str">
        <f>IF('County Data'!M8&gt;9,'County Data'!L8,"*")</f>
        <v>*</v>
      </c>
      <c r="I13" s="9">
        <f t="shared" si="0"/>
        <v>-0.1053540821948881</v>
      </c>
      <c r="J13" s="9">
        <f t="shared" si="1"/>
        <v>-0.10699731011077761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41379670.98</v>
      </c>
      <c r="D14" s="53">
        <f>IF('County Data'!E9&gt;9,'County Data'!D9,"*")</f>
        <v>13359521.16</v>
      </c>
      <c r="E14" s="54">
        <f>IF('County Data'!G9&gt;9,'County Data'!F9,"*")</f>
        <v>613393.17</v>
      </c>
      <c r="F14" s="53">
        <f>IF('County Data'!I9&gt;9,'County Data'!H9,"*")</f>
        <v>42643734.43</v>
      </c>
      <c r="G14" s="53">
        <f>IF('County Data'!K9&gt;9,'County Data'!J9,"*")</f>
        <v>13391048.15</v>
      </c>
      <c r="H14" s="54">
        <f>IF('County Data'!M9&gt;9,'County Data'!L9,"*")</f>
        <v>754913.67</v>
      </c>
      <c r="I14" s="22">
        <f t="shared" si="0"/>
        <v>-0.02964241914776419</v>
      </c>
      <c r="J14" s="22">
        <f t="shared" si="1"/>
        <v>-0.002354333256579338</v>
      </c>
      <c r="K14" s="22">
        <f t="shared" si="2"/>
        <v>-0.1874658065206317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22437792.17</v>
      </c>
      <c r="D15" s="59">
        <f>IF('County Data'!E10&gt;9,'County Data'!D10,"*")</f>
        <v>4815064.94</v>
      </c>
      <c r="E15" s="58">
        <f>IF('County Data'!G10&gt;9,'County Data'!F10,"*")</f>
        <v>226086.33</v>
      </c>
      <c r="F15" s="59">
        <f>IF('County Data'!I10&gt;9,'County Data'!H10,"*")</f>
        <v>23107292.67</v>
      </c>
      <c r="G15" s="59">
        <f>IF('County Data'!K10&gt;9,'County Data'!J10,"*")</f>
        <v>4238467.39</v>
      </c>
      <c r="H15" s="58">
        <f>IF('County Data'!M10&gt;9,'County Data'!L10,"*")</f>
        <v>192950.5</v>
      </c>
      <c r="I15" s="23">
        <f t="shared" si="0"/>
        <v>-0.028973558675231856</v>
      </c>
      <c r="J15" s="23">
        <f t="shared" si="1"/>
        <v>0.13603916155174212</v>
      </c>
      <c r="K15" s="23">
        <f t="shared" si="2"/>
        <v>0.17173228366860924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50277345.17</v>
      </c>
      <c r="D16" s="53">
        <f>IF('County Data'!E11&gt;9,'County Data'!D11,"*")</f>
        <v>11629694.28</v>
      </c>
      <c r="E16" s="54">
        <f>IF('County Data'!G11&gt;9,'County Data'!F11,"*")</f>
        <v>272578</v>
      </c>
      <c r="F16" s="53">
        <f>IF('County Data'!I11&gt;9,'County Data'!H11,"*")</f>
        <v>52086110.61</v>
      </c>
      <c r="G16" s="53">
        <f>IF('County Data'!K11&gt;9,'County Data'!J11,"*")</f>
        <v>9964974.51</v>
      </c>
      <c r="H16" s="54">
        <f>IF('County Data'!M11&gt;9,'County Data'!L11,"*")</f>
        <v>254652.5</v>
      </c>
      <c r="I16" s="22">
        <f t="shared" si="0"/>
        <v>-0.03472644470506372</v>
      </c>
      <c r="J16" s="22">
        <f t="shared" si="1"/>
        <v>0.1670571026879626</v>
      </c>
      <c r="K16" s="22">
        <f t="shared" si="2"/>
        <v>0.07039200479084243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437117149.78</v>
      </c>
      <c r="D17" s="49">
        <f>IF('County Data'!E12&gt;9,'County Data'!D12,"*")</f>
        <v>102020677.27</v>
      </c>
      <c r="E17" s="50">
        <f>IF('County Data'!G12&gt;9,'County Data'!F12,"*")</f>
        <v>3722937</v>
      </c>
      <c r="F17" s="51">
        <f>IF('County Data'!I12&gt;9,'County Data'!H12,"*")</f>
        <v>462521635.3</v>
      </c>
      <c r="G17" s="49">
        <f>IF('County Data'!K12&gt;9,'County Data'!J12,"*")</f>
        <v>104718774.54</v>
      </c>
      <c r="H17" s="50">
        <f>IF('County Data'!M12&gt;9,'County Data'!L12,"*")</f>
        <v>3991085</v>
      </c>
      <c r="I17" s="9">
        <f t="shared" si="0"/>
        <v>-0.05492604795345892</v>
      </c>
      <c r="J17" s="9">
        <f t="shared" si="1"/>
        <v>-0.025765172308900575</v>
      </c>
      <c r="K17" s="9">
        <f t="shared" si="2"/>
        <v>-0.06718674245224043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100682089.51</v>
      </c>
      <c r="D18" s="53">
        <f>IF('County Data'!E13&gt;9,'County Data'!D13,"*")</f>
        <v>31279775.95</v>
      </c>
      <c r="E18" s="54">
        <f>IF('County Data'!G13&gt;9,'County Data'!F13,"*")</f>
        <v>1189357.33</v>
      </c>
      <c r="F18" s="53">
        <f>IF('County Data'!I13&gt;9,'County Data'!H13,"*")</f>
        <v>99312008.2</v>
      </c>
      <c r="G18" s="53">
        <f>IF('County Data'!K13&gt;9,'County Data'!J13,"*")</f>
        <v>30873865.78</v>
      </c>
      <c r="H18" s="54">
        <f>IF('County Data'!M13&gt;9,'County Data'!L13,"*")</f>
        <v>1589645.33</v>
      </c>
      <c r="I18" s="22">
        <f t="shared" si="0"/>
        <v>0.013795726567535086</v>
      </c>
      <c r="J18" s="22">
        <f t="shared" si="1"/>
        <v>0.01314737107728652</v>
      </c>
      <c r="K18" s="22">
        <f t="shared" si="2"/>
        <v>-0.2518096285037367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165567720.54</v>
      </c>
      <c r="D19" s="49">
        <f>IF('County Data'!E14&gt;9,'County Data'!D14,"*")</f>
        <v>30224881.78</v>
      </c>
      <c r="E19" s="50">
        <f>IF('County Data'!G14&gt;9,'County Data'!F14,"*")</f>
        <v>1004925</v>
      </c>
      <c r="F19" s="51">
        <f>IF('County Data'!I14&gt;9,'County Data'!H14,"*")</f>
        <v>177007893.38</v>
      </c>
      <c r="G19" s="49">
        <f>IF('County Data'!K14&gt;9,'County Data'!J14,"*")</f>
        <v>29446841.32</v>
      </c>
      <c r="H19" s="50">
        <f>IF('County Data'!M14&gt;9,'County Data'!L14,"*")</f>
        <v>2539840.83</v>
      </c>
      <c r="I19" s="9">
        <f t="shared" si="0"/>
        <v>-0.06463086262170398</v>
      </c>
      <c r="J19" s="9">
        <f t="shared" si="1"/>
        <v>0.026421864795106685</v>
      </c>
      <c r="K19" s="9">
        <f t="shared" si="2"/>
        <v>-0.6043354417607343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67051153.79</v>
      </c>
      <c r="D20" s="53">
        <f>IF('County Data'!E15&gt;9,'County Data'!D15,"*")</f>
        <v>17073697.81</v>
      </c>
      <c r="E20" s="54">
        <f>IF('County Data'!G15&gt;9,'County Data'!F15,"*")</f>
        <v>689733.5</v>
      </c>
      <c r="F20" s="53">
        <f>IF('County Data'!I15&gt;9,'County Data'!H15,"*")</f>
        <v>74273028.67</v>
      </c>
      <c r="G20" s="53">
        <f>IF('County Data'!K15&gt;9,'County Data'!J15,"*")</f>
        <v>19502491.13</v>
      </c>
      <c r="H20" s="54">
        <f>IF('County Data'!M15&gt;9,'County Data'!L15,"*")</f>
        <v>1303678.5</v>
      </c>
      <c r="I20" s="22">
        <f t="shared" si="0"/>
        <v>-0.0972341509336757</v>
      </c>
      <c r="J20" s="22">
        <f t="shared" si="1"/>
        <v>-0.1245375938801927</v>
      </c>
      <c r="K20" s="22">
        <f t="shared" si="2"/>
        <v>-0.4709328258462497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69115986.37</v>
      </c>
      <c r="D21" s="49">
        <f>IF('County Data'!E16&gt;9,'County Data'!D16,"*")</f>
        <v>19591149.75</v>
      </c>
      <c r="E21" s="50">
        <f>IF('County Data'!G16&gt;9,'County Data'!F16,"*")</f>
        <v>1004966.5</v>
      </c>
      <c r="F21" s="51">
        <f>IF('County Data'!I16&gt;9,'County Data'!H16,"*")</f>
        <v>69337917.58</v>
      </c>
      <c r="G21" s="49">
        <f>IF('County Data'!K16&gt;9,'County Data'!J16,"*")</f>
        <v>19181368.34</v>
      </c>
      <c r="H21" s="50">
        <f>IF('County Data'!M16&gt;9,'County Data'!L16,"*")</f>
        <v>2323146</v>
      </c>
      <c r="I21" s="9">
        <f t="shared" si="0"/>
        <v>-0.003200719285287677</v>
      </c>
      <c r="J21" s="9">
        <f t="shared" si="1"/>
        <v>0.021363512901499297</v>
      </c>
      <c r="K21" s="9">
        <f t="shared" si="2"/>
        <v>-0.5674113895553702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04/01/2016 - 04/30/2016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04/01/2015 - 04/30/2015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895628.46</v>
      </c>
      <c r="D6" s="46">
        <f>IF('Town Data'!E2&gt;9,'Town Data'!D2,"*")</f>
        <v>279476.75</v>
      </c>
      <c r="E6" s="47" t="str">
        <f>IF('Town Data'!G2&gt;9,'Town Data'!F2,"*")</f>
        <v>*</v>
      </c>
      <c r="F6" s="46">
        <f>IF('Town Data'!I2&gt;9,'Town Data'!H2,"*")</f>
        <v>990561</v>
      </c>
      <c r="G6" s="46">
        <f>IF('Town Data'!K2&gt;9,'Town Data'!J2,"*")</f>
        <v>312109</v>
      </c>
      <c r="H6" s="47" t="str">
        <f>IF('Town Data'!M2&gt;9,'Town Data'!L2,"*")</f>
        <v>*</v>
      </c>
      <c r="I6" s="20">
        <f>_xlfn.IFERROR((C6-F6)/F6,"")</f>
        <v>-0.0958371468289182</v>
      </c>
      <c r="J6" s="20">
        <f>_xlfn.IFERROR((D6-G6)/G6,"")</f>
        <v>-0.10455401798730572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8414300.15</v>
      </c>
      <c r="D7" s="49">
        <f>IF('Town Data'!E3&gt;9,'Town Data'!D3,"*")</f>
        <v>343978.55</v>
      </c>
      <c r="E7" s="50" t="str">
        <f>IF('Town Data'!G3&gt;9,'Town Data'!F3,"*")</f>
        <v>*</v>
      </c>
      <c r="F7" s="51">
        <f>IF('Town Data'!I3&gt;9,'Town Data'!H3,"*")</f>
        <v>8862545.28</v>
      </c>
      <c r="G7" s="49">
        <f>IF('Town Data'!K3&gt;9,'Town Data'!J3,"*")</f>
        <v>346166</v>
      </c>
      <c r="H7" s="50" t="str">
        <f>IF('Town Data'!M3&gt;9,'Town Data'!L3,"*")</f>
        <v>*</v>
      </c>
      <c r="I7" s="9">
        <f aca="true" t="shared" si="0" ref="I7:I70">_xlfn.IFERROR((C7-F7)/F7,"")</f>
        <v>-0.050577471351435394</v>
      </c>
      <c r="J7" s="9">
        <f aca="true" t="shared" si="1" ref="J7:J70">_xlfn.IFERROR((D7-G7)/G7,"")</f>
        <v>-0.0063190781301456864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39140211.08</v>
      </c>
      <c r="D8" s="53">
        <f>IF('Town Data'!E4&gt;9,'Town Data'!D4,"*")</f>
        <v>9135828.81</v>
      </c>
      <c r="E8" s="54">
        <f>IF('Town Data'!G4&gt;9,'Town Data'!F4,"*")</f>
        <v>212811.5</v>
      </c>
      <c r="F8" s="53">
        <f>IF('Town Data'!I4&gt;9,'Town Data'!H4,"*")</f>
        <v>40041186.89</v>
      </c>
      <c r="G8" s="53">
        <f>IF('Town Data'!K4&gt;9,'Town Data'!J4,"*")</f>
        <v>8700650.54</v>
      </c>
      <c r="H8" s="54">
        <f>IF('Town Data'!M4&gt;9,'Town Data'!L4,"*")</f>
        <v>381333.33</v>
      </c>
      <c r="I8" s="22">
        <f t="shared" si="0"/>
        <v>-0.022501226361624525</v>
      </c>
      <c r="J8" s="22">
        <f t="shared" si="1"/>
        <v>0.0500167508164282</v>
      </c>
      <c r="K8" s="22">
        <f t="shared" si="2"/>
        <v>-0.4419278797371318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7051622.49</v>
      </c>
      <c r="D9" s="49">
        <f>IF('Town Data'!E5&gt;9,'Town Data'!D5,"*")</f>
        <v>864433.47</v>
      </c>
      <c r="E9" s="50" t="str">
        <f>IF('Town Data'!G5&gt;9,'Town Data'!F5,"*")</f>
        <v>*</v>
      </c>
      <c r="F9" s="51">
        <f>IF('Town Data'!I5&gt;9,'Town Data'!H5,"*")</f>
        <v>7811102</v>
      </c>
      <c r="G9" s="49">
        <f>IF('Town Data'!K5&gt;9,'Town Data'!J5,"*")</f>
        <v>993581</v>
      </c>
      <c r="H9" s="50" t="str">
        <f>IF('Town Data'!M5&gt;9,'Town Data'!L5,"*")</f>
        <v>*</v>
      </c>
      <c r="I9" s="9">
        <f t="shared" si="0"/>
        <v>-0.09723077614400628</v>
      </c>
      <c r="J9" s="9">
        <f t="shared" si="1"/>
        <v>-0.12998188371154443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11881059.2</v>
      </c>
      <c r="D10" s="53">
        <f>IF('Town Data'!E6&gt;9,'Town Data'!D6,"*")</f>
        <v>1042014.47</v>
      </c>
      <c r="E10" s="54">
        <f>IF('Town Data'!G6&gt;9,'Town Data'!F6,"*")</f>
        <v>50674.33</v>
      </c>
      <c r="F10" s="53">
        <f>IF('Town Data'!I6&gt;9,'Town Data'!H6,"*")</f>
        <v>14512406.91</v>
      </c>
      <c r="G10" s="53">
        <f>IF('Town Data'!K6&gt;9,'Town Data'!J6,"*")</f>
        <v>962331.43</v>
      </c>
      <c r="H10" s="54">
        <f>IF('Town Data'!M6&gt;9,'Town Data'!L6,"*")</f>
        <v>44016.67</v>
      </c>
      <c r="I10" s="22">
        <f t="shared" si="0"/>
        <v>-0.181317112062702</v>
      </c>
      <c r="J10" s="22">
        <f t="shared" si="1"/>
        <v>0.08280207578796416</v>
      </c>
      <c r="K10" s="22">
        <f t="shared" si="2"/>
        <v>0.15125315022694819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34332727.07</v>
      </c>
      <c r="D11" s="49">
        <f>IF('Town Data'!E7&gt;9,'Town Data'!D7,"*")</f>
        <v>10731097.96</v>
      </c>
      <c r="E11" s="50">
        <f>IF('Town Data'!G7&gt;9,'Town Data'!F7,"*")</f>
        <v>147235.5</v>
      </c>
      <c r="F11" s="51">
        <f>IF('Town Data'!I7&gt;9,'Town Data'!H7,"*")</f>
        <v>38697825.64</v>
      </c>
      <c r="G11" s="49">
        <f>IF('Town Data'!K7&gt;9,'Town Data'!J7,"*")</f>
        <v>10698541.95</v>
      </c>
      <c r="H11" s="50">
        <f>IF('Town Data'!M7&gt;9,'Town Data'!L7,"*")</f>
        <v>428250</v>
      </c>
      <c r="I11" s="9">
        <f t="shared" si="0"/>
        <v>-0.11279958234883401</v>
      </c>
      <c r="J11" s="9">
        <f t="shared" si="1"/>
        <v>0.0030430324199459385</v>
      </c>
      <c r="K11" s="9">
        <f t="shared" si="2"/>
        <v>-0.6561926444833626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17128413.2</v>
      </c>
      <c r="D12" s="53">
        <f>IF('Town Data'!E8&gt;9,'Town Data'!D8,"*")</f>
        <v>5010387.43</v>
      </c>
      <c r="E12" s="54">
        <f>IF('Town Data'!G8&gt;9,'Town Data'!F8,"*")</f>
        <v>144030.83</v>
      </c>
      <c r="F12" s="53">
        <f>IF('Town Data'!I8&gt;9,'Town Data'!H8,"*")</f>
        <v>19314615.12</v>
      </c>
      <c r="G12" s="53">
        <f>IF('Town Data'!K8&gt;9,'Town Data'!J8,"*")</f>
        <v>4899627.35</v>
      </c>
      <c r="H12" s="54">
        <f>IF('Town Data'!M8&gt;9,'Town Data'!L8,"*")</f>
        <v>60583.67</v>
      </c>
      <c r="I12" s="22">
        <f t="shared" si="0"/>
        <v>-0.11318899736895206</v>
      </c>
      <c r="J12" s="22">
        <f t="shared" si="1"/>
        <v>0.02260581715464546</v>
      </c>
      <c r="K12" s="22">
        <f t="shared" si="2"/>
        <v>1.377387008743445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1272184.47</v>
      </c>
      <c r="D13" s="49">
        <f>IF('Town Data'!E9&gt;9,'Town Data'!D9,"*")</f>
        <v>457700.74</v>
      </c>
      <c r="E13" s="50" t="str">
        <f>IF('Town Data'!G9&gt;9,'Town Data'!F9,"*")</f>
        <v>*</v>
      </c>
      <c r="F13" s="51">
        <f>IF('Town Data'!I9&gt;9,'Town Data'!H9,"*")</f>
        <v>1202716</v>
      </c>
      <c r="G13" s="49">
        <f>IF('Town Data'!K9&gt;9,'Town Data'!J9,"*")</f>
        <v>373719</v>
      </c>
      <c r="H13" s="50" t="str">
        <f>IF('Town Data'!M9&gt;9,'Town Data'!L9,"*")</f>
        <v>*</v>
      </c>
      <c r="I13" s="9">
        <f t="shared" si="0"/>
        <v>0.057759662297666256</v>
      </c>
      <c r="J13" s="9">
        <f t="shared" si="1"/>
        <v>0.22471894658821198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5835420.81</v>
      </c>
      <c r="D14" s="53">
        <f>IF('Town Data'!E10&gt;9,'Town Data'!D10,"*")</f>
        <v>1354334.17</v>
      </c>
      <c r="E14" s="54">
        <f>IF('Town Data'!G10&gt;9,'Town Data'!F10,"*")</f>
        <v>86885.17</v>
      </c>
      <c r="F14" s="53">
        <f>IF('Town Data'!I10&gt;9,'Town Data'!H10,"*")</f>
        <v>6575755.99</v>
      </c>
      <c r="G14" s="53">
        <f>IF('Town Data'!K10&gt;9,'Town Data'!J10,"*")</f>
        <v>1308880.74</v>
      </c>
      <c r="H14" s="54">
        <f>IF('Town Data'!M10&gt;9,'Town Data'!L10,"*")</f>
        <v>47921.33</v>
      </c>
      <c r="I14" s="22">
        <f t="shared" si="0"/>
        <v>-0.112585561435956</v>
      </c>
      <c r="J14" s="22">
        <f t="shared" si="1"/>
        <v>0.03472694540527805</v>
      </c>
      <c r="K14" s="22">
        <f t="shared" si="2"/>
        <v>0.8130792697114206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8687175.31</v>
      </c>
      <c r="D15" s="49">
        <f>IF('Town Data'!E11&gt;9,'Town Data'!D11,"*")</f>
        <v>935251.62</v>
      </c>
      <c r="E15" s="50" t="str">
        <f>IF('Town Data'!G11&gt;9,'Town Data'!F11,"*")</f>
        <v>*</v>
      </c>
      <c r="F15" s="51">
        <f>IF('Town Data'!I11&gt;9,'Town Data'!H11,"*")</f>
        <v>5739157</v>
      </c>
      <c r="G15" s="49">
        <f>IF('Town Data'!K11&gt;9,'Town Data'!J11,"*")</f>
        <v>804072</v>
      </c>
      <c r="H15" s="50" t="str">
        <f>IF('Town Data'!M11&gt;9,'Town Data'!L11,"*")</f>
        <v>*</v>
      </c>
      <c r="I15" s="9">
        <f t="shared" si="0"/>
        <v>0.5136674793876523</v>
      </c>
      <c r="J15" s="9">
        <f t="shared" si="1"/>
        <v>0.16314412142196222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44464405.04</v>
      </c>
      <c r="D16" s="56">
        <f>IF('Town Data'!E12&gt;9,'Town Data'!D12,"*")</f>
        <v>7586301.13</v>
      </c>
      <c r="E16" s="57">
        <f>IF('Town Data'!G12&gt;9,'Town Data'!F12,"*")</f>
        <v>463983.67</v>
      </c>
      <c r="F16" s="56">
        <f>IF('Town Data'!I12&gt;9,'Town Data'!H12,"*")</f>
        <v>48475203.98</v>
      </c>
      <c r="G16" s="56">
        <f>IF('Town Data'!K12&gt;9,'Town Data'!J12,"*")</f>
        <v>7209146.54</v>
      </c>
      <c r="H16" s="57">
        <f>IF('Town Data'!M12&gt;9,'Town Data'!L12,"*")</f>
        <v>771216.67</v>
      </c>
      <c r="I16" s="26">
        <f t="shared" si="0"/>
        <v>-0.0827391864437493</v>
      </c>
      <c r="J16" s="26">
        <f t="shared" si="1"/>
        <v>0.05231612201352198</v>
      </c>
      <c r="K16" s="26">
        <f t="shared" si="2"/>
        <v>-0.39837442829133873</v>
      </c>
      <c r="L16" s="15"/>
    </row>
    <row r="17" spans="1:12" ht="15">
      <c r="A17" s="15"/>
      <c r="B17" s="27" t="str">
        <f>'Town Data'!A13</f>
        <v>BRIGHTON</v>
      </c>
      <c r="C17" s="52">
        <f>IF('Town Data'!C13&gt;9,'Town Data'!B13,"*")</f>
        <v>461046.4</v>
      </c>
      <c r="D17" s="53">
        <f>IF('Town Data'!E13&gt;9,'Town Data'!D13,"*")</f>
        <v>208021.16</v>
      </c>
      <c r="E17" s="54" t="str">
        <f>IF('Town Data'!G13&gt;9,'Town Data'!F13,"*")</f>
        <v>*</v>
      </c>
      <c r="F17" s="53">
        <f>IF('Town Data'!I13&gt;9,'Town Data'!H13,"*")</f>
        <v>488415.17</v>
      </c>
      <c r="G17" s="53">
        <f>IF('Town Data'!K13&gt;9,'Town Data'!J13,"*")</f>
        <v>189366.17</v>
      </c>
      <c r="H17" s="54" t="str">
        <f>IF('Town Data'!M13&gt;9,'Town Data'!L13,"*")</f>
        <v>*</v>
      </c>
      <c r="I17" s="22">
        <f t="shared" si="0"/>
        <v>-0.056035872104463834</v>
      </c>
      <c r="J17" s="22">
        <f t="shared" si="1"/>
        <v>0.09851279138190305</v>
      </c>
      <c r="K17" s="22">
        <f t="shared" si="2"/>
      </c>
      <c r="L17" s="15"/>
    </row>
    <row r="18" spans="1:12" ht="15">
      <c r="A18" s="15"/>
      <c r="B18" s="15" t="str">
        <f>'Town Data'!A14</f>
        <v>BRISTOL</v>
      </c>
      <c r="C18" s="48">
        <f>IF('Town Data'!C14&gt;9,'Town Data'!B14,"*")</f>
        <v>3487686.12</v>
      </c>
      <c r="D18" s="49">
        <f>IF('Town Data'!E14&gt;9,'Town Data'!D14,"*")</f>
        <v>994564.04</v>
      </c>
      <c r="E18" s="50" t="str">
        <f>IF('Town Data'!G14&gt;9,'Town Data'!F14,"*")</f>
        <v>*</v>
      </c>
      <c r="F18" s="51">
        <f>IF('Town Data'!I14&gt;9,'Town Data'!H14,"*")</f>
        <v>3656849.07</v>
      </c>
      <c r="G18" s="49">
        <f>IF('Town Data'!K14&gt;9,'Town Data'!J14,"*")</f>
        <v>908849.8</v>
      </c>
      <c r="H18" s="50" t="str">
        <f>IF('Town Data'!M14&gt;9,'Town Data'!L14,"*")</f>
        <v>*</v>
      </c>
      <c r="I18" s="9">
        <f t="shared" si="0"/>
        <v>-0.04625921025501874</v>
      </c>
      <c r="J18" s="9">
        <f t="shared" si="1"/>
        <v>0.09431067707777455</v>
      </c>
      <c r="K18" s="9">
        <f t="shared" si="2"/>
      </c>
      <c r="L18" s="15"/>
    </row>
    <row r="19" spans="1:12" ht="15">
      <c r="A19" s="15"/>
      <c r="B19" s="27" t="str">
        <f>'Town Data'!A15</f>
        <v>BURKE</v>
      </c>
      <c r="C19" s="52">
        <f>IF('Town Data'!C15&gt;9,'Town Data'!B15,"*")</f>
        <v>456342.33</v>
      </c>
      <c r="D19" s="53">
        <f>IF('Town Data'!E15&gt;9,'Town Data'!D15,"*")</f>
        <v>189005.55</v>
      </c>
      <c r="E19" s="54" t="str">
        <f>IF('Town Data'!G15&gt;9,'Town Data'!F15,"*")</f>
        <v>*</v>
      </c>
      <c r="F19" s="53">
        <f>IF('Town Data'!I15&gt;9,'Town Data'!H15,"*")</f>
        <v>628379.1</v>
      </c>
      <c r="G19" s="53">
        <f>IF('Town Data'!K15&gt;9,'Town Data'!J15,"*")</f>
        <v>300685.1</v>
      </c>
      <c r="H19" s="54" t="str">
        <f>IF('Town Data'!M15&gt;9,'Town Data'!L15,"*")</f>
        <v>*</v>
      </c>
      <c r="I19" s="22">
        <f t="shared" si="0"/>
        <v>-0.2737786314026039</v>
      </c>
      <c r="J19" s="22">
        <f t="shared" si="1"/>
        <v>-0.37141697410347235</v>
      </c>
      <c r="K19" s="22">
        <f t="shared" si="2"/>
      </c>
      <c r="L19" s="15"/>
    </row>
    <row r="20" spans="1:12" ht="15">
      <c r="A20" s="15"/>
      <c r="B20" s="15" t="str">
        <f>'Town Data'!A16</f>
        <v>BURLINGTON</v>
      </c>
      <c r="C20" s="48">
        <f>IF('Town Data'!C16&gt;9,'Town Data'!B16,"*")</f>
        <v>91962217.51</v>
      </c>
      <c r="D20" s="49">
        <f>IF('Town Data'!E16&gt;9,'Town Data'!D16,"*")</f>
        <v>17365959.91</v>
      </c>
      <c r="E20" s="50">
        <f>IF('Town Data'!G16&gt;9,'Town Data'!F16,"*")</f>
        <v>685416.83</v>
      </c>
      <c r="F20" s="51">
        <f>IF('Town Data'!I16&gt;9,'Town Data'!H16,"*")</f>
        <v>94444923.21</v>
      </c>
      <c r="G20" s="49">
        <f>IF('Town Data'!K16&gt;9,'Town Data'!J16,"*")</f>
        <v>17411210.08</v>
      </c>
      <c r="H20" s="50">
        <f>IF('Town Data'!M16&gt;9,'Town Data'!L16,"*")</f>
        <v>639938.5</v>
      </c>
      <c r="I20" s="9">
        <f t="shared" si="0"/>
        <v>-0.026287338859703947</v>
      </c>
      <c r="J20" s="9">
        <f t="shared" si="1"/>
        <v>-0.0025989101154994545</v>
      </c>
      <c r="K20" s="9">
        <f t="shared" si="2"/>
        <v>0.0710667196925954</v>
      </c>
      <c r="L20" s="15"/>
    </row>
    <row r="21" spans="1:12" ht="15">
      <c r="A21" s="15"/>
      <c r="B21" s="27" t="str">
        <f>'Town Data'!A17</f>
        <v>CAMBRIDGE</v>
      </c>
      <c r="C21" s="52">
        <f>IF('Town Data'!C17&gt;9,'Town Data'!B17,"*")</f>
        <v>2892734.4</v>
      </c>
      <c r="D21" s="53">
        <f>IF('Town Data'!E17&gt;9,'Town Data'!D17,"*")</f>
        <v>932836.59</v>
      </c>
      <c r="E21" s="54" t="str">
        <f>IF('Town Data'!G17&gt;9,'Town Data'!F17,"*")</f>
        <v>*</v>
      </c>
      <c r="F21" s="53">
        <f>IF('Town Data'!I17&gt;9,'Town Data'!H17,"*")</f>
        <v>2774311.67</v>
      </c>
      <c r="G21" s="53">
        <f>IF('Town Data'!K17&gt;9,'Town Data'!J17,"*")</f>
        <v>1142186.89</v>
      </c>
      <c r="H21" s="54" t="str">
        <f>IF('Town Data'!M17&gt;9,'Town Data'!L17,"*")</f>
        <v>*</v>
      </c>
      <c r="I21" s="22">
        <f t="shared" si="0"/>
        <v>0.042685445647856854</v>
      </c>
      <c r="J21" s="22">
        <f t="shared" si="1"/>
        <v>-0.18328900623259645</v>
      </c>
      <c r="K21" s="22">
        <f t="shared" si="2"/>
      </c>
      <c r="L21" s="15"/>
    </row>
    <row r="22" spans="1:12" ht="15">
      <c r="A22" s="15"/>
      <c r="B22" s="15" t="str">
        <f>'Town Data'!A18</f>
        <v>CASTLETON</v>
      </c>
      <c r="C22" s="48">
        <f>IF('Town Data'!C18&gt;9,'Town Data'!B18,"*")</f>
        <v>6815639.56</v>
      </c>
      <c r="D22" s="49">
        <f>IF('Town Data'!E18&gt;9,'Town Data'!D18,"*")</f>
        <v>992890.21</v>
      </c>
      <c r="E22" s="50" t="str">
        <f>IF('Town Data'!G18&gt;9,'Town Data'!F18,"*")</f>
        <v>*</v>
      </c>
      <c r="F22" s="51">
        <f>IF('Town Data'!I18&gt;9,'Town Data'!H18,"*")</f>
        <v>6730560</v>
      </c>
      <c r="G22" s="49">
        <f>IF('Town Data'!K18&gt;9,'Town Data'!J18,"*")</f>
        <v>733984</v>
      </c>
      <c r="H22" s="50" t="str">
        <f>IF('Town Data'!M18&gt;9,'Town Data'!L18,"*")</f>
        <v>*</v>
      </c>
      <c r="I22" s="9">
        <f t="shared" si="0"/>
        <v>0.01264078471925064</v>
      </c>
      <c r="J22" s="9">
        <f t="shared" si="1"/>
        <v>0.35274094530670963</v>
      </c>
      <c r="K22" s="9">
        <f t="shared" si="2"/>
      </c>
      <c r="L22" s="15"/>
    </row>
    <row r="23" spans="1:12" ht="15">
      <c r="A23" s="15"/>
      <c r="B23" s="27" t="str">
        <f>'Town Data'!A19</f>
        <v>CHARLOTTE</v>
      </c>
      <c r="C23" s="52">
        <f>IF('Town Data'!C19&gt;9,'Town Data'!B19,"*")</f>
        <v>838645.79</v>
      </c>
      <c r="D23" s="53">
        <f>IF('Town Data'!E19&gt;9,'Town Data'!D19,"*")</f>
        <v>399320.64</v>
      </c>
      <c r="E23" s="54" t="str">
        <f>IF('Town Data'!G19&gt;9,'Town Data'!F19,"*")</f>
        <v>*</v>
      </c>
      <c r="F23" s="53">
        <f>IF('Town Data'!I19&gt;9,'Town Data'!H19,"*")</f>
        <v>635051</v>
      </c>
      <c r="G23" s="53">
        <f>IF('Town Data'!K19&gt;9,'Town Data'!J19,"*")</f>
        <v>250623</v>
      </c>
      <c r="H23" s="54" t="str">
        <f>IF('Town Data'!M19&gt;9,'Town Data'!L19,"*")</f>
        <v>*</v>
      </c>
      <c r="I23" s="22">
        <f t="shared" si="0"/>
        <v>0.3205959678828945</v>
      </c>
      <c r="J23" s="22">
        <f t="shared" si="1"/>
        <v>0.5933120264301361</v>
      </c>
      <c r="K23" s="22">
        <f t="shared" si="2"/>
      </c>
      <c r="L23" s="15"/>
    </row>
    <row r="24" spans="1:12" ht="15">
      <c r="A24" s="15"/>
      <c r="B24" s="15" t="str">
        <f>'Town Data'!A20</f>
        <v>CHESTER</v>
      </c>
      <c r="C24" s="48">
        <f>IF('Town Data'!C20&gt;9,'Town Data'!B20,"*")</f>
        <v>1721524.68</v>
      </c>
      <c r="D24" s="49">
        <f>IF('Town Data'!E20&gt;9,'Town Data'!D20,"*")</f>
        <v>542132.72</v>
      </c>
      <c r="E24" s="50" t="str">
        <f>IF('Town Data'!G20&gt;9,'Town Data'!F20,"*")</f>
        <v>*</v>
      </c>
      <c r="F24" s="51">
        <f>IF('Town Data'!I20&gt;9,'Town Data'!H20,"*")</f>
        <v>1838395</v>
      </c>
      <c r="G24" s="49">
        <f>IF('Town Data'!K20&gt;9,'Town Data'!J20,"*")</f>
        <v>494257</v>
      </c>
      <c r="H24" s="50">
        <f>IF('Town Data'!M20&gt;9,'Town Data'!L20,"*")</f>
        <v>128850</v>
      </c>
      <c r="I24" s="9">
        <f t="shared" si="0"/>
        <v>-0.06357193095063904</v>
      </c>
      <c r="J24" s="9">
        <f t="shared" si="1"/>
        <v>0.0968640201352737</v>
      </c>
      <c r="K24" s="9">
        <f t="shared" si="2"/>
      </c>
      <c r="L24" s="15"/>
    </row>
    <row r="25" spans="1:12" ht="15">
      <c r="A25" s="15"/>
      <c r="B25" s="27" t="str">
        <f>'Town Data'!A21</f>
        <v>CLARENDON</v>
      </c>
      <c r="C25" s="52">
        <f>IF('Town Data'!C21&gt;9,'Town Data'!B21,"*")</f>
        <v>3478376.54</v>
      </c>
      <c r="D25" s="53">
        <f>IF('Town Data'!E21&gt;9,'Town Data'!D21,"*")</f>
        <v>1274436.04</v>
      </c>
      <c r="E25" s="54" t="str">
        <f>IF('Town Data'!G21&gt;9,'Town Data'!F21,"*")</f>
        <v>*</v>
      </c>
      <c r="F25" s="53">
        <f>IF('Town Data'!I21&gt;9,'Town Data'!H21,"*")</f>
        <v>3726083.89</v>
      </c>
      <c r="G25" s="53">
        <f>IF('Town Data'!K21&gt;9,'Town Data'!J21,"*")</f>
        <v>1337766.6</v>
      </c>
      <c r="H25" s="54" t="str">
        <f>IF('Town Data'!M21&gt;9,'Town Data'!L21,"*")</f>
        <v>*</v>
      </c>
      <c r="I25" s="22">
        <f t="shared" si="0"/>
        <v>-0.06647927349805323</v>
      </c>
      <c r="J25" s="22">
        <f t="shared" si="1"/>
        <v>-0.047340515154138285</v>
      </c>
      <c r="K25" s="22">
        <f t="shared" si="2"/>
      </c>
      <c r="L25" s="15"/>
    </row>
    <row r="26" spans="1:12" ht="15">
      <c r="A26" s="15"/>
      <c r="B26" s="15" t="str">
        <f>'Town Data'!A22</f>
        <v>COLCHESTER</v>
      </c>
      <c r="C26" s="48">
        <f>IF('Town Data'!C22&gt;9,'Town Data'!B22,"*")</f>
        <v>97376426.53</v>
      </c>
      <c r="D26" s="49">
        <f>IF('Town Data'!E22&gt;9,'Town Data'!D22,"*")</f>
        <v>24555967.63</v>
      </c>
      <c r="E26" s="50">
        <f>IF('Town Data'!G22&gt;9,'Town Data'!F22,"*")</f>
        <v>1151281.67</v>
      </c>
      <c r="F26" s="51">
        <f>IF('Town Data'!I22&gt;9,'Town Data'!H22,"*")</f>
        <v>102771492.08</v>
      </c>
      <c r="G26" s="49">
        <f>IF('Town Data'!K22&gt;9,'Town Data'!J22,"*")</f>
        <v>25344880.06</v>
      </c>
      <c r="H26" s="50">
        <f>IF('Town Data'!M22&gt;9,'Town Data'!L22,"*")</f>
        <v>905423</v>
      </c>
      <c r="I26" s="9">
        <f t="shared" si="0"/>
        <v>-0.05249574021753365</v>
      </c>
      <c r="J26" s="9">
        <f t="shared" si="1"/>
        <v>-0.03112709265667757</v>
      </c>
      <c r="K26" s="9">
        <f t="shared" si="2"/>
        <v>0.2715401199218486</v>
      </c>
      <c r="L26" s="15"/>
    </row>
    <row r="27" spans="1:12" ht="15">
      <c r="A27" s="15"/>
      <c r="B27" s="27" t="str">
        <f>'Town Data'!A23</f>
        <v>CRAFTSBURY</v>
      </c>
      <c r="C27" s="52">
        <f>IF('Town Data'!C23&gt;9,'Town Data'!B23,"*")</f>
        <v>433818.14</v>
      </c>
      <c r="D27" s="53">
        <f>IF('Town Data'!E23&gt;9,'Town Data'!D23,"*")</f>
        <v>186717.1</v>
      </c>
      <c r="E27" s="54" t="str">
        <f>IF('Town Data'!G23&gt;9,'Town Data'!F23,"*")</f>
        <v>*</v>
      </c>
      <c r="F27" s="53">
        <f>IF('Town Data'!I23&gt;9,'Town Data'!H23,"*")</f>
        <v>362046.67</v>
      </c>
      <c r="G27" s="53">
        <f>IF('Town Data'!K23&gt;9,'Town Data'!J23,"*")</f>
        <v>163230.78</v>
      </c>
      <c r="H27" s="54" t="str">
        <f>IF('Town Data'!M23&gt;9,'Town Data'!L23,"*")</f>
        <v>*</v>
      </c>
      <c r="I27" s="22">
        <f t="shared" si="0"/>
        <v>0.19823817189093337</v>
      </c>
      <c r="J27" s="22">
        <f t="shared" si="1"/>
        <v>0.1438841375382756</v>
      </c>
      <c r="K27" s="22">
        <f t="shared" si="2"/>
      </c>
      <c r="L27" s="15"/>
    </row>
    <row r="28" spans="1:12" ht="15">
      <c r="A28" s="15"/>
      <c r="B28" s="15" t="str">
        <f>'Town Data'!A24</f>
        <v>DANBY</v>
      </c>
      <c r="C28" s="48">
        <f>IF('Town Data'!C24&gt;9,'Town Data'!B24,"*")</f>
        <v>364210.24</v>
      </c>
      <c r="D28" s="49" t="str">
        <f>IF('Town Data'!E24&gt;9,'Town Data'!D24,"*")</f>
        <v>*</v>
      </c>
      <c r="E28" s="50" t="str">
        <f>IF('Town Data'!G24&gt;9,'Town Data'!F24,"*")</f>
        <v>*</v>
      </c>
      <c r="F28" s="51">
        <f>IF('Town Data'!I24&gt;9,'Town Data'!H24,"*")</f>
        <v>580713</v>
      </c>
      <c r="G28" s="49" t="str">
        <f>IF('Town Data'!K24&gt;9,'Town Data'!J24,"*")</f>
        <v>*</v>
      </c>
      <c r="H28" s="50" t="str">
        <f>IF('Town Data'!M24&gt;9,'Town Data'!L24,"*")</f>
        <v>*</v>
      </c>
      <c r="I28" s="9">
        <f t="shared" si="0"/>
        <v>-0.37282230637165004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DERBY</v>
      </c>
      <c r="C29" s="52">
        <f>IF('Town Data'!C25&gt;9,'Town Data'!B25,"*")</f>
        <v>16714843.57</v>
      </c>
      <c r="D29" s="53">
        <f>IF('Town Data'!E25&gt;9,'Town Data'!D25,"*")</f>
        <v>4892613.67</v>
      </c>
      <c r="E29" s="54">
        <f>IF('Town Data'!G25&gt;9,'Town Data'!F25,"*")</f>
        <v>118960.17</v>
      </c>
      <c r="F29" s="53">
        <f>IF('Town Data'!I25&gt;9,'Town Data'!H25,"*")</f>
        <v>14545927.22</v>
      </c>
      <c r="G29" s="53">
        <f>IF('Town Data'!K25&gt;9,'Town Data'!J25,"*")</f>
        <v>3205684.56</v>
      </c>
      <c r="H29" s="54">
        <f>IF('Town Data'!M25&gt;9,'Town Data'!L25,"*")</f>
        <v>131843.33</v>
      </c>
      <c r="I29" s="22">
        <f t="shared" si="0"/>
        <v>0.14910815358802543</v>
      </c>
      <c r="J29" s="22">
        <f t="shared" si="1"/>
        <v>0.526230537791903</v>
      </c>
      <c r="K29" s="22">
        <f t="shared" si="2"/>
        <v>-0.09771567511227144</v>
      </c>
      <c r="L29" s="15"/>
    </row>
    <row r="30" spans="1:12" ht="15">
      <c r="A30" s="15"/>
      <c r="B30" s="15" t="str">
        <f>'Town Data'!A26</f>
        <v>DORSET</v>
      </c>
      <c r="C30" s="48">
        <f>IF('Town Data'!C26&gt;9,'Town Data'!B26,"*")</f>
        <v>1506960.23</v>
      </c>
      <c r="D30" s="49">
        <f>IF('Town Data'!E26&gt;9,'Town Data'!D26,"*")</f>
        <v>909299.28</v>
      </c>
      <c r="E30" s="50" t="str">
        <f>IF('Town Data'!G26&gt;9,'Town Data'!F26,"*")</f>
        <v>*</v>
      </c>
      <c r="F30" s="51">
        <f>IF('Town Data'!I26&gt;9,'Town Data'!H26,"*")</f>
        <v>1325084.99</v>
      </c>
      <c r="G30" s="49">
        <f>IF('Town Data'!K26&gt;9,'Town Data'!J26,"*")</f>
        <v>594818.98</v>
      </c>
      <c r="H30" s="50" t="str">
        <f>IF('Town Data'!M26&gt;9,'Town Data'!L26,"*")</f>
        <v>*</v>
      </c>
      <c r="I30" s="9">
        <f t="shared" si="0"/>
        <v>0.13725552803975238</v>
      </c>
      <c r="J30" s="9">
        <f t="shared" si="1"/>
        <v>0.528699168274691</v>
      </c>
      <c r="K30" s="9">
        <f t="shared" si="2"/>
      </c>
      <c r="L30" s="15"/>
    </row>
    <row r="31" spans="1:12" ht="15">
      <c r="A31" s="15"/>
      <c r="B31" s="27" t="str">
        <f>'Town Data'!A27</f>
        <v>DOVER</v>
      </c>
      <c r="C31" s="52">
        <f>IF('Town Data'!C27&gt;9,'Town Data'!B27,"*")</f>
        <v>1719087.23</v>
      </c>
      <c r="D31" s="53">
        <f>IF('Town Data'!E27&gt;9,'Town Data'!D27,"*")</f>
        <v>1564385</v>
      </c>
      <c r="E31" s="54" t="str">
        <f>IF('Town Data'!G27&gt;9,'Town Data'!F27,"*")</f>
        <v>*</v>
      </c>
      <c r="F31" s="53">
        <f>IF('Town Data'!I27&gt;9,'Town Data'!H27,"*")</f>
        <v>4548670.68</v>
      </c>
      <c r="G31" s="53">
        <f>IF('Town Data'!K27&gt;9,'Town Data'!J27,"*")</f>
        <v>4137315.68</v>
      </c>
      <c r="H31" s="54" t="str">
        <f>IF('Town Data'!M27&gt;9,'Town Data'!L27,"*")</f>
        <v>*</v>
      </c>
      <c r="I31" s="22">
        <f t="shared" si="0"/>
        <v>-0.6220682148833865</v>
      </c>
      <c r="J31" s="22">
        <f t="shared" si="1"/>
        <v>-0.6218840617934187</v>
      </c>
      <c r="K31" s="22">
        <f t="shared" si="2"/>
      </c>
      <c r="L31" s="15"/>
    </row>
    <row r="32" spans="1:12" ht="15">
      <c r="A32" s="15"/>
      <c r="B32" s="15" t="str">
        <f>'Town Data'!A28</f>
        <v>EAST MONTPELIER</v>
      </c>
      <c r="C32" s="48">
        <f>IF('Town Data'!C28&gt;9,'Town Data'!B28,"*")</f>
        <v>4590406.2</v>
      </c>
      <c r="D32" s="49">
        <f>IF('Town Data'!E28&gt;9,'Town Data'!D28,"*")</f>
        <v>1082816</v>
      </c>
      <c r="E32" s="50" t="str">
        <f>IF('Town Data'!G28&gt;9,'Town Data'!F28,"*")</f>
        <v>*</v>
      </c>
      <c r="F32" s="51">
        <f>IF('Town Data'!I28&gt;9,'Town Data'!H28,"*")</f>
        <v>2917364.41</v>
      </c>
      <c r="G32" s="49">
        <f>IF('Town Data'!K28&gt;9,'Town Data'!J28,"*")</f>
        <v>846555.63</v>
      </c>
      <c r="H32" s="50" t="str">
        <f>IF('Town Data'!M28&gt;9,'Town Data'!L28,"*")</f>
        <v>*</v>
      </c>
      <c r="I32" s="9">
        <f t="shared" si="0"/>
        <v>0.5734771371945269</v>
      </c>
      <c r="J32" s="9">
        <f t="shared" si="1"/>
        <v>0.27908428179728717</v>
      </c>
      <c r="K32" s="9">
        <f t="shared" si="2"/>
      </c>
      <c r="L32" s="15"/>
    </row>
    <row r="33" spans="1:12" ht="15">
      <c r="A33" s="15"/>
      <c r="B33" s="27" t="str">
        <f>'Town Data'!A29</f>
        <v>ENOSBURG</v>
      </c>
      <c r="C33" s="52">
        <f>IF('Town Data'!C29&gt;9,'Town Data'!B29,"*")</f>
        <v>5937662.11</v>
      </c>
      <c r="D33" s="53">
        <f>IF('Town Data'!E29&gt;9,'Town Data'!D29,"*")</f>
        <v>1539441.97</v>
      </c>
      <c r="E33" s="54">
        <f>IF('Town Data'!G29&gt;9,'Town Data'!F29,"*")</f>
        <v>52922.17</v>
      </c>
      <c r="F33" s="53">
        <f>IF('Town Data'!I29&gt;9,'Town Data'!H29,"*")</f>
        <v>6081696.68</v>
      </c>
      <c r="G33" s="53">
        <f>IF('Town Data'!K29&gt;9,'Town Data'!J29,"*")</f>
        <v>1440671.47</v>
      </c>
      <c r="H33" s="54">
        <f>IF('Town Data'!M29&gt;9,'Town Data'!L29,"*")</f>
        <v>84496</v>
      </c>
      <c r="I33" s="22">
        <f t="shared" si="0"/>
        <v>-0.023683287342110487</v>
      </c>
      <c r="J33" s="22">
        <f t="shared" si="1"/>
        <v>0.06855865619383716</v>
      </c>
      <c r="K33" s="22">
        <f t="shared" si="2"/>
        <v>-0.3736724815375876</v>
      </c>
      <c r="L33" s="15"/>
    </row>
    <row r="34" spans="1:12" ht="15">
      <c r="A34" s="15"/>
      <c r="B34" s="15" t="str">
        <f>'Town Data'!A30</f>
        <v>ESSEX</v>
      </c>
      <c r="C34" s="48">
        <f>IF('Town Data'!C30&gt;9,'Town Data'!B30,"*")</f>
        <v>34128074.28</v>
      </c>
      <c r="D34" s="49">
        <f>IF('Town Data'!E30&gt;9,'Town Data'!D30,"*")</f>
        <v>11177078.71</v>
      </c>
      <c r="E34" s="50">
        <f>IF('Town Data'!G30&gt;9,'Town Data'!F30,"*")</f>
        <v>704281.5</v>
      </c>
      <c r="F34" s="51">
        <f>IF('Town Data'!I30&gt;9,'Town Data'!H30,"*")</f>
        <v>35130931.47</v>
      </c>
      <c r="G34" s="49">
        <f>IF('Town Data'!K30&gt;9,'Town Data'!J30,"*")</f>
        <v>10792341.51</v>
      </c>
      <c r="H34" s="50">
        <f>IF('Town Data'!M30&gt;9,'Town Data'!L30,"*")</f>
        <v>874149.33</v>
      </c>
      <c r="I34" s="9">
        <f t="shared" si="0"/>
        <v>-0.028546273840088354</v>
      </c>
      <c r="J34" s="9">
        <f t="shared" si="1"/>
        <v>0.03564909428074623</v>
      </c>
      <c r="K34" s="9">
        <f t="shared" si="2"/>
        <v>-0.19432358313424547</v>
      </c>
      <c r="L34" s="15"/>
    </row>
    <row r="35" spans="1:12" ht="15">
      <c r="A35" s="15"/>
      <c r="B35" s="27" t="str">
        <f>'Town Data'!A31</f>
        <v>FAIR HAVEN</v>
      </c>
      <c r="C35" s="52">
        <f>IF('Town Data'!C31&gt;9,'Town Data'!B31,"*")</f>
        <v>4895005.77</v>
      </c>
      <c r="D35" s="53">
        <f>IF('Town Data'!E31&gt;9,'Town Data'!D31,"*")</f>
        <v>1163332.82</v>
      </c>
      <c r="E35" s="54" t="str">
        <f>IF('Town Data'!G31&gt;9,'Town Data'!F31,"*")</f>
        <v>*</v>
      </c>
      <c r="F35" s="53">
        <f>IF('Town Data'!I31&gt;9,'Town Data'!H31,"*")</f>
        <v>5485149.66</v>
      </c>
      <c r="G35" s="53">
        <f>IF('Town Data'!K31&gt;9,'Town Data'!J31,"*")</f>
        <v>1024679.6</v>
      </c>
      <c r="H35" s="54" t="str">
        <f>IF('Town Data'!M31&gt;9,'Town Data'!L31,"*")</f>
        <v>*</v>
      </c>
      <c r="I35" s="22">
        <f t="shared" si="0"/>
        <v>-0.10758938708702445</v>
      </c>
      <c r="J35" s="22">
        <f t="shared" si="1"/>
        <v>0.13531373123852578</v>
      </c>
      <c r="K35" s="22">
        <f t="shared" si="2"/>
      </c>
      <c r="L35" s="15"/>
    </row>
    <row r="36" spans="1:12" ht="15">
      <c r="A36" s="15"/>
      <c r="B36" s="15" t="str">
        <f>'Town Data'!A32</f>
        <v>FAIRFAX</v>
      </c>
      <c r="C36" s="48">
        <f>IF('Town Data'!C32&gt;9,'Town Data'!B32,"*")</f>
        <v>2356393.55</v>
      </c>
      <c r="D36" s="49">
        <f>IF('Town Data'!E32&gt;9,'Town Data'!D32,"*")</f>
        <v>915276.21</v>
      </c>
      <c r="E36" s="50" t="str">
        <f>IF('Town Data'!G32&gt;9,'Town Data'!F32,"*")</f>
        <v>*</v>
      </c>
      <c r="F36" s="51">
        <f>IF('Town Data'!I32&gt;9,'Town Data'!H32,"*")</f>
        <v>2089594.6</v>
      </c>
      <c r="G36" s="49">
        <f>IF('Town Data'!K32&gt;9,'Town Data'!J32,"*")</f>
        <v>652137.44</v>
      </c>
      <c r="H36" s="50" t="str">
        <f>IF('Town Data'!M32&gt;9,'Town Data'!L32,"*")</f>
        <v>*</v>
      </c>
      <c r="I36" s="9">
        <f t="shared" si="0"/>
        <v>0.1276797662091966</v>
      </c>
      <c r="J36" s="9">
        <f t="shared" si="1"/>
        <v>0.4035020133179289</v>
      </c>
      <c r="K36" s="9">
        <f t="shared" si="2"/>
      </c>
      <c r="L36" s="15"/>
    </row>
    <row r="37" spans="1:12" ht="15">
      <c r="A37" s="15"/>
      <c r="B37" s="27" t="str">
        <f>'Town Data'!A33</f>
        <v>FAIRLEE</v>
      </c>
      <c r="C37" s="52">
        <f>IF('Town Data'!C33&gt;9,'Town Data'!B33,"*")</f>
        <v>3655839.23</v>
      </c>
      <c r="D37" s="53">
        <f>IF('Town Data'!E33&gt;9,'Town Data'!D33,"*")</f>
        <v>203439.22</v>
      </c>
      <c r="E37" s="54" t="str">
        <f>IF('Town Data'!G33&gt;9,'Town Data'!F33,"*")</f>
        <v>*</v>
      </c>
      <c r="F37" s="53">
        <f>IF('Town Data'!I33&gt;9,'Town Data'!H33,"*")</f>
        <v>3598780.86</v>
      </c>
      <c r="G37" s="53">
        <f>IF('Town Data'!K33&gt;9,'Town Data'!J33,"*")</f>
        <v>129957.25</v>
      </c>
      <c r="H37" s="54" t="str">
        <f>IF('Town Data'!M33&gt;9,'Town Data'!L33,"*")</f>
        <v>*</v>
      </c>
      <c r="I37" s="22">
        <f t="shared" si="0"/>
        <v>0.01585491648969149</v>
      </c>
      <c r="J37" s="22">
        <f t="shared" si="1"/>
        <v>0.5654318631703887</v>
      </c>
      <c r="K37" s="22">
        <f>_xlfn.IFERROR((E37-H37)/H37,"")</f>
      </c>
      <c r="L37" s="15"/>
    </row>
    <row r="38" spans="1:12" ht="15">
      <c r="A38" s="15"/>
      <c r="B38" s="15" t="str">
        <f>'Town Data'!A34</f>
        <v>FERRISBURGH</v>
      </c>
      <c r="C38" s="48">
        <f>IF('Town Data'!C34&gt;9,'Town Data'!B34,"*")</f>
        <v>1428098.05</v>
      </c>
      <c r="D38" s="49">
        <f>IF('Town Data'!E34&gt;9,'Town Data'!D34,"*")</f>
        <v>625528.18</v>
      </c>
      <c r="E38" s="50" t="str">
        <f>IF('Town Data'!G34&gt;9,'Town Data'!F34,"*")</f>
        <v>*</v>
      </c>
      <c r="F38" s="51">
        <f>IF('Town Data'!I34&gt;9,'Town Data'!H34,"*")</f>
        <v>1484200.85</v>
      </c>
      <c r="G38" s="49">
        <f>IF('Town Data'!K34&gt;9,'Town Data'!J34,"*")</f>
        <v>507478.99</v>
      </c>
      <c r="H38" s="50" t="str">
        <f>IF('Town Data'!M34&gt;9,'Town Data'!L34,"*")</f>
        <v>*</v>
      </c>
      <c r="I38" s="9">
        <f t="shared" si="0"/>
        <v>-0.03780000530251687</v>
      </c>
      <c r="J38" s="9">
        <f t="shared" si="1"/>
        <v>0.23261887157141237</v>
      </c>
      <c r="K38" s="9">
        <f t="shared" si="2"/>
      </c>
      <c r="L38" s="15"/>
    </row>
    <row r="39" spans="1:12" ht="15">
      <c r="A39" s="15"/>
      <c r="B39" s="27" t="str">
        <f>'Town Data'!A35</f>
        <v>GEORGIA</v>
      </c>
      <c r="C39" s="52">
        <f>IF('Town Data'!C35&gt;9,'Town Data'!B35,"*")</f>
        <v>1735965.53</v>
      </c>
      <c r="D39" s="53">
        <f>IF('Town Data'!E35&gt;9,'Town Data'!D35,"*")</f>
        <v>607048.5</v>
      </c>
      <c r="E39" s="54" t="str">
        <f>IF('Town Data'!G35&gt;9,'Town Data'!F35,"*")</f>
        <v>*</v>
      </c>
      <c r="F39" s="53">
        <f>IF('Town Data'!I35&gt;9,'Town Data'!H35,"*")</f>
        <v>1810774</v>
      </c>
      <c r="G39" s="53">
        <f>IF('Town Data'!K35&gt;9,'Town Data'!J35,"*")</f>
        <v>583954</v>
      </c>
      <c r="H39" s="54" t="str">
        <f>IF('Town Data'!M35&gt;9,'Town Data'!L35,"*")</f>
        <v>*</v>
      </c>
      <c r="I39" s="22">
        <f t="shared" si="0"/>
        <v>-0.04131297997430931</v>
      </c>
      <c r="J39" s="22">
        <f t="shared" si="1"/>
        <v>0.03954849183326084</v>
      </c>
      <c r="K39" s="22">
        <f t="shared" si="2"/>
      </c>
      <c r="L39" s="15"/>
    </row>
    <row r="40" spans="1:12" ht="15">
      <c r="A40" s="15"/>
      <c r="B40" s="15" t="str">
        <f>'Town Data'!A36</f>
        <v>HARDWICK</v>
      </c>
      <c r="C40" s="48">
        <f>IF('Town Data'!C36&gt;9,'Town Data'!B36,"*")</f>
        <v>7938423.41</v>
      </c>
      <c r="D40" s="49">
        <f>IF('Town Data'!E36&gt;9,'Town Data'!D36,"*")</f>
        <v>1312548.87</v>
      </c>
      <c r="E40" s="50" t="str">
        <f>IF('Town Data'!G36&gt;9,'Town Data'!F36,"*")</f>
        <v>*</v>
      </c>
      <c r="F40" s="51">
        <f>IF('Town Data'!I36&gt;9,'Town Data'!H36,"*")</f>
        <v>6741101.83</v>
      </c>
      <c r="G40" s="49">
        <f>IF('Town Data'!K36&gt;9,'Town Data'!J36,"*")</f>
        <v>1057964.03</v>
      </c>
      <c r="H40" s="50" t="str">
        <f>IF('Town Data'!M36&gt;9,'Town Data'!L36,"*")</f>
        <v>*</v>
      </c>
      <c r="I40" s="9">
        <f t="shared" si="0"/>
        <v>0.1776151154803131</v>
      </c>
      <c r="J40" s="9">
        <f t="shared" si="1"/>
        <v>0.24063657438334654</v>
      </c>
      <c r="K40" s="9">
        <f t="shared" si="2"/>
      </c>
      <c r="L40" s="15"/>
    </row>
    <row r="41" spans="1:12" ht="15">
      <c r="A41" s="15"/>
      <c r="B41" s="27" t="str">
        <f>'Town Data'!A37</f>
        <v>HARTFORD</v>
      </c>
      <c r="C41" s="52">
        <f>IF('Town Data'!C37&gt;9,'Town Data'!B37,"*")</f>
        <v>18137805.87</v>
      </c>
      <c r="D41" s="53">
        <f>IF('Town Data'!E37&gt;9,'Town Data'!D37,"*")</f>
        <v>5918333.51</v>
      </c>
      <c r="E41" s="54">
        <f>IF('Town Data'!G37&gt;9,'Town Data'!F37,"*")</f>
        <v>305401.17</v>
      </c>
      <c r="F41" s="53">
        <f>IF('Town Data'!I37&gt;9,'Town Data'!H37,"*")</f>
        <v>17198620.5</v>
      </c>
      <c r="G41" s="53">
        <f>IF('Town Data'!K37&gt;9,'Town Data'!J37,"*")</f>
        <v>5442847.54</v>
      </c>
      <c r="H41" s="54">
        <f>IF('Town Data'!M37&gt;9,'Town Data'!L37,"*")</f>
        <v>136057.17</v>
      </c>
      <c r="I41" s="22">
        <f t="shared" si="0"/>
        <v>0.054608180347952964</v>
      </c>
      <c r="J41" s="22">
        <f t="shared" si="1"/>
        <v>0.08735978116337238</v>
      </c>
      <c r="K41" s="22">
        <f t="shared" si="2"/>
        <v>1.244653258626502</v>
      </c>
      <c r="L41" s="15"/>
    </row>
    <row r="42" spans="1:12" ht="15">
      <c r="A42" s="15"/>
      <c r="B42" s="15" t="str">
        <f>'Town Data'!A38</f>
        <v>HARTLAND</v>
      </c>
      <c r="C42" s="48">
        <f>IF('Town Data'!C38&gt;9,'Town Data'!B38,"*")</f>
        <v>553997.98</v>
      </c>
      <c r="D42" s="49">
        <f>IF('Town Data'!E38&gt;9,'Town Data'!D38,"*")</f>
        <v>181633.05</v>
      </c>
      <c r="E42" s="50" t="str">
        <f>IF('Town Data'!G38&gt;9,'Town Data'!F38,"*")</f>
        <v>*</v>
      </c>
      <c r="F42" s="51">
        <f>IF('Town Data'!I38&gt;9,'Town Data'!H38,"*")</f>
        <v>589695.98</v>
      </c>
      <c r="G42" s="49">
        <f>IF('Town Data'!K38&gt;9,'Town Data'!J38,"*")</f>
        <v>155705.5</v>
      </c>
      <c r="H42" s="50" t="str">
        <f>IF('Town Data'!M38&gt;9,'Town Data'!L38,"*")</f>
        <v>*</v>
      </c>
      <c r="I42" s="9">
        <f t="shared" si="0"/>
        <v>-0.06053627837178066</v>
      </c>
      <c r="J42" s="9">
        <f t="shared" si="1"/>
        <v>0.1665165970373557</v>
      </c>
      <c r="K42" s="9">
        <f t="shared" si="2"/>
      </c>
      <c r="L42" s="15"/>
    </row>
    <row r="43" spans="1:12" ht="15">
      <c r="A43" s="15"/>
      <c r="B43" s="27" t="str">
        <f>'Town Data'!A39</f>
        <v>HIGHGATE</v>
      </c>
      <c r="C43" s="52">
        <f>IF('Town Data'!C39&gt;9,'Town Data'!B39,"*")</f>
        <v>1114518.02</v>
      </c>
      <c r="D43" s="53">
        <f>IF('Town Data'!E39&gt;9,'Town Data'!D39,"*")</f>
        <v>413692</v>
      </c>
      <c r="E43" s="54" t="str">
        <f>IF('Town Data'!G39&gt;9,'Town Data'!F39,"*")</f>
        <v>*</v>
      </c>
      <c r="F43" s="53">
        <f>IF('Town Data'!I39&gt;9,'Town Data'!H39,"*")</f>
        <v>1113599.2</v>
      </c>
      <c r="G43" s="53">
        <f>IF('Town Data'!K39&gt;9,'Town Data'!J39,"*")</f>
        <v>328808.2</v>
      </c>
      <c r="H43" s="54" t="str">
        <f>IF('Town Data'!M39&gt;9,'Town Data'!L39,"*")</f>
        <v>*</v>
      </c>
      <c r="I43" s="22">
        <f t="shared" si="0"/>
        <v>0.0008250903915879836</v>
      </c>
      <c r="J43" s="22">
        <f t="shared" si="1"/>
        <v>0.2581559705627779</v>
      </c>
      <c r="K43" s="22">
        <f t="shared" si="2"/>
      </c>
      <c r="L43" s="15"/>
    </row>
    <row r="44" spans="1:12" ht="15">
      <c r="A44" s="15"/>
      <c r="B44" s="15" t="str">
        <f>'Town Data'!A40</f>
        <v>HINESBURG</v>
      </c>
      <c r="C44" s="48">
        <f>IF('Town Data'!C40&gt;9,'Town Data'!B40,"*")</f>
        <v>7296473.64</v>
      </c>
      <c r="D44" s="49">
        <f>IF('Town Data'!E40&gt;9,'Town Data'!D40,"*")</f>
        <v>1121422.25</v>
      </c>
      <c r="E44" s="50" t="str">
        <f>IF('Town Data'!G40&gt;9,'Town Data'!F40,"*")</f>
        <v>*</v>
      </c>
      <c r="F44" s="51">
        <f>IF('Town Data'!I40&gt;9,'Town Data'!H40,"*")</f>
        <v>6792018.74</v>
      </c>
      <c r="G44" s="49">
        <f>IF('Town Data'!K40&gt;9,'Town Data'!J40,"*")</f>
        <v>872678.74</v>
      </c>
      <c r="H44" s="50" t="str">
        <f>IF('Town Data'!M40&gt;9,'Town Data'!L40,"*")</f>
        <v>*</v>
      </c>
      <c r="I44" s="9">
        <f t="shared" si="0"/>
        <v>0.07427171792520694</v>
      </c>
      <c r="J44" s="9">
        <f t="shared" si="1"/>
        <v>0.28503445609320105</v>
      </c>
      <c r="K44" s="9">
        <f t="shared" si="2"/>
      </c>
      <c r="L44" s="15"/>
    </row>
    <row r="45" spans="1:12" ht="15">
      <c r="A45" s="15"/>
      <c r="B45" s="27" t="str">
        <f>'Town Data'!A41</f>
        <v>HYDE PARK</v>
      </c>
      <c r="C45" s="52">
        <f>IF('Town Data'!C41&gt;9,'Town Data'!B41,"*")</f>
        <v>608642.15</v>
      </c>
      <c r="D45" s="53">
        <f>IF('Town Data'!E41&gt;9,'Town Data'!D41,"*")</f>
        <v>231713.57</v>
      </c>
      <c r="E45" s="54" t="str">
        <f>IF('Town Data'!G41&gt;9,'Town Data'!F41,"*")</f>
        <v>*</v>
      </c>
      <c r="F45" s="53">
        <f>IF('Town Data'!I41&gt;9,'Town Data'!H41,"*")</f>
        <v>461275.84</v>
      </c>
      <c r="G45" s="53">
        <f>IF('Town Data'!K41&gt;9,'Town Data'!J41,"*")</f>
        <v>191642.35</v>
      </c>
      <c r="H45" s="54" t="str">
        <f>IF('Town Data'!M41&gt;9,'Town Data'!L41,"*")</f>
        <v>*</v>
      </c>
      <c r="I45" s="22">
        <f t="shared" si="0"/>
        <v>0.3194754574616351</v>
      </c>
      <c r="J45" s="22">
        <f t="shared" si="1"/>
        <v>0.20909376241733624</v>
      </c>
      <c r="K45" s="22">
        <f t="shared" si="2"/>
      </c>
      <c r="L45" s="15"/>
    </row>
    <row r="46" spans="1:12" ht="15">
      <c r="A46" s="15"/>
      <c r="B46" s="15" t="str">
        <f>'Town Data'!A42</f>
        <v>JAMAICA</v>
      </c>
      <c r="C46" s="48">
        <f>IF('Town Data'!C42&gt;9,'Town Data'!B42,"*")</f>
        <v>414526.94</v>
      </c>
      <c r="D46" s="49">
        <f>IF('Town Data'!E42&gt;9,'Town Data'!D42,"*")</f>
        <v>148049.89</v>
      </c>
      <c r="E46" s="50" t="str">
        <f>IF('Town Data'!G42&gt;9,'Town Data'!F42,"*")</f>
        <v>*</v>
      </c>
      <c r="F46" s="51">
        <f>IF('Town Data'!I42&gt;9,'Town Data'!H42,"*")</f>
        <v>422638.18</v>
      </c>
      <c r="G46" s="49">
        <f>IF('Town Data'!K42&gt;9,'Town Data'!J42,"*")</f>
        <v>194780.5</v>
      </c>
      <c r="H46" s="50" t="str">
        <f>IF('Town Data'!M42&gt;9,'Town Data'!L42,"*")</f>
        <v>*</v>
      </c>
      <c r="I46" s="9">
        <f t="shared" si="0"/>
        <v>-0.0191919244020973</v>
      </c>
      <c r="J46" s="9">
        <f t="shared" si="1"/>
        <v>-0.2399142111248302</v>
      </c>
      <c r="K46" s="9">
        <f t="shared" si="2"/>
      </c>
      <c r="L46" s="15"/>
    </row>
    <row r="47" spans="1:12" ht="15">
      <c r="A47" s="15"/>
      <c r="B47" s="27" t="str">
        <f>'Town Data'!A43</f>
        <v>JERICHO</v>
      </c>
      <c r="C47" s="52">
        <f>IF('Town Data'!C43&gt;9,'Town Data'!B43,"*")</f>
        <v>1077038.86</v>
      </c>
      <c r="D47" s="53">
        <f>IF('Town Data'!E43&gt;9,'Town Data'!D43,"*")</f>
        <v>478300.24</v>
      </c>
      <c r="E47" s="54" t="str">
        <f>IF('Town Data'!G43&gt;9,'Town Data'!F43,"*")</f>
        <v>*</v>
      </c>
      <c r="F47" s="53">
        <f>IF('Town Data'!I43&gt;9,'Town Data'!H43,"*")</f>
        <v>995798</v>
      </c>
      <c r="G47" s="53">
        <f>IF('Town Data'!K43&gt;9,'Town Data'!J43,"*")</f>
        <v>397110</v>
      </c>
      <c r="H47" s="54" t="str">
        <f>IF('Town Data'!M43&gt;9,'Town Data'!L43,"*")</f>
        <v>*</v>
      </c>
      <c r="I47" s="22">
        <f t="shared" si="0"/>
        <v>0.08158367460067213</v>
      </c>
      <c r="J47" s="22">
        <f t="shared" si="1"/>
        <v>0.20445277127244338</v>
      </c>
      <c r="K47" s="22">
        <f t="shared" si="2"/>
      </c>
      <c r="L47" s="15"/>
    </row>
    <row r="48" spans="1:12" ht="15">
      <c r="A48" s="15"/>
      <c r="B48" s="15" t="str">
        <f>'Town Data'!A44</f>
        <v>JOHNSON</v>
      </c>
      <c r="C48" s="48">
        <f>IF('Town Data'!C44&gt;9,'Town Data'!B44,"*")</f>
        <v>9324730.94</v>
      </c>
      <c r="D48" s="49">
        <f>IF('Town Data'!E44&gt;9,'Town Data'!D44,"*")</f>
        <v>2385016.31</v>
      </c>
      <c r="E48" s="50" t="str">
        <f>IF('Town Data'!G44&gt;9,'Town Data'!F44,"*")</f>
        <v>*</v>
      </c>
      <c r="F48" s="51">
        <f>IF('Town Data'!I44&gt;9,'Town Data'!H44,"*")</f>
        <v>9449031.95</v>
      </c>
      <c r="G48" s="49">
        <f>IF('Town Data'!K44&gt;9,'Town Data'!J44,"*")</f>
        <v>2343144.88</v>
      </c>
      <c r="H48" s="50" t="str">
        <f>IF('Town Data'!M44&gt;9,'Town Data'!L44,"*")</f>
        <v>*</v>
      </c>
      <c r="I48" s="9">
        <f t="shared" si="0"/>
        <v>-0.013154893607910785</v>
      </c>
      <c r="J48" s="9">
        <f t="shared" si="1"/>
        <v>0.01786975716158028</v>
      </c>
      <c r="K48" s="9">
        <f t="shared" si="2"/>
      </c>
      <c r="L48" s="15"/>
    </row>
    <row r="49" spans="1:12" ht="15">
      <c r="A49" s="15"/>
      <c r="B49" s="27" t="str">
        <f>'Town Data'!A45</f>
        <v>KILLINGTON</v>
      </c>
      <c r="C49" s="52">
        <f>IF('Town Data'!C45&gt;9,'Town Data'!B45,"*")</f>
        <v>1379436</v>
      </c>
      <c r="D49" s="53">
        <f>IF('Town Data'!E45&gt;9,'Town Data'!D45,"*")</f>
        <v>973979.42</v>
      </c>
      <c r="E49" s="54" t="str">
        <f>IF('Town Data'!G45&gt;9,'Town Data'!F45,"*")</f>
        <v>*</v>
      </c>
      <c r="F49" s="53">
        <f>IF('Town Data'!I45&gt;9,'Town Data'!H45,"*")</f>
        <v>2922489</v>
      </c>
      <c r="G49" s="53">
        <f>IF('Town Data'!K45&gt;9,'Town Data'!J45,"*")</f>
        <v>2323749</v>
      </c>
      <c r="H49" s="54" t="str">
        <f>IF('Town Data'!M45&gt;9,'Town Data'!L45,"*")</f>
        <v>*</v>
      </c>
      <c r="I49" s="22">
        <f t="shared" si="0"/>
        <v>-0.527992748646787</v>
      </c>
      <c r="J49" s="22">
        <f t="shared" si="1"/>
        <v>-0.580858595313005</v>
      </c>
      <c r="K49" s="22">
        <f t="shared" si="2"/>
      </c>
      <c r="L49" s="15"/>
    </row>
    <row r="50" spans="1:12" ht="15">
      <c r="A50" s="15"/>
      <c r="B50" s="15" t="str">
        <f>'Town Data'!A46</f>
        <v>LONDONDERRY</v>
      </c>
      <c r="C50" s="48">
        <f>IF('Town Data'!C46&gt;9,'Town Data'!B46,"*")</f>
        <v>1775116.77</v>
      </c>
      <c r="D50" s="49">
        <f>IF('Town Data'!E46&gt;9,'Town Data'!D46,"*")</f>
        <v>612912.32</v>
      </c>
      <c r="E50" s="50" t="str">
        <f>IF('Town Data'!G46&gt;9,'Town Data'!F46,"*")</f>
        <v>*</v>
      </c>
      <c r="F50" s="51">
        <f>IF('Town Data'!I46&gt;9,'Town Data'!H46,"*")</f>
        <v>1710368.93</v>
      </c>
      <c r="G50" s="49">
        <f>IF('Town Data'!K46&gt;9,'Town Data'!J46,"*")</f>
        <v>592070.09</v>
      </c>
      <c r="H50" s="50" t="str">
        <f>IF('Town Data'!M46&gt;9,'Town Data'!L46,"*")</f>
        <v>*</v>
      </c>
      <c r="I50" s="9">
        <f t="shared" si="0"/>
        <v>0.037856066527120605</v>
      </c>
      <c r="J50" s="9">
        <f t="shared" si="1"/>
        <v>0.0352023018085578</v>
      </c>
      <c r="K50" s="9">
        <f t="shared" si="2"/>
      </c>
      <c r="L50" s="15"/>
    </row>
    <row r="51" spans="1:12" ht="15">
      <c r="A51" s="15"/>
      <c r="B51" s="27" t="str">
        <f>'Town Data'!A47</f>
        <v>LUDLOW</v>
      </c>
      <c r="C51" s="52">
        <f>IF('Town Data'!C47&gt;9,'Town Data'!B47,"*")</f>
        <v>6139123.04</v>
      </c>
      <c r="D51" s="53">
        <f>IF('Town Data'!E47&gt;9,'Town Data'!D47,"*")</f>
        <v>3856707.81</v>
      </c>
      <c r="E51" s="54" t="str">
        <f>IF('Town Data'!G47&gt;9,'Town Data'!F47,"*")</f>
        <v>*</v>
      </c>
      <c r="F51" s="53">
        <f>IF('Town Data'!I47&gt;9,'Town Data'!H47,"*")</f>
        <v>7958192.37</v>
      </c>
      <c r="G51" s="53">
        <f>IF('Town Data'!K47&gt;9,'Town Data'!J47,"*")</f>
        <v>5082839.22</v>
      </c>
      <c r="H51" s="54" t="str">
        <f>IF('Town Data'!M47&gt;9,'Town Data'!L47,"*")</f>
        <v>*</v>
      </c>
      <c r="I51" s="22">
        <f t="shared" si="0"/>
        <v>-0.22857820537957166</v>
      </c>
      <c r="J51" s="22">
        <f t="shared" si="1"/>
        <v>-0.24122962716888766</v>
      </c>
      <c r="K51" s="22">
        <f t="shared" si="2"/>
      </c>
      <c r="L51" s="15"/>
    </row>
    <row r="52" spans="1:12" ht="15">
      <c r="A52" s="15"/>
      <c r="B52" s="15" t="str">
        <f>'Town Data'!A48</f>
        <v>LYNDON</v>
      </c>
      <c r="C52" s="48">
        <f>IF('Town Data'!C48&gt;9,'Town Data'!B48,"*")</f>
        <v>9397349.17</v>
      </c>
      <c r="D52" s="49">
        <f>IF('Town Data'!E48&gt;9,'Town Data'!D48,"*")</f>
        <v>2612404.43</v>
      </c>
      <c r="E52" s="50">
        <f>IF('Town Data'!G48&gt;9,'Town Data'!F48,"*")</f>
        <v>31835.5</v>
      </c>
      <c r="F52" s="51">
        <f>IF('Town Data'!I48&gt;9,'Town Data'!H48,"*")</f>
        <v>8486347.88</v>
      </c>
      <c r="G52" s="49">
        <f>IF('Town Data'!K48&gt;9,'Town Data'!J48,"*")</f>
        <v>2279895.11</v>
      </c>
      <c r="H52" s="50">
        <f>IF('Town Data'!M48&gt;9,'Town Data'!L48,"*")</f>
        <v>15100</v>
      </c>
      <c r="I52" s="9">
        <f t="shared" si="0"/>
        <v>0.10734903905447711</v>
      </c>
      <c r="J52" s="9">
        <f t="shared" si="1"/>
        <v>0.145844130522303</v>
      </c>
      <c r="K52" s="9">
        <f t="shared" si="2"/>
        <v>1.1083112582781458</v>
      </c>
      <c r="L52" s="15"/>
    </row>
    <row r="53" spans="1:12" ht="15">
      <c r="A53" s="15"/>
      <c r="B53" s="27" t="str">
        <f>'Town Data'!A49</f>
        <v>MANCHESTER</v>
      </c>
      <c r="C53" s="52">
        <f>IF('Town Data'!C49&gt;9,'Town Data'!B49,"*")</f>
        <v>23740388.62</v>
      </c>
      <c r="D53" s="53">
        <f>IF('Town Data'!E49&gt;9,'Town Data'!D49,"*")</f>
        <v>6090500.49</v>
      </c>
      <c r="E53" s="54">
        <f>IF('Town Data'!G49&gt;9,'Town Data'!F49,"*")</f>
        <v>206017.67</v>
      </c>
      <c r="F53" s="53">
        <f>IF('Town Data'!I49&gt;9,'Town Data'!H49,"*")</f>
        <v>27273574.68</v>
      </c>
      <c r="G53" s="53">
        <f>IF('Town Data'!K49&gt;9,'Town Data'!J49,"*")</f>
        <v>6194351.13</v>
      </c>
      <c r="H53" s="54">
        <f>IF('Town Data'!M49&gt;9,'Town Data'!L49,"*")</f>
        <v>355516.67</v>
      </c>
      <c r="I53" s="22">
        <f t="shared" si="0"/>
        <v>-0.1295461303277902</v>
      </c>
      <c r="J53" s="22">
        <f t="shared" si="1"/>
        <v>-0.01676537829717762</v>
      </c>
      <c r="K53" s="22">
        <f t="shared" si="2"/>
        <v>-0.4205119270497217</v>
      </c>
      <c r="L53" s="15"/>
    </row>
    <row r="54" spans="1:12" ht="15">
      <c r="A54" s="15"/>
      <c r="B54" s="15" t="str">
        <f>'Town Data'!A50</f>
        <v>MIDDLEBURY</v>
      </c>
      <c r="C54" s="48">
        <f>IF('Town Data'!C50&gt;9,'Town Data'!B50,"*")</f>
        <v>28627645.13</v>
      </c>
      <c r="D54" s="49">
        <f>IF('Town Data'!E50&gt;9,'Town Data'!D50,"*")</f>
        <v>7603371.68</v>
      </c>
      <c r="E54" s="50">
        <f>IF('Town Data'!G50&gt;9,'Town Data'!F50,"*")</f>
        <v>113706.5</v>
      </c>
      <c r="F54" s="51">
        <f>IF('Town Data'!I50&gt;9,'Town Data'!H50,"*")</f>
        <v>29455559.12</v>
      </c>
      <c r="G54" s="49">
        <f>IF('Town Data'!K50&gt;9,'Town Data'!J50,"*")</f>
        <v>6875184.15</v>
      </c>
      <c r="H54" s="50">
        <f>IF('Town Data'!M50&gt;9,'Town Data'!L50,"*")</f>
        <v>133533.33</v>
      </c>
      <c r="I54" s="9">
        <f t="shared" si="0"/>
        <v>-0.028107223720559342</v>
      </c>
      <c r="J54" s="9">
        <f t="shared" si="1"/>
        <v>0.10591534919104666</v>
      </c>
      <c r="K54" s="9">
        <f t="shared" si="2"/>
        <v>-0.14847851094554437</v>
      </c>
      <c r="L54" s="15"/>
    </row>
    <row r="55" spans="1:12" ht="15">
      <c r="A55" s="15"/>
      <c r="B55" s="27" t="str">
        <f>'Town Data'!A51</f>
        <v>MILTON</v>
      </c>
      <c r="C55" s="52">
        <f>IF('Town Data'!C51&gt;9,'Town Data'!B51,"*")</f>
        <v>17571523.89</v>
      </c>
      <c r="D55" s="53">
        <f>IF('Town Data'!E51&gt;9,'Town Data'!D51,"*")</f>
        <v>3234733.64</v>
      </c>
      <c r="E55" s="54">
        <f>IF('Town Data'!G51&gt;9,'Town Data'!F51,"*")</f>
        <v>105861.83</v>
      </c>
      <c r="F55" s="53">
        <f>IF('Town Data'!I51&gt;9,'Town Data'!H51,"*")</f>
        <v>18158420.72</v>
      </c>
      <c r="G55" s="53">
        <f>IF('Town Data'!K51&gt;9,'Town Data'!J51,"*")</f>
        <v>2873578.18</v>
      </c>
      <c r="H55" s="54">
        <f>IF('Town Data'!M51&gt;9,'Town Data'!L51,"*")</f>
        <v>52516.67</v>
      </c>
      <c r="I55" s="22">
        <f t="shared" si="0"/>
        <v>-0.032320918159671225</v>
      </c>
      <c r="J55" s="22">
        <f t="shared" si="1"/>
        <v>0.12568144570195752</v>
      </c>
      <c r="K55" s="22">
        <f t="shared" si="2"/>
        <v>1.0157757527276579</v>
      </c>
      <c r="L55" s="15"/>
    </row>
    <row r="56" spans="1:12" ht="15">
      <c r="A56" s="15"/>
      <c r="B56" s="15" t="str">
        <f>'Town Data'!A52</f>
        <v>MONTPELIER</v>
      </c>
      <c r="C56" s="48">
        <f>IF('Town Data'!C52&gt;9,'Town Data'!B52,"*")</f>
        <v>14121579.18</v>
      </c>
      <c r="D56" s="49">
        <f>IF('Town Data'!E52&gt;9,'Town Data'!D52,"*")</f>
        <v>4873465.82</v>
      </c>
      <c r="E56" s="50">
        <f>IF('Town Data'!G52&gt;9,'Town Data'!F52,"*")</f>
        <v>349562.67</v>
      </c>
      <c r="F56" s="51">
        <f>IF('Town Data'!I52&gt;9,'Town Data'!H52,"*")</f>
        <v>14574487.17</v>
      </c>
      <c r="G56" s="49">
        <f>IF('Town Data'!K52&gt;9,'Town Data'!J52,"*")</f>
        <v>4876548.34</v>
      </c>
      <c r="H56" s="50">
        <f>IF('Town Data'!M52&gt;9,'Town Data'!L52,"*")</f>
        <v>1207912.17</v>
      </c>
      <c r="I56" s="9">
        <f t="shared" si="0"/>
        <v>-0.03107539803748719</v>
      </c>
      <c r="J56" s="9">
        <f t="shared" si="1"/>
        <v>-0.0006321110312216352</v>
      </c>
      <c r="K56" s="9">
        <f t="shared" si="2"/>
        <v>-0.7106058878436501</v>
      </c>
      <c r="L56" s="15"/>
    </row>
    <row r="57" spans="1:12" ht="15">
      <c r="A57" s="15"/>
      <c r="B57" s="27" t="str">
        <f>'Town Data'!A53</f>
        <v>MORRISTOWN</v>
      </c>
      <c r="C57" s="52">
        <f>IF('Town Data'!C53&gt;9,'Town Data'!B53,"*")</f>
        <v>20179308.68</v>
      </c>
      <c r="D57" s="53">
        <f>IF('Town Data'!E53&gt;9,'Town Data'!D53,"*")</f>
        <v>6214215.1</v>
      </c>
      <c r="E57" s="54">
        <f>IF('Town Data'!G53&gt;9,'Town Data'!F53,"*")</f>
        <v>226222.33</v>
      </c>
      <c r="F57" s="53">
        <f>IF('Town Data'!I53&gt;9,'Town Data'!H53,"*")</f>
        <v>20175960.36</v>
      </c>
      <c r="G57" s="53">
        <f>IF('Town Data'!K53&gt;9,'Town Data'!J53,"*")</f>
        <v>5519956.64</v>
      </c>
      <c r="H57" s="54">
        <f>IF('Town Data'!M53&gt;9,'Town Data'!L53,"*")</f>
        <v>245133.33</v>
      </c>
      <c r="I57" s="22">
        <f t="shared" si="0"/>
        <v>0.0001659559168563066</v>
      </c>
      <c r="J57" s="22">
        <f t="shared" si="1"/>
        <v>0.12577244809662128</v>
      </c>
      <c r="K57" s="22">
        <f t="shared" si="2"/>
        <v>-0.07714577205800616</v>
      </c>
      <c r="L57" s="15"/>
    </row>
    <row r="58" spans="1:12" ht="15">
      <c r="A58" s="15"/>
      <c r="B58" s="15" t="str">
        <f>'Town Data'!A54</f>
        <v>NEW HAVEN</v>
      </c>
      <c r="C58" s="48">
        <f>IF('Town Data'!C54&gt;9,'Town Data'!B54,"*")</f>
        <v>1771324.39</v>
      </c>
      <c r="D58" s="49">
        <f>IF('Town Data'!E54&gt;9,'Town Data'!D54,"*")</f>
        <v>574885.86</v>
      </c>
      <c r="E58" s="50" t="str">
        <f>IF('Town Data'!G54&gt;9,'Town Data'!F54,"*")</f>
        <v>*</v>
      </c>
      <c r="F58" s="51">
        <f>IF('Town Data'!I54&gt;9,'Town Data'!H54,"*")</f>
        <v>10094053.48</v>
      </c>
      <c r="G58" s="49">
        <f>IF('Town Data'!K54&gt;9,'Town Data'!J54,"*")</f>
        <v>462641.99</v>
      </c>
      <c r="H58" s="50" t="str">
        <f>IF('Town Data'!M54&gt;9,'Town Data'!L54,"*")</f>
        <v>*</v>
      </c>
      <c r="I58" s="9">
        <f t="shared" si="0"/>
        <v>-0.8245180299956169</v>
      </c>
      <c r="J58" s="9">
        <f t="shared" si="1"/>
        <v>0.24261496454310166</v>
      </c>
      <c r="K58" s="9">
        <f t="shared" si="2"/>
      </c>
      <c r="L58" s="15"/>
    </row>
    <row r="59" spans="1:12" ht="15">
      <c r="A59" s="15"/>
      <c r="B59" s="27" t="str">
        <f>'Town Data'!A55</f>
        <v>NEWBURY</v>
      </c>
      <c r="C59" s="52">
        <f>IF('Town Data'!C55&gt;9,'Town Data'!B55,"*")</f>
        <v>2717085.77</v>
      </c>
      <c r="D59" s="53">
        <f>IF('Town Data'!E55&gt;9,'Town Data'!D55,"*")</f>
        <v>168769.15</v>
      </c>
      <c r="E59" s="54" t="str">
        <f>IF('Town Data'!G55&gt;9,'Town Data'!F55,"*")</f>
        <v>*</v>
      </c>
      <c r="F59" s="53">
        <f>IF('Town Data'!I55&gt;9,'Town Data'!H55,"*")</f>
        <v>3097639.33</v>
      </c>
      <c r="G59" s="53">
        <f>IF('Town Data'!K55&gt;9,'Town Data'!J55,"*")</f>
        <v>165444.23</v>
      </c>
      <c r="H59" s="54" t="str">
        <f>IF('Town Data'!M55&gt;9,'Town Data'!L55,"*")</f>
        <v>*</v>
      </c>
      <c r="I59" s="22">
        <f t="shared" si="0"/>
        <v>-0.12285276607719209</v>
      </c>
      <c r="J59" s="22">
        <f t="shared" si="1"/>
        <v>0.020096923295541847</v>
      </c>
      <c r="K59" s="22">
        <f t="shared" si="2"/>
      </c>
      <c r="L59" s="15"/>
    </row>
    <row r="60" spans="1:12" ht="15">
      <c r="A60" s="15"/>
      <c r="B60" s="15" t="str">
        <f>'Town Data'!A56</f>
        <v>NEWPORT</v>
      </c>
      <c r="C60" s="48">
        <f>IF('Town Data'!C56&gt;9,'Town Data'!B56,"*")</f>
        <v>16668698.77</v>
      </c>
      <c r="D60" s="49">
        <f>IF('Town Data'!E56&gt;9,'Town Data'!D56,"*")</f>
        <v>3537188.52</v>
      </c>
      <c r="E60" s="50">
        <f>IF('Town Data'!G56&gt;9,'Town Data'!F56,"*")</f>
        <v>68021.67</v>
      </c>
      <c r="F60" s="51">
        <f>IF('Town Data'!I56&gt;9,'Town Data'!H56,"*")</f>
        <v>17324459.52</v>
      </c>
      <c r="G60" s="49">
        <f>IF('Town Data'!K56&gt;9,'Town Data'!J56,"*")</f>
        <v>3548608.77</v>
      </c>
      <c r="H60" s="50">
        <f>IF('Town Data'!M56&gt;9,'Town Data'!L56,"*")</f>
        <v>42650</v>
      </c>
      <c r="I60" s="9">
        <f t="shared" si="0"/>
        <v>-0.03785172918341063</v>
      </c>
      <c r="J60" s="9">
        <f t="shared" si="1"/>
        <v>-0.003218233042917267</v>
      </c>
      <c r="K60" s="9">
        <f t="shared" si="2"/>
        <v>0.5948808909730363</v>
      </c>
      <c r="L60" s="15"/>
    </row>
    <row r="61" spans="1:12" ht="15">
      <c r="A61" s="15"/>
      <c r="B61" s="27" t="str">
        <f>'Town Data'!A57</f>
        <v>NORTHFIELD</v>
      </c>
      <c r="C61" s="52">
        <f>IF('Town Data'!C57&gt;9,'Town Data'!B57,"*")</f>
        <v>4588607.95</v>
      </c>
      <c r="D61" s="53">
        <f>IF('Town Data'!E57&gt;9,'Town Data'!D57,"*")</f>
        <v>1005080.63</v>
      </c>
      <c r="E61" s="54" t="str">
        <f>IF('Town Data'!G57&gt;9,'Town Data'!F57,"*")</f>
        <v>*</v>
      </c>
      <c r="F61" s="53">
        <f>IF('Town Data'!I57&gt;9,'Town Data'!H57,"*")</f>
        <v>4994977.66</v>
      </c>
      <c r="G61" s="53">
        <f>IF('Town Data'!K57&gt;9,'Town Data'!J57,"*")</f>
        <v>1031880.33</v>
      </c>
      <c r="H61" s="54" t="str">
        <f>IF('Town Data'!M57&gt;9,'Town Data'!L57,"*")</f>
        <v>*</v>
      </c>
      <c r="I61" s="22">
        <f t="shared" si="0"/>
        <v>-0.0813556611582523</v>
      </c>
      <c r="J61" s="22">
        <f t="shared" si="1"/>
        <v>-0.025971713212131833</v>
      </c>
      <c r="K61" s="22">
        <f t="shared" si="2"/>
      </c>
      <c r="L61" s="15"/>
    </row>
    <row r="62" spans="1:12" ht="15">
      <c r="A62" s="15"/>
      <c r="B62" s="15" t="str">
        <f>'Town Data'!A58</f>
        <v>NORWICH</v>
      </c>
      <c r="C62" s="48">
        <f>IF('Town Data'!C58&gt;9,'Town Data'!B58,"*")</f>
        <v>9712692.36</v>
      </c>
      <c r="D62" s="49">
        <f>IF('Town Data'!E58&gt;9,'Town Data'!D58,"*")</f>
        <v>641599.85</v>
      </c>
      <c r="E62" s="50" t="str">
        <f>IF('Town Data'!G58&gt;9,'Town Data'!F58,"*")</f>
        <v>*</v>
      </c>
      <c r="F62" s="51">
        <f>IF('Town Data'!I58&gt;9,'Town Data'!H58,"*")</f>
        <v>8459766</v>
      </c>
      <c r="G62" s="49">
        <f>IF('Town Data'!K58&gt;9,'Town Data'!J58,"*")</f>
        <v>540700</v>
      </c>
      <c r="H62" s="50" t="str">
        <f>IF('Town Data'!M58&gt;9,'Town Data'!L58,"*")</f>
        <v>*</v>
      </c>
      <c r="I62" s="9">
        <f t="shared" si="0"/>
        <v>0.14810413905065453</v>
      </c>
      <c r="J62" s="9">
        <f t="shared" si="1"/>
        <v>0.18660967264656922</v>
      </c>
      <c r="K62" s="9">
        <f t="shared" si="2"/>
      </c>
      <c r="L62" s="15"/>
    </row>
    <row r="63" spans="1:12" ht="15">
      <c r="A63" s="15"/>
      <c r="B63" s="27" t="str">
        <f>'Town Data'!A59</f>
        <v>PITTSFORD</v>
      </c>
      <c r="C63" s="52">
        <f>IF('Town Data'!C59&gt;9,'Town Data'!B59,"*")</f>
        <v>2050818.67</v>
      </c>
      <c r="D63" s="53">
        <f>IF('Town Data'!E59&gt;9,'Town Data'!D59,"*")</f>
        <v>669679.9</v>
      </c>
      <c r="E63" s="54" t="str">
        <f>IF('Town Data'!G59&gt;9,'Town Data'!F59,"*")</f>
        <v>*</v>
      </c>
      <c r="F63" s="53">
        <f>IF('Town Data'!I59&gt;9,'Town Data'!H59,"*")</f>
        <v>1855175.27</v>
      </c>
      <c r="G63" s="53">
        <f>IF('Town Data'!K59&gt;9,'Town Data'!J59,"*")</f>
        <v>654360.85</v>
      </c>
      <c r="H63" s="54" t="str">
        <f>IF('Town Data'!M59&gt;9,'Town Data'!L59,"*")</f>
        <v>*</v>
      </c>
      <c r="I63" s="22">
        <f t="shared" si="0"/>
        <v>0.10545817592749601</v>
      </c>
      <c r="J63" s="22">
        <f t="shared" si="1"/>
        <v>0.02341070679885578</v>
      </c>
      <c r="K63" s="22">
        <f t="shared" si="2"/>
      </c>
      <c r="L63" s="15"/>
    </row>
    <row r="64" spans="1:12" ht="15">
      <c r="A64" s="15"/>
      <c r="B64" s="15" t="str">
        <f>'Town Data'!A60</f>
        <v>POULTNEY</v>
      </c>
      <c r="C64" s="48">
        <f>IF('Town Data'!C60&gt;9,'Town Data'!B60,"*")</f>
        <v>1783362.51</v>
      </c>
      <c r="D64" s="49">
        <f>IF('Town Data'!E60&gt;9,'Town Data'!D60,"*")</f>
        <v>678999.36</v>
      </c>
      <c r="E64" s="50" t="str">
        <f>IF('Town Data'!G60&gt;9,'Town Data'!F60,"*")</f>
        <v>*</v>
      </c>
      <c r="F64" s="51">
        <f>IF('Town Data'!I60&gt;9,'Town Data'!H60,"*")</f>
        <v>1882249.8</v>
      </c>
      <c r="G64" s="49">
        <f>IF('Town Data'!K60&gt;9,'Town Data'!J60,"*")</f>
        <v>572961.16</v>
      </c>
      <c r="H64" s="50" t="str">
        <f>IF('Town Data'!M60&gt;9,'Town Data'!L60,"*")</f>
        <v>*</v>
      </c>
      <c r="I64" s="9">
        <f t="shared" si="0"/>
        <v>-0.05253675149812742</v>
      </c>
      <c r="J64" s="9">
        <f t="shared" si="1"/>
        <v>0.18507048540602639</v>
      </c>
      <c r="K64" s="9">
        <f t="shared" si="2"/>
      </c>
      <c r="L64" s="15"/>
    </row>
    <row r="65" spans="1:12" ht="15">
      <c r="A65" s="15"/>
      <c r="B65" s="27" t="str">
        <f>'Town Data'!A61</f>
        <v>POWNAL</v>
      </c>
      <c r="C65" s="52">
        <f>IF('Town Data'!C61&gt;9,'Town Data'!B61,"*")</f>
        <v>615844.97</v>
      </c>
      <c r="D65" s="53">
        <f>IF('Town Data'!E61&gt;9,'Town Data'!D61,"*")</f>
        <v>330957.36</v>
      </c>
      <c r="E65" s="54" t="str">
        <f>IF('Town Data'!G61&gt;9,'Town Data'!F61,"*")</f>
        <v>*</v>
      </c>
      <c r="F65" s="53" t="str">
        <f>IF('Town Data'!I61&gt;9,'Town Data'!H61,"*")</f>
        <v>*</v>
      </c>
      <c r="G65" s="53" t="str">
        <f>IF('Town Data'!K61&gt;9,'Town Data'!J61,"*")</f>
        <v>*</v>
      </c>
      <c r="H65" s="54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PUTNEY</v>
      </c>
      <c r="C66" s="48">
        <f>IF('Town Data'!C62&gt;9,'Town Data'!B62,"*")</f>
        <v>1034484.21</v>
      </c>
      <c r="D66" s="49">
        <f>IF('Town Data'!E62&gt;9,'Town Data'!D62,"*")</f>
        <v>333731.73</v>
      </c>
      <c r="E66" s="50" t="str">
        <f>IF('Town Data'!G62&gt;9,'Town Data'!F62,"*")</f>
        <v>*</v>
      </c>
      <c r="F66" s="51">
        <f>IF('Town Data'!I62&gt;9,'Town Data'!H62,"*")</f>
        <v>1051672.46</v>
      </c>
      <c r="G66" s="49">
        <f>IF('Town Data'!K62&gt;9,'Town Data'!J62,"*")</f>
        <v>315966.18</v>
      </c>
      <c r="H66" s="50" t="str">
        <f>IF('Town Data'!M62&gt;9,'Town Data'!L62,"*")</f>
        <v>*</v>
      </c>
      <c r="I66" s="9">
        <f t="shared" si="0"/>
        <v>-0.016343729301421472</v>
      </c>
      <c r="J66" s="9">
        <f t="shared" si="1"/>
        <v>0.05622611255419801</v>
      </c>
      <c r="K66" s="9">
        <f t="shared" si="2"/>
      </c>
      <c r="L66" s="15"/>
    </row>
    <row r="67" spans="1:12" ht="15">
      <c r="A67" s="15"/>
      <c r="B67" s="27" t="str">
        <f>'Town Data'!A63</f>
        <v>RANDOLPH</v>
      </c>
      <c r="C67" s="52">
        <f>IF('Town Data'!C63&gt;9,'Town Data'!B63,"*")</f>
        <v>6442597.32</v>
      </c>
      <c r="D67" s="53">
        <f>IF('Town Data'!E63&gt;9,'Town Data'!D63,"*")</f>
        <v>1440289.06</v>
      </c>
      <c r="E67" s="54">
        <f>IF('Town Data'!G63&gt;9,'Town Data'!F63,"*")</f>
        <v>31510.5</v>
      </c>
      <c r="F67" s="53">
        <f>IF('Town Data'!I63&gt;9,'Town Data'!H63,"*")</f>
        <v>6709198.19</v>
      </c>
      <c r="G67" s="53">
        <f>IF('Town Data'!K63&gt;9,'Town Data'!J63,"*")</f>
        <v>1523252.44</v>
      </c>
      <c r="H67" s="54">
        <f>IF('Town Data'!M63&gt;9,'Town Data'!L63,"*")</f>
        <v>92466.67</v>
      </c>
      <c r="I67" s="22">
        <f t="shared" si="0"/>
        <v>-0.03973662164241419</v>
      </c>
      <c r="J67" s="22">
        <f t="shared" si="1"/>
        <v>-0.05446462964470938</v>
      </c>
      <c r="K67" s="22">
        <f t="shared" si="2"/>
        <v>-0.6592231557597997</v>
      </c>
      <c r="L67" s="15"/>
    </row>
    <row r="68" spans="1:12" ht="15">
      <c r="A68" s="15"/>
      <c r="B68" s="15" t="str">
        <f>'Town Data'!A64</f>
        <v>RICHFORD</v>
      </c>
      <c r="C68" s="48">
        <f>IF('Town Data'!C64&gt;9,'Town Data'!B64,"*")</f>
        <v>5128299.34</v>
      </c>
      <c r="D68" s="49">
        <f>IF('Town Data'!E64&gt;9,'Town Data'!D64,"*")</f>
        <v>229878.79</v>
      </c>
      <c r="E68" s="50" t="str">
        <f>IF('Town Data'!G64&gt;9,'Town Data'!F64,"*")</f>
        <v>*</v>
      </c>
      <c r="F68" s="51">
        <f>IF('Town Data'!I64&gt;9,'Town Data'!H64,"*")</f>
        <v>5279925.7</v>
      </c>
      <c r="G68" s="49">
        <f>IF('Town Data'!K64&gt;9,'Town Data'!J64,"*")</f>
        <v>213565.71</v>
      </c>
      <c r="H68" s="50" t="str">
        <f>IF('Town Data'!M64&gt;9,'Town Data'!L64,"*")</f>
        <v>*</v>
      </c>
      <c r="I68" s="9">
        <f t="shared" si="0"/>
        <v>-0.028717517748403226</v>
      </c>
      <c r="J68" s="9">
        <f t="shared" si="1"/>
        <v>0.07638435964275359</v>
      </c>
      <c r="K68" s="9">
        <f t="shared" si="2"/>
      </c>
      <c r="L68" s="15"/>
    </row>
    <row r="69" spans="1:12" ht="15">
      <c r="A69" s="15"/>
      <c r="B69" s="27" t="str">
        <f>'Town Data'!A65</f>
        <v>RICHMOND</v>
      </c>
      <c r="C69" s="52">
        <f>IF('Town Data'!C65&gt;9,'Town Data'!B65,"*")</f>
        <v>7874689.31</v>
      </c>
      <c r="D69" s="53">
        <f>IF('Town Data'!E65&gt;9,'Town Data'!D65,"*")</f>
        <v>1630690.39</v>
      </c>
      <c r="E69" s="54" t="str">
        <f>IF('Town Data'!G65&gt;9,'Town Data'!F65,"*")</f>
        <v>*</v>
      </c>
      <c r="F69" s="53">
        <f>IF('Town Data'!I65&gt;9,'Town Data'!H65,"*")</f>
        <v>6931401.6</v>
      </c>
      <c r="G69" s="53">
        <f>IF('Town Data'!K65&gt;9,'Town Data'!J65,"*")</f>
        <v>1627772.2</v>
      </c>
      <c r="H69" s="54" t="str">
        <f>IF('Town Data'!M65&gt;9,'Town Data'!L65,"*")</f>
        <v>*</v>
      </c>
      <c r="I69" s="22">
        <f t="shared" si="0"/>
        <v>0.13608902851625276</v>
      </c>
      <c r="J69" s="22">
        <f t="shared" si="1"/>
        <v>0.0017927508529755848</v>
      </c>
      <c r="K69" s="22">
        <f t="shared" si="2"/>
      </c>
      <c r="L69" s="15"/>
    </row>
    <row r="70" spans="1:12" ht="15">
      <c r="A70" s="15"/>
      <c r="B70" s="15" t="str">
        <f>'Town Data'!A66</f>
        <v>ROCHESTER</v>
      </c>
      <c r="C70" s="48">
        <f>IF('Town Data'!C66&gt;9,'Town Data'!B66,"*")</f>
        <v>557161.86</v>
      </c>
      <c r="D70" s="49">
        <f>IF('Town Data'!E66&gt;9,'Town Data'!D66,"*")</f>
        <v>199241.92</v>
      </c>
      <c r="E70" s="50" t="str">
        <f>IF('Town Data'!G66&gt;9,'Town Data'!F66,"*")</f>
        <v>*</v>
      </c>
      <c r="F70" s="51">
        <f>IF('Town Data'!I66&gt;9,'Town Data'!H66,"*")</f>
        <v>1217231.74</v>
      </c>
      <c r="G70" s="49">
        <f>IF('Town Data'!K66&gt;9,'Town Data'!J66,"*")</f>
        <v>164602.18</v>
      </c>
      <c r="H70" s="50" t="str">
        <f>IF('Town Data'!M66&gt;9,'Town Data'!L66,"*")</f>
        <v>*</v>
      </c>
      <c r="I70" s="9">
        <f t="shared" si="0"/>
        <v>-0.5422713344625733</v>
      </c>
      <c r="J70" s="9">
        <f t="shared" si="1"/>
        <v>0.21044520795532612</v>
      </c>
      <c r="K70" s="9">
        <f t="shared" si="2"/>
      </c>
      <c r="L70" s="15"/>
    </row>
    <row r="71" spans="1:12" ht="15">
      <c r="A71" s="15"/>
      <c r="B71" s="27" t="str">
        <f>'Town Data'!A67</f>
        <v>ROCKINGHAM</v>
      </c>
      <c r="C71" s="52">
        <f>IF('Town Data'!C67&gt;9,'Town Data'!B67,"*")</f>
        <v>5047167.36</v>
      </c>
      <c r="D71" s="53">
        <f>IF('Town Data'!E67&gt;9,'Town Data'!D67,"*")</f>
        <v>1100901.49</v>
      </c>
      <c r="E71" s="54" t="str">
        <f>IF('Town Data'!G67&gt;9,'Town Data'!F67,"*")</f>
        <v>*</v>
      </c>
      <c r="F71" s="53">
        <f>IF('Town Data'!I67&gt;9,'Town Data'!H67,"*")</f>
        <v>5441079.55</v>
      </c>
      <c r="G71" s="53">
        <f>IF('Town Data'!K67&gt;9,'Town Data'!J67,"*")</f>
        <v>1119443.14</v>
      </c>
      <c r="H71" s="54" t="str">
        <f>IF('Town Data'!M67&gt;9,'Town Data'!L67,"*")</f>
        <v>*</v>
      </c>
      <c r="I71" s="22">
        <f aca="true" t="shared" si="3" ref="I71:I100">_xlfn.IFERROR((C71-F71)/F71,"")</f>
        <v>-0.0723959623049436</v>
      </c>
      <c r="J71" s="22">
        <f aca="true" t="shared" si="4" ref="J71:J100">_xlfn.IFERROR((D71-G71)/G71,"")</f>
        <v>-0.016563279846442142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ROYALTON</v>
      </c>
      <c r="C72" s="48">
        <f>IF('Town Data'!C68&gt;9,'Town Data'!B68,"*")</f>
        <v>3866930.48</v>
      </c>
      <c r="D72" s="49">
        <f>IF('Town Data'!E68&gt;9,'Town Data'!D68,"*")</f>
        <v>898217.44</v>
      </c>
      <c r="E72" s="50" t="str">
        <f>IF('Town Data'!G68&gt;9,'Town Data'!F68,"*")</f>
        <v>*</v>
      </c>
      <c r="F72" s="51">
        <f>IF('Town Data'!I68&gt;9,'Town Data'!H68,"*")</f>
        <v>4513090.84</v>
      </c>
      <c r="G72" s="49">
        <f>IF('Town Data'!K68&gt;9,'Town Data'!J68,"*")</f>
        <v>829281</v>
      </c>
      <c r="H72" s="50" t="str">
        <f>IF('Town Data'!M68&gt;9,'Town Data'!L68,"*")</f>
        <v>*</v>
      </c>
      <c r="I72" s="9">
        <f t="shared" si="3"/>
        <v>-0.1431746851344122</v>
      </c>
      <c r="J72" s="9">
        <f t="shared" si="4"/>
        <v>0.08312796265680746</v>
      </c>
      <c r="K72" s="9">
        <f t="shared" si="5"/>
      </c>
      <c r="L72" s="15"/>
    </row>
    <row r="73" spans="1:12" ht="15">
      <c r="A73" s="15"/>
      <c r="B73" s="27" t="str">
        <f>'Town Data'!A69</f>
        <v>RUTLAND</v>
      </c>
      <c r="C73" s="52">
        <f>IF('Town Data'!C69&gt;9,'Town Data'!B69,"*")</f>
        <v>38561008.3</v>
      </c>
      <c r="D73" s="53">
        <f>IF('Town Data'!E69&gt;9,'Town Data'!D69,"*")</f>
        <v>14443443.92</v>
      </c>
      <c r="E73" s="54">
        <f>IF('Town Data'!G69&gt;9,'Town Data'!F69,"*")</f>
        <v>356006</v>
      </c>
      <c r="F73" s="53">
        <f>IF('Town Data'!I69&gt;9,'Town Data'!H69,"*")</f>
        <v>39429274.44</v>
      </c>
      <c r="G73" s="53">
        <f>IF('Town Data'!K69&gt;9,'Town Data'!J69,"*")</f>
        <v>13235107.87</v>
      </c>
      <c r="H73" s="54">
        <f>IF('Town Data'!M69&gt;9,'Town Data'!L69,"*")</f>
        <v>331392.83</v>
      </c>
      <c r="I73" s="22">
        <f t="shared" si="3"/>
        <v>-0.022020850049403056</v>
      </c>
      <c r="J73" s="22">
        <f t="shared" si="4"/>
        <v>0.09129778630206214</v>
      </c>
      <c r="K73" s="22">
        <f t="shared" si="5"/>
        <v>0.07427188451844291</v>
      </c>
      <c r="L73" s="15"/>
    </row>
    <row r="74" spans="1:12" ht="15">
      <c r="A74" s="15"/>
      <c r="B74" s="15" t="str">
        <f>'Town Data'!A70</f>
        <v>RUTLAND TOWN</v>
      </c>
      <c r="C74" s="48">
        <f>IF('Town Data'!C70&gt;9,'Town Data'!B70,"*")</f>
        <v>22281737.28</v>
      </c>
      <c r="D74" s="49">
        <f>IF('Town Data'!E70&gt;9,'Town Data'!D70,"*")</f>
        <v>7711635.34</v>
      </c>
      <c r="E74" s="50">
        <f>IF('Town Data'!G70&gt;9,'Town Data'!F70,"*")</f>
        <v>398088.5</v>
      </c>
      <c r="F74" s="51">
        <f>IF('Town Data'!I70&gt;9,'Town Data'!H70,"*")</f>
        <v>20040723.84</v>
      </c>
      <c r="G74" s="49">
        <f>IF('Town Data'!K70&gt;9,'Town Data'!J70,"*")</f>
        <v>7713379.94</v>
      </c>
      <c r="H74" s="50">
        <f>IF('Town Data'!M70&gt;9,'Town Data'!L70,"*")</f>
        <v>1015016.67</v>
      </c>
      <c r="I74" s="9">
        <f t="shared" si="3"/>
        <v>0.11182297894485638</v>
      </c>
      <c r="J74" s="9">
        <f t="shared" si="4"/>
        <v>-0.00022617840863165865</v>
      </c>
      <c r="K74" s="9">
        <f t="shared" si="5"/>
        <v>-0.6078010226176876</v>
      </c>
      <c r="L74" s="15"/>
    </row>
    <row r="75" spans="1:12" ht="15">
      <c r="A75" s="15"/>
      <c r="B75" s="27" t="str">
        <f>'Town Data'!A71</f>
        <v>SHELBURNE</v>
      </c>
      <c r="C75" s="52">
        <f>IF('Town Data'!C71&gt;9,'Town Data'!B71,"*")</f>
        <v>13348580.86</v>
      </c>
      <c r="D75" s="53">
        <f>IF('Town Data'!E71&gt;9,'Town Data'!D71,"*")</f>
        <v>4055859.06</v>
      </c>
      <c r="E75" s="54">
        <f>IF('Town Data'!G71&gt;9,'Town Data'!F71,"*")</f>
        <v>22575.83</v>
      </c>
      <c r="F75" s="53">
        <f>IF('Town Data'!I71&gt;9,'Town Data'!H71,"*")</f>
        <v>12601967.56</v>
      </c>
      <c r="G75" s="53">
        <f>IF('Town Data'!K71&gt;9,'Town Data'!J71,"*")</f>
        <v>3524017.97</v>
      </c>
      <c r="H75" s="54">
        <f>IF('Town Data'!M71&gt;9,'Town Data'!L71,"*")</f>
        <v>27960.5</v>
      </c>
      <c r="I75" s="22">
        <f t="shared" si="3"/>
        <v>0.05924577225304323</v>
      </c>
      <c r="J75" s="22">
        <f t="shared" si="4"/>
        <v>0.15091894948537957</v>
      </c>
      <c r="K75" s="22">
        <f t="shared" si="5"/>
        <v>-0.19258132007653647</v>
      </c>
      <c r="L75" s="15"/>
    </row>
    <row r="76" spans="1:12" ht="15">
      <c r="A76" s="15"/>
      <c r="B76" s="15" t="str">
        <f>'Town Data'!A72</f>
        <v>SOUTH BURLINGTON</v>
      </c>
      <c r="C76" s="48">
        <f>IF('Town Data'!C72&gt;9,'Town Data'!B72,"*")</f>
        <v>126522512.05</v>
      </c>
      <c r="D76" s="49">
        <f>IF('Town Data'!E72&gt;9,'Town Data'!D72,"*")</f>
        <v>24984414.4</v>
      </c>
      <c r="E76" s="50">
        <f>IF('Town Data'!G72&gt;9,'Town Data'!F72,"*")</f>
        <v>1582397</v>
      </c>
      <c r="F76" s="51">
        <f>IF('Town Data'!I72&gt;9,'Town Data'!H72,"*")</f>
        <v>138546356.74</v>
      </c>
      <c r="G76" s="49">
        <f>IF('Town Data'!K72&gt;9,'Town Data'!J72,"*")</f>
        <v>25392294.4</v>
      </c>
      <c r="H76" s="50">
        <f>IF('Town Data'!M72&gt;9,'Town Data'!L72,"*")</f>
        <v>1521500</v>
      </c>
      <c r="I76" s="9">
        <f t="shared" si="3"/>
        <v>-0.08678571543071535</v>
      </c>
      <c r="J76" s="9">
        <f t="shared" si="4"/>
        <v>-0.016063140792822568</v>
      </c>
      <c r="K76" s="9">
        <f t="shared" si="5"/>
        <v>0.04002431810713112</v>
      </c>
      <c r="L76" s="15"/>
    </row>
    <row r="77" spans="1:12" ht="15">
      <c r="A77" s="15"/>
      <c r="B77" s="27" t="str">
        <f>'Town Data'!A73</f>
        <v>SOUTH HERO</v>
      </c>
      <c r="C77" s="52">
        <f>IF('Town Data'!C73&gt;9,'Town Data'!B73,"*")</f>
        <v>1158812.89</v>
      </c>
      <c r="D77" s="53">
        <f>IF('Town Data'!E73&gt;9,'Town Data'!D73,"*")</f>
        <v>335102.04</v>
      </c>
      <c r="E77" s="54" t="str">
        <f>IF('Town Data'!G73&gt;9,'Town Data'!F73,"*")</f>
        <v>*</v>
      </c>
      <c r="F77" s="53">
        <f>IF('Town Data'!I73&gt;9,'Town Data'!H73,"*")</f>
        <v>1293633.06</v>
      </c>
      <c r="G77" s="53">
        <f>IF('Town Data'!K73&gt;9,'Town Data'!J73,"*")</f>
        <v>335524.72</v>
      </c>
      <c r="H77" s="54" t="str">
        <f>IF('Town Data'!M73&gt;9,'Town Data'!L73,"*")</f>
        <v>*</v>
      </c>
      <c r="I77" s="22">
        <f t="shared" si="3"/>
        <v>-0.10421824717435728</v>
      </c>
      <c r="J77" s="22">
        <f t="shared" si="4"/>
        <v>-0.0012597581483712826</v>
      </c>
      <c r="K77" s="22">
        <f t="shared" si="5"/>
      </c>
      <c r="L77" s="15"/>
    </row>
    <row r="78" spans="1:12" ht="15">
      <c r="A78" s="15"/>
      <c r="B78" s="15" t="str">
        <f>'Town Data'!A74</f>
        <v>SPRINGFIELD</v>
      </c>
      <c r="C78" s="48">
        <f>IF('Town Data'!C74&gt;9,'Town Data'!B74,"*")</f>
        <v>16500318.2</v>
      </c>
      <c r="D78" s="49">
        <f>IF('Town Data'!E74&gt;9,'Town Data'!D74,"*")</f>
        <v>4274100.99</v>
      </c>
      <c r="E78" s="50">
        <f>IF('Town Data'!G74&gt;9,'Town Data'!F74,"*")</f>
        <v>220322.17</v>
      </c>
      <c r="F78" s="51">
        <f>IF('Town Data'!I74&gt;9,'Town Data'!H74,"*")</f>
        <v>16918569.04</v>
      </c>
      <c r="G78" s="49">
        <f>IF('Town Data'!K74&gt;9,'Town Data'!J74,"*")</f>
        <v>3908573.05</v>
      </c>
      <c r="H78" s="50">
        <f>IF('Town Data'!M74&gt;9,'Town Data'!L74,"*")</f>
        <v>1631904.33</v>
      </c>
      <c r="I78" s="9">
        <f t="shared" si="3"/>
        <v>-0.024721407526318778</v>
      </c>
      <c r="J78" s="9">
        <f t="shared" si="4"/>
        <v>0.09351953649682981</v>
      </c>
      <c r="K78" s="9">
        <f t="shared" si="5"/>
        <v>-0.8649907559225608</v>
      </c>
      <c r="L78" s="15"/>
    </row>
    <row r="79" spans="1:12" ht="15">
      <c r="A79" s="15"/>
      <c r="B79" s="27" t="str">
        <f>'Town Data'!A75</f>
        <v>ST ALBANS</v>
      </c>
      <c r="C79" s="52">
        <f>IF('Town Data'!C75&gt;9,'Town Data'!B75,"*")</f>
        <v>41853440.18</v>
      </c>
      <c r="D79" s="53">
        <f>IF('Town Data'!E75&gt;9,'Town Data'!D75,"*")</f>
        <v>3918223.91</v>
      </c>
      <c r="E79" s="54">
        <f>IF('Town Data'!G75&gt;9,'Town Data'!F75,"*")</f>
        <v>142614.17</v>
      </c>
      <c r="F79" s="53">
        <f>IF('Town Data'!I75&gt;9,'Town Data'!H75,"*")</f>
        <v>50986330.47</v>
      </c>
      <c r="G79" s="53">
        <f>IF('Town Data'!K75&gt;9,'Town Data'!J75,"*")</f>
        <v>3720176.47</v>
      </c>
      <c r="H79" s="54">
        <f>IF('Town Data'!M75&gt;9,'Town Data'!L75,"*")</f>
        <v>147205.67</v>
      </c>
      <c r="I79" s="22">
        <f t="shared" si="3"/>
        <v>-0.17912429087976292</v>
      </c>
      <c r="J79" s="22">
        <f t="shared" si="4"/>
        <v>0.053236033719658446</v>
      </c>
      <c r="K79" s="22">
        <f t="shared" si="5"/>
        <v>-0.031191053985896056</v>
      </c>
      <c r="L79" s="15"/>
    </row>
    <row r="80" spans="1:12" ht="15">
      <c r="A80" s="15"/>
      <c r="B80" s="15" t="str">
        <f>'Town Data'!A76</f>
        <v>ST ALBANS TOWN</v>
      </c>
      <c r="C80" s="48">
        <f>IF('Town Data'!C76&gt;9,'Town Data'!B76,"*")</f>
        <v>20260776.35</v>
      </c>
      <c r="D80" s="49">
        <f>IF('Town Data'!E76&gt;9,'Town Data'!D76,"*")</f>
        <v>5379848.75</v>
      </c>
      <c r="E80" s="50">
        <f>IF('Town Data'!G76&gt;9,'Town Data'!F76,"*")</f>
        <v>92203</v>
      </c>
      <c r="F80" s="51">
        <f>IF('Town Data'!I76&gt;9,'Town Data'!H76,"*")</f>
        <v>22079644.09</v>
      </c>
      <c r="G80" s="49">
        <f>IF('Town Data'!K76&gt;9,'Town Data'!J76,"*")</f>
        <v>4808468.28</v>
      </c>
      <c r="H80" s="50">
        <f>IF('Town Data'!M76&gt;9,'Town Data'!L76,"*")</f>
        <v>70259.83</v>
      </c>
      <c r="I80" s="9">
        <f t="shared" si="3"/>
        <v>-0.08237758419411181</v>
      </c>
      <c r="J80" s="9">
        <f t="shared" si="4"/>
        <v>0.11882795866129738</v>
      </c>
      <c r="K80" s="9">
        <f t="shared" si="5"/>
        <v>0.31231459000114287</v>
      </c>
      <c r="L80" s="15"/>
    </row>
    <row r="81" spans="1:12" ht="15">
      <c r="A81" s="15"/>
      <c r="B81" s="27" t="str">
        <f>'Town Data'!A77</f>
        <v>ST JOHNSBURY</v>
      </c>
      <c r="C81" s="52">
        <f>IF('Town Data'!C77&gt;9,'Town Data'!B77,"*")</f>
        <v>20665955.91</v>
      </c>
      <c r="D81" s="53">
        <f>IF('Town Data'!E77&gt;9,'Town Data'!D77,"*")</f>
        <v>6162180.74</v>
      </c>
      <c r="E81" s="54">
        <f>IF('Town Data'!G77&gt;9,'Town Data'!F77,"*")</f>
        <v>205608.33</v>
      </c>
      <c r="F81" s="53">
        <f>IF('Town Data'!I77&gt;9,'Town Data'!H77,"*")</f>
        <v>19620036.57</v>
      </c>
      <c r="G81" s="53">
        <f>IF('Town Data'!K77&gt;9,'Town Data'!J77,"*")</f>
        <v>5644543.7</v>
      </c>
      <c r="H81" s="54">
        <f>IF('Town Data'!M77&gt;9,'Town Data'!L77,"*")</f>
        <v>189939.67</v>
      </c>
      <c r="I81" s="22">
        <f t="shared" si="3"/>
        <v>0.053308735499467005</v>
      </c>
      <c r="J81" s="22">
        <f t="shared" si="4"/>
        <v>0.09170573699340835</v>
      </c>
      <c r="K81" s="22">
        <f t="shared" si="5"/>
        <v>0.08249282522181897</v>
      </c>
      <c r="L81" s="15"/>
    </row>
    <row r="82" spans="1:12" ht="15">
      <c r="A82" s="15"/>
      <c r="B82" s="15" t="str">
        <f>'Town Data'!A78</f>
        <v>STOWE</v>
      </c>
      <c r="C82" s="48">
        <f>IF('Town Data'!C78&gt;9,'Town Data'!B78,"*")</f>
        <v>7758718.71</v>
      </c>
      <c r="D82" s="49">
        <f>IF('Town Data'!E78&gt;9,'Town Data'!D78,"*")</f>
        <v>3340699.06</v>
      </c>
      <c r="E82" s="50">
        <f>IF('Town Data'!G78&gt;9,'Town Data'!F78,"*")</f>
        <v>223921.67</v>
      </c>
      <c r="F82" s="51">
        <f>IF('Town Data'!I78&gt;9,'Town Data'!H78,"*")</f>
        <v>9171489.61</v>
      </c>
      <c r="G82" s="49">
        <f>IF('Town Data'!K78&gt;9,'Town Data'!J78,"*")</f>
        <v>3999962.39</v>
      </c>
      <c r="H82" s="50">
        <f>IF('Town Data'!M78&gt;9,'Town Data'!L78,"*")</f>
        <v>189942</v>
      </c>
      <c r="I82" s="9">
        <f t="shared" si="3"/>
        <v>-0.15403941563206977</v>
      </c>
      <c r="J82" s="9">
        <f t="shared" si="4"/>
        <v>-0.1648173821954361</v>
      </c>
      <c r="K82" s="9">
        <f t="shared" si="5"/>
        <v>0.17889497846711108</v>
      </c>
      <c r="L82" s="15"/>
    </row>
    <row r="83" spans="1:12" ht="15">
      <c r="A83" s="15"/>
      <c r="B83" s="27" t="str">
        <f>'Town Data'!A79</f>
        <v>SWANTON</v>
      </c>
      <c r="C83" s="52">
        <f>IF('Town Data'!C79&gt;9,'Town Data'!B79,"*")</f>
        <v>9279218.51</v>
      </c>
      <c r="D83" s="53">
        <f>IF('Town Data'!E79&gt;9,'Town Data'!D79,"*")</f>
        <v>1868117.56</v>
      </c>
      <c r="E83" s="54" t="str">
        <f>IF('Town Data'!G79&gt;9,'Town Data'!F79,"*")</f>
        <v>*</v>
      </c>
      <c r="F83" s="53">
        <f>IF('Town Data'!I79&gt;9,'Town Data'!H79,"*")</f>
        <v>7476262.1</v>
      </c>
      <c r="G83" s="53">
        <f>IF('Town Data'!K79&gt;9,'Town Data'!J79,"*")</f>
        <v>1843884</v>
      </c>
      <c r="H83" s="54">
        <f>IF('Town Data'!M79&gt;9,'Town Data'!L79,"*")</f>
        <v>41955.83</v>
      </c>
      <c r="I83" s="22">
        <f t="shared" si="3"/>
        <v>0.2411574642360385</v>
      </c>
      <c r="J83" s="22">
        <f t="shared" si="4"/>
        <v>0.013142670580144985</v>
      </c>
      <c r="K83" s="22">
        <f t="shared" si="5"/>
      </c>
      <c r="L83" s="15"/>
    </row>
    <row r="84" spans="1:12" ht="15">
      <c r="A84" s="15"/>
      <c r="B84" s="15" t="str">
        <f>'Town Data'!A80</f>
        <v>THETFORD</v>
      </c>
      <c r="C84" s="48">
        <f>IF('Town Data'!C80&gt;9,'Town Data'!B80,"*")</f>
        <v>1437851.94</v>
      </c>
      <c r="D84" s="51">
        <f>IF('Town Data'!E80&gt;9,'Town Data'!D80,"*")</f>
        <v>664751.52</v>
      </c>
      <c r="E84" s="58" t="str">
        <f>IF('Town Data'!G80&gt;9,'Town Data'!F80,"*")</f>
        <v>*</v>
      </c>
      <c r="F84" s="51">
        <f>IF('Town Data'!I80&gt;9,'Town Data'!H80,"*")</f>
        <v>1233531.59</v>
      </c>
      <c r="G84" s="49">
        <f>IF('Town Data'!K80&gt;9,'Town Data'!J80,"*")</f>
        <v>428437.67</v>
      </c>
      <c r="H84" s="50" t="str">
        <f>IF('Town Data'!M80&gt;9,'Town Data'!L80,"*")</f>
        <v>*</v>
      </c>
      <c r="I84" s="9">
        <f t="shared" si="3"/>
        <v>0.1656385224799957</v>
      </c>
      <c r="J84" s="9">
        <f t="shared" si="4"/>
        <v>0.5515711305217397</v>
      </c>
      <c r="K84" s="9">
        <f t="shared" si="5"/>
      </c>
      <c r="L84" s="15"/>
    </row>
    <row r="85" spans="1:12" ht="15">
      <c r="A85" s="15"/>
      <c r="B85" s="27" t="str">
        <f>'Town Data'!A81</f>
        <v>VERGENNES</v>
      </c>
      <c r="C85" s="52">
        <f>IF('Town Data'!C81&gt;9,'Town Data'!B81,"*")</f>
        <v>15313229.07</v>
      </c>
      <c r="D85" s="53">
        <f>IF('Town Data'!E81&gt;9,'Town Data'!D81,"*")</f>
        <v>1363758.22</v>
      </c>
      <c r="E85" s="54">
        <f>IF('Town Data'!G81&gt;9,'Town Data'!F81,"*")</f>
        <v>154113.5</v>
      </c>
      <c r="F85" s="53">
        <f>IF('Town Data'!I81&gt;9,'Town Data'!H81,"*")</f>
        <v>16352254.06</v>
      </c>
      <c r="G85" s="53">
        <f>IF('Town Data'!K81&gt;9,'Town Data'!J81,"*")</f>
        <v>1232882.83</v>
      </c>
      <c r="H85" s="54">
        <f>IF('Town Data'!M81&gt;9,'Town Data'!L81,"*")</f>
        <v>288749.33</v>
      </c>
      <c r="I85" s="22">
        <f t="shared" si="3"/>
        <v>-0.06354016921383376</v>
      </c>
      <c r="J85" s="22">
        <f t="shared" si="4"/>
        <v>0.1061539562522741</v>
      </c>
      <c r="K85" s="22">
        <f t="shared" si="5"/>
        <v>-0.4662723546406151</v>
      </c>
      <c r="L85" s="15"/>
    </row>
    <row r="86" spans="1:12" ht="15">
      <c r="A86" s="15"/>
      <c r="B86" s="15" t="str">
        <f>'Town Data'!A82</f>
        <v>WAITSFIELD</v>
      </c>
      <c r="C86" s="48">
        <f>IF('Town Data'!C82&gt;9,'Town Data'!B82,"*")</f>
        <v>6613704.41</v>
      </c>
      <c r="D86" s="49">
        <f>IF('Town Data'!E82&gt;9,'Town Data'!D82,"*")</f>
        <v>3096943.39</v>
      </c>
      <c r="E86" s="50" t="str">
        <f>IF('Town Data'!G82&gt;9,'Town Data'!F82,"*")</f>
        <v>*</v>
      </c>
      <c r="F86" s="51">
        <f>IF('Town Data'!I82&gt;9,'Town Data'!H82,"*")</f>
        <v>7081731</v>
      </c>
      <c r="G86" s="49">
        <f>IF('Town Data'!K82&gt;9,'Town Data'!J82,"*")</f>
        <v>3159216</v>
      </c>
      <c r="H86" s="50" t="str">
        <f>IF('Town Data'!M82&gt;9,'Town Data'!L82,"*")</f>
        <v>*</v>
      </c>
      <c r="I86" s="9">
        <f t="shared" si="3"/>
        <v>-0.06608929229308481</v>
      </c>
      <c r="J86" s="9">
        <f t="shared" si="4"/>
        <v>-0.019711412578310526</v>
      </c>
      <c r="K86" s="9">
        <f t="shared" si="5"/>
      </c>
      <c r="L86" s="15"/>
    </row>
    <row r="87" spans="1:12" ht="15">
      <c r="A87" s="15"/>
      <c r="B87" s="27" t="str">
        <f>'Town Data'!A83</f>
        <v>WARREN</v>
      </c>
      <c r="C87" s="52">
        <f>IF('Town Data'!C83&gt;9,'Town Data'!B83,"*")</f>
        <v>2239611.38</v>
      </c>
      <c r="D87" s="53">
        <f>IF('Town Data'!E83&gt;9,'Town Data'!D83,"*")</f>
        <v>1951620.92</v>
      </c>
      <c r="E87" s="54" t="str">
        <f>IF('Town Data'!G83&gt;9,'Town Data'!F83,"*")</f>
        <v>*</v>
      </c>
      <c r="F87" s="53">
        <f>IF('Town Data'!I83&gt;9,'Town Data'!H83,"*")</f>
        <v>1921011.23</v>
      </c>
      <c r="G87" s="53">
        <f>IF('Town Data'!K83&gt;9,'Town Data'!J83,"*")</f>
        <v>1619078.36</v>
      </c>
      <c r="H87" s="54" t="str">
        <f>IF('Town Data'!M83&gt;9,'Town Data'!L83,"*")</f>
        <v>*</v>
      </c>
      <c r="I87" s="22">
        <f t="shared" si="3"/>
        <v>0.16585022774697675</v>
      </c>
      <c r="J87" s="22">
        <f t="shared" si="4"/>
        <v>0.20539003436498268</v>
      </c>
      <c r="K87" s="22">
        <f t="shared" si="5"/>
      </c>
      <c r="L87" s="15"/>
    </row>
    <row r="88" spans="1:12" ht="15">
      <c r="A88" s="15"/>
      <c r="B88" s="15" t="str">
        <f>'Town Data'!A84</f>
        <v>WATERBURY</v>
      </c>
      <c r="C88" s="48">
        <f>IF('Town Data'!C84&gt;9,'Town Data'!B84,"*")</f>
        <v>6605684.85</v>
      </c>
      <c r="D88" s="49">
        <f>IF('Town Data'!E84&gt;9,'Town Data'!D84,"*")</f>
        <v>2437686.64</v>
      </c>
      <c r="E88" s="50">
        <f>IF('Town Data'!G84&gt;9,'Town Data'!F84,"*")</f>
        <v>142191.67</v>
      </c>
      <c r="F88" s="51">
        <f>IF('Town Data'!I84&gt;9,'Town Data'!H84,"*")</f>
        <v>7103555.62</v>
      </c>
      <c r="G88" s="49">
        <f>IF('Town Data'!K84&gt;9,'Town Data'!J84,"*")</f>
        <v>2352901.94</v>
      </c>
      <c r="H88" s="50">
        <f>IF('Town Data'!M84&gt;9,'Town Data'!L84,"*")</f>
        <v>420400</v>
      </c>
      <c r="I88" s="9">
        <f t="shared" si="3"/>
        <v>-0.07008754441201946</v>
      </c>
      <c r="J88" s="9">
        <f t="shared" si="4"/>
        <v>0.036034098386607726</v>
      </c>
      <c r="K88" s="9">
        <f t="shared" si="5"/>
        <v>-0.6617705280685061</v>
      </c>
      <c r="L88" s="15"/>
    </row>
    <row r="89" spans="1:12" ht="15">
      <c r="A89" s="15"/>
      <c r="B89" s="27" t="str">
        <f>'Town Data'!A85</f>
        <v>WATERFORD</v>
      </c>
      <c r="C89" s="52">
        <f>IF('Town Data'!C85&gt;9,'Town Data'!B85,"*")</f>
        <v>442504.62</v>
      </c>
      <c r="D89" s="53" t="str">
        <f>IF('Town Data'!E85&gt;9,'Town Data'!D85,"*")</f>
        <v>*</v>
      </c>
      <c r="E89" s="54" t="str">
        <f>IF('Town Data'!G85&gt;9,'Town Data'!F85,"*")</f>
        <v>*</v>
      </c>
      <c r="F89" s="53" t="str">
        <f>IF('Town Data'!I85&gt;9,'Town Data'!H85,"*")</f>
        <v>*</v>
      </c>
      <c r="G89" s="53" t="str">
        <f>IF('Town Data'!K85&gt;9,'Town Data'!J85,"*")</f>
        <v>*</v>
      </c>
      <c r="H89" s="54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WEATHERSFIELD</v>
      </c>
      <c r="C90" s="48">
        <f>IF('Town Data'!C86&gt;9,'Town Data'!B86,"*")</f>
        <v>1090154.93</v>
      </c>
      <c r="D90" s="49">
        <f>IF('Town Data'!E86&gt;9,'Town Data'!D86,"*")</f>
        <v>295567.34</v>
      </c>
      <c r="E90" s="50" t="str">
        <f>IF('Town Data'!G86&gt;9,'Town Data'!F86,"*")</f>
        <v>*</v>
      </c>
      <c r="F90" s="51">
        <f>IF('Town Data'!I86&gt;9,'Town Data'!H86,"*")</f>
        <v>939646</v>
      </c>
      <c r="G90" s="49">
        <f>IF('Town Data'!K86&gt;9,'Town Data'!J86,"*")</f>
        <v>231395</v>
      </c>
      <c r="H90" s="50" t="str">
        <f>IF('Town Data'!M86&gt;9,'Town Data'!L86,"*")</f>
        <v>*</v>
      </c>
      <c r="I90" s="9">
        <f t="shared" si="3"/>
        <v>0.16017620465579582</v>
      </c>
      <c r="J90" s="9">
        <f t="shared" si="4"/>
        <v>0.2773281185851035</v>
      </c>
      <c r="K90" s="9">
        <f t="shared" si="5"/>
      </c>
      <c r="L90" s="15"/>
    </row>
    <row r="91" spans="1:12" ht="15">
      <c r="A91" s="15"/>
      <c r="B91" s="27" t="str">
        <f>'Town Data'!A87</f>
        <v>WEST RUTLAND</v>
      </c>
      <c r="C91" s="52">
        <f>IF('Town Data'!C87&gt;9,'Town Data'!B87,"*")</f>
        <v>3916934.98</v>
      </c>
      <c r="D91" s="53">
        <f>IF('Town Data'!E87&gt;9,'Town Data'!D87,"*")</f>
        <v>891270.16</v>
      </c>
      <c r="E91" s="54" t="str">
        <f>IF('Town Data'!G87&gt;9,'Town Data'!F87,"*")</f>
        <v>*</v>
      </c>
      <c r="F91" s="53">
        <f>IF('Town Data'!I87&gt;9,'Town Data'!H87,"*")</f>
        <v>4366117.81</v>
      </c>
      <c r="G91" s="53">
        <f>IF('Town Data'!K87&gt;9,'Town Data'!J87,"*")</f>
        <v>760851.44</v>
      </c>
      <c r="H91" s="54" t="str">
        <f>IF('Town Data'!M87&gt;9,'Town Data'!L87,"*")</f>
        <v>*</v>
      </c>
      <c r="I91" s="22">
        <f t="shared" si="3"/>
        <v>-0.10287922808019687</v>
      </c>
      <c r="J91" s="22">
        <f t="shared" si="4"/>
        <v>0.17141154388825247</v>
      </c>
      <c r="K91" s="22">
        <f t="shared" si="5"/>
      </c>
      <c r="L91" s="15"/>
    </row>
    <row r="92" spans="1:12" ht="15">
      <c r="A92" s="15"/>
      <c r="B92" s="15" t="str">
        <f>'Town Data'!A88</f>
        <v>WESTMINSTER</v>
      </c>
      <c r="C92" s="48">
        <f>IF('Town Data'!C88&gt;9,'Town Data'!B88,"*")</f>
        <v>1565428.53</v>
      </c>
      <c r="D92" s="49">
        <f>IF('Town Data'!E88&gt;9,'Town Data'!D88,"*")</f>
        <v>349202.63</v>
      </c>
      <c r="E92" s="50" t="str">
        <f>IF('Town Data'!G88&gt;9,'Town Data'!F88,"*")</f>
        <v>*</v>
      </c>
      <c r="F92" s="51">
        <f>IF('Town Data'!I88&gt;9,'Town Data'!H88,"*")</f>
        <v>1618893.3</v>
      </c>
      <c r="G92" s="49">
        <f>IF('Town Data'!K88&gt;9,'Town Data'!J88,"*")</f>
        <v>358330.89</v>
      </c>
      <c r="H92" s="50" t="str">
        <f>IF('Town Data'!M88&gt;9,'Town Data'!L88,"*")</f>
        <v>*</v>
      </c>
      <c r="I92" s="9">
        <f t="shared" si="3"/>
        <v>-0.03302550575754438</v>
      </c>
      <c r="J92" s="9">
        <f t="shared" si="4"/>
        <v>-0.025474387653266536</v>
      </c>
      <c r="K92" s="9">
        <f t="shared" si="5"/>
      </c>
      <c r="L92" s="15"/>
    </row>
    <row r="93" spans="1:12" ht="15">
      <c r="A93" s="15"/>
      <c r="B93" s="27" t="str">
        <f>'Town Data'!A89</f>
        <v>WILLIAMSTOWN</v>
      </c>
      <c r="C93" s="52">
        <f>IF('Town Data'!C89&gt;9,'Town Data'!B89,"*")</f>
        <v>1326900.77</v>
      </c>
      <c r="D93" s="53">
        <f>IF('Town Data'!E89&gt;9,'Town Data'!D89,"*")</f>
        <v>546310.88</v>
      </c>
      <c r="E93" s="54" t="str">
        <f>IF('Town Data'!G89&gt;9,'Town Data'!F89,"*")</f>
        <v>*</v>
      </c>
      <c r="F93" s="53">
        <f>IF('Town Data'!I89&gt;9,'Town Data'!H89,"*")</f>
        <v>875716.45</v>
      </c>
      <c r="G93" s="53">
        <f>IF('Town Data'!K89&gt;9,'Town Data'!J89,"*")</f>
        <v>275860.45</v>
      </c>
      <c r="H93" s="54" t="str">
        <f>IF('Town Data'!M89&gt;9,'Town Data'!L89,"*")</f>
        <v>*</v>
      </c>
      <c r="I93" s="22">
        <f t="shared" si="3"/>
        <v>0.5152173628804165</v>
      </c>
      <c r="J93" s="22">
        <f t="shared" si="4"/>
        <v>0.9803885624053755</v>
      </c>
      <c r="K93" s="22">
        <f t="shared" si="5"/>
      </c>
      <c r="L93" s="15"/>
    </row>
    <row r="94" spans="1:12" ht="15">
      <c r="A94" s="15"/>
      <c r="B94" s="15" t="str">
        <f>'Town Data'!A90</f>
        <v>WILLISTON</v>
      </c>
      <c r="C94" s="48">
        <f>IF('Town Data'!C90&gt;9,'Town Data'!B90,"*")</f>
        <v>61884398.56</v>
      </c>
      <c r="D94" s="49">
        <f>IF('Town Data'!E90&gt;9,'Town Data'!D90,"*")</f>
        <v>30044396.12</v>
      </c>
      <c r="E94" s="50">
        <f>IF('Town Data'!G90&gt;9,'Town Data'!F90,"*")</f>
        <v>1406529.83</v>
      </c>
      <c r="F94" s="51">
        <f>IF('Town Data'!I90&gt;9,'Town Data'!H90,"*")</f>
        <v>65732905.73</v>
      </c>
      <c r="G94" s="49">
        <f>IF('Town Data'!K90&gt;9,'Town Data'!J90,"*")</f>
        <v>29538848.02</v>
      </c>
      <c r="H94" s="50">
        <f>IF('Town Data'!M90&gt;9,'Town Data'!L90,"*")</f>
        <v>1542768.33</v>
      </c>
      <c r="I94" s="9">
        <f t="shared" si="3"/>
        <v>-0.05854765018007663</v>
      </c>
      <c r="J94" s="9">
        <f t="shared" si="4"/>
        <v>0.01711468570669065</v>
      </c>
      <c r="K94" s="9">
        <f t="shared" si="5"/>
        <v>-0.08830781482272196</v>
      </c>
      <c r="L94" s="15"/>
    </row>
    <row r="95" spans="1:12" ht="15">
      <c r="A95" s="15"/>
      <c r="B95" s="27" t="str">
        <f>'Town Data'!A91</f>
        <v>WILMINGTON</v>
      </c>
      <c r="C95" s="52">
        <f>IF('Town Data'!C91&gt;9,'Town Data'!B91,"*")</f>
        <v>3843500.33</v>
      </c>
      <c r="D95" s="53">
        <f>IF('Town Data'!E91&gt;9,'Town Data'!D91,"*")</f>
        <v>2097310.96</v>
      </c>
      <c r="E95" s="54" t="str">
        <f>IF('Town Data'!G91&gt;9,'Town Data'!F91,"*")</f>
        <v>*</v>
      </c>
      <c r="F95" s="53">
        <f>IF('Town Data'!I91&gt;9,'Town Data'!H91,"*")</f>
        <v>3273602.93</v>
      </c>
      <c r="G95" s="53">
        <f>IF('Town Data'!K91&gt;9,'Town Data'!J91,"*")</f>
        <v>1358051.19</v>
      </c>
      <c r="H95" s="54" t="str">
        <f>IF('Town Data'!M91&gt;9,'Town Data'!L91,"*")</f>
        <v>*</v>
      </c>
      <c r="I95" s="22">
        <f t="shared" si="3"/>
        <v>0.17408873714565007</v>
      </c>
      <c r="J95" s="22">
        <f t="shared" si="4"/>
        <v>0.5443533906847797</v>
      </c>
      <c r="K95" s="22">
        <f t="shared" si="5"/>
      </c>
      <c r="L95" s="15"/>
    </row>
    <row r="96" spans="1:12" ht="15">
      <c r="A96" s="15"/>
      <c r="B96" s="15" t="str">
        <f>'Town Data'!A92</f>
        <v>WINDSOR</v>
      </c>
      <c r="C96" s="48">
        <f>IF('Town Data'!C92&gt;9,'Town Data'!B92,"*")</f>
        <v>2639658.73</v>
      </c>
      <c r="D96" s="49">
        <f>IF('Town Data'!E92&gt;9,'Town Data'!D92,"*")</f>
        <v>706584.54</v>
      </c>
      <c r="E96" s="50" t="str">
        <f>IF('Town Data'!G92&gt;9,'Town Data'!F92,"*")</f>
        <v>*</v>
      </c>
      <c r="F96" s="51">
        <f>IF('Town Data'!I92&gt;9,'Town Data'!H92,"*")</f>
        <v>2343045.1</v>
      </c>
      <c r="G96" s="49">
        <f>IF('Town Data'!K92&gt;9,'Town Data'!J92,"*")</f>
        <v>627372</v>
      </c>
      <c r="H96" s="50" t="str">
        <f>IF('Town Data'!M92&gt;9,'Town Data'!L92,"*")</f>
        <v>*</v>
      </c>
      <c r="I96" s="9">
        <f t="shared" si="3"/>
        <v>0.12659322264005923</v>
      </c>
      <c r="J96" s="9">
        <f t="shared" si="4"/>
        <v>0.12626087871310807</v>
      </c>
      <c r="K96" s="9">
        <f t="shared" si="5"/>
      </c>
      <c r="L96" s="15"/>
    </row>
    <row r="97" spans="1:12" ht="15">
      <c r="A97" s="15"/>
      <c r="B97" s="27" t="str">
        <f>'Town Data'!A93</f>
        <v>WINOOSKI</v>
      </c>
      <c r="C97" s="52">
        <f>IF('Town Data'!C93&gt;9,'Town Data'!B93,"*")</f>
        <v>14073486.58</v>
      </c>
      <c r="D97" s="53">
        <f>IF('Town Data'!E93&gt;9,'Town Data'!D93,"*")</f>
        <v>1380563.39</v>
      </c>
      <c r="E97" s="54">
        <f>IF('Town Data'!G93&gt;9,'Town Data'!F93,"*")</f>
        <v>285238</v>
      </c>
      <c r="F97" s="53">
        <f>IF('Town Data'!I93&gt;9,'Town Data'!H93,"*")</f>
        <v>8348630</v>
      </c>
      <c r="G97" s="53">
        <f>IF('Town Data'!K93&gt;9,'Town Data'!J93,"*")</f>
        <v>1309410</v>
      </c>
      <c r="H97" s="54">
        <f>IF('Town Data'!M93&gt;9,'Town Data'!L93,"*")</f>
        <v>2776050</v>
      </c>
      <c r="I97" s="22">
        <f t="shared" si="3"/>
        <v>0.6857240744888683</v>
      </c>
      <c r="J97" s="22">
        <f t="shared" si="4"/>
        <v>0.05434003864335838</v>
      </c>
      <c r="K97" s="22">
        <f t="shared" si="5"/>
        <v>-0.8972504097548675</v>
      </c>
      <c r="L97" s="15"/>
    </row>
    <row r="98" spans="1:12" ht="15">
      <c r="A98" s="15"/>
      <c r="B98" s="15" t="str">
        <f>'Town Data'!A94</f>
        <v>WOODSTOCK</v>
      </c>
      <c r="C98" s="48">
        <f>IF('Town Data'!C94&gt;9,'Town Data'!B94,"*")</f>
        <v>4659608.18</v>
      </c>
      <c r="D98" s="49">
        <f>IF('Town Data'!E94&gt;9,'Town Data'!D94,"*")</f>
        <v>1053350.64</v>
      </c>
      <c r="E98" s="50">
        <f>IF('Town Data'!G94&gt;9,'Town Data'!F94,"*")</f>
        <v>60778.67</v>
      </c>
      <c r="F98" s="51">
        <f>IF('Town Data'!I94&gt;9,'Town Data'!H94,"*")</f>
        <v>4465905.16</v>
      </c>
      <c r="G98" s="49">
        <f>IF('Town Data'!K94&gt;9,'Town Data'!J94,"*")</f>
        <v>851693.78</v>
      </c>
      <c r="H98" s="50">
        <f>IF('Town Data'!M94&gt;9,'Town Data'!L94,"*")</f>
        <v>53433.33</v>
      </c>
      <c r="I98" s="9">
        <f t="shared" si="3"/>
        <v>0.04337374240164105</v>
      </c>
      <c r="J98" s="9">
        <f t="shared" si="4"/>
        <v>0.2367715542081332</v>
      </c>
      <c r="K98" s="9">
        <f t="shared" si="5"/>
        <v>0.13746738224999258</v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53" t="str">
        <f>IF('Town Data'!E95&gt;9,'Town Data'!D95,"*")</f>
        <v>*</v>
      </c>
      <c r="E99" s="54" t="str">
        <f>IF('Town Data'!G95&gt;9,'Town Data'!F95,"*")</f>
        <v>*</v>
      </c>
      <c r="F99" s="53" t="str">
        <f>IF('Town Data'!I95&gt;9,'Town Data'!H95,"*")</f>
        <v>*</v>
      </c>
      <c r="G99" s="53" t="str">
        <f>IF('Town Data'!K95&gt;9,'Town Data'!J95,"*")</f>
        <v>*</v>
      </c>
      <c r="H99" s="54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53" t="str">
        <f>IF('Town Data'!E96&gt;9,'Town Data'!D96,"*")</f>
        <v>*</v>
      </c>
      <c r="E100" s="54" t="str">
        <f>IF('Town Data'!G96&gt;9,'Town Data'!F96,"*")</f>
        <v>*</v>
      </c>
      <c r="F100" s="53" t="str">
        <f>IF('Town Data'!I96&gt;9,'Town Data'!H96,"*")</f>
        <v>*</v>
      </c>
      <c r="G100" s="53" t="str">
        <f>IF('Town Data'!K96&gt;9,'Town Data'!J96,"*")</f>
        <v>*</v>
      </c>
      <c r="H100" s="54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53" t="str">
        <f>IF('Town Data'!E97&gt;9,'Town Data'!D97,"*")</f>
        <v>*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 t="str">
        <f>IF('Town Data'!I98&gt;9,'Town Data'!H98,"*")</f>
        <v>*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53" t="str">
        <f>IF('Town Data'!E99&gt;9,'Town Data'!D99,"*")</f>
        <v>*</v>
      </c>
      <c r="E103" s="54" t="str">
        <f>IF('Town Data'!G99&gt;9,'Town Data'!F99,"*")</f>
        <v>*</v>
      </c>
      <c r="F103" s="53" t="str">
        <f>IF('Town Data'!I99&gt;9,'Town Data'!H99,"*")</f>
        <v>*</v>
      </c>
      <c r="G103" s="53" t="str">
        <f>IF('Town Data'!K99&gt;9,'Town Data'!J99,"*")</f>
        <v>*</v>
      </c>
      <c r="H103" s="54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895628.46</v>
      </c>
      <c r="C2" s="41">
        <v>12</v>
      </c>
      <c r="D2" s="44">
        <v>279476.75</v>
      </c>
      <c r="E2" s="41">
        <v>11</v>
      </c>
      <c r="F2" s="41">
        <v>0</v>
      </c>
      <c r="G2" s="41">
        <v>0</v>
      </c>
      <c r="H2" s="44">
        <v>990561</v>
      </c>
      <c r="I2" s="41">
        <v>13</v>
      </c>
      <c r="J2" s="44">
        <v>312109</v>
      </c>
      <c r="K2" s="41">
        <v>12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8414300.15</v>
      </c>
      <c r="C3" s="41">
        <v>16</v>
      </c>
      <c r="D3" s="44">
        <v>343978.55</v>
      </c>
      <c r="E3" s="41">
        <v>15</v>
      </c>
      <c r="F3" s="41">
        <v>0</v>
      </c>
      <c r="G3" s="41">
        <v>0</v>
      </c>
      <c r="H3" s="44">
        <v>8862545.28</v>
      </c>
      <c r="I3" s="41">
        <v>18</v>
      </c>
      <c r="J3" s="44">
        <v>346166</v>
      </c>
      <c r="K3" s="41">
        <v>17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39140211.08</v>
      </c>
      <c r="C4" s="41">
        <v>148</v>
      </c>
      <c r="D4" s="44">
        <v>9135828.81</v>
      </c>
      <c r="E4" s="41">
        <v>143</v>
      </c>
      <c r="F4" s="44">
        <v>212811.5</v>
      </c>
      <c r="G4" s="41">
        <v>39</v>
      </c>
      <c r="H4" s="44">
        <v>40041186.89</v>
      </c>
      <c r="I4" s="41">
        <v>149</v>
      </c>
      <c r="J4" s="44">
        <v>8700650.54</v>
      </c>
      <c r="K4" s="41">
        <v>144</v>
      </c>
      <c r="L4" s="44">
        <v>381333.33</v>
      </c>
      <c r="M4" s="41">
        <v>41</v>
      </c>
      <c r="N4" s="37"/>
      <c r="O4" s="37"/>
      <c r="P4" s="37"/>
      <c r="Q4" s="37"/>
    </row>
    <row r="5" spans="1:17" ht="15">
      <c r="A5" s="40" t="s">
        <v>70</v>
      </c>
      <c r="B5" s="44">
        <v>7051622.49</v>
      </c>
      <c r="C5" s="41">
        <v>29</v>
      </c>
      <c r="D5" s="44">
        <v>864433.47</v>
      </c>
      <c r="E5" s="41">
        <v>27</v>
      </c>
      <c r="F5" s="41">
        <v>0</v>
      </c>
      <c r="G5" s="41">
        <v>0</v>
      </c>
      <c r="H5" s="44">
        <v>7811102</v>
      </c>
      <c r="I5" s="41">
        <v>28</v>
      </c>
      <c r="J5" s="44">
        <v>993581</v>
      </c>
      <c r="K5" s="41">
        <v>26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11881059.2</v>
      </c>
      <c r="C6" s="41">
        <v>33</v>
      </c>
      <c r="D6" s="44">
        <v>1042014.47</v>
      </c>
      <c r="E6" s="41">
        <v>30</v>
      </c>
      <c r="F6" s="44">
        <v>50674.33</v>
      </c>
      <c r="G6" s="41">
        <v>12</v>
      </c>
      <c r="H6" s="44">
        <v>14512406.91</v>
      </c>
      <c r="I6" s="41">
        <v>34</v>
      </c>
      <c r="J6" s="44">
        <v>962331.43</v>
      </c>
      <c r="K6" s="41">
        <v>32</v>
      </c>
      <c r="L6" s="44">
        <v>44016.67</v>
      </c>
      <c r="M6" s="41">
        <v>13</v>
      </c>
      <c r="N6" s="37"/>
      <c r="O6" s="37"/>
      <c r="P6" s="37"/>
      <c r="Q6" s="37"/>
    </row>
    <row r="7" spans="1:17" ht="15">
      <c r="A7" s="40" t="s">
        <v>72</v>
      </c>
      <c r="B7" s="44">
        <v>34332727.07</v>
      </c>
      <c r="C7" s="41">
        <v>156</v>
      </c>
      <c r="D7" s="44">
        <v>10731097.96</v>
      </c>
      <c r="E7" s="41">
        <v>150</v>
      </c>
      <c r="F7" s="44">
        <v>147235.5</v>
      </c>
      <c r="G7" s="41">
        <v>45</v>
      </c>
      <c r="H7" s="44">
        <v>38697825.64</v>
      </c>
      <c r="I7" s="41">
        <v>171</v>
      </c>
      <c r="J7" s="44">
        <v>10698541.95</v>
      </c>
      <c r="K7" s="41">
        <v>165</v>
      </c>
      <c r="L7" s="44">
        <v>428250</v>
      </c>
      <c r="M7" s="41">
        <v>41</v>
      </c>
      <c r="N7" s="37"/>
      <c r="O7" s="37"/>
      <c r="P7" s="37"/>
      <c r="Q7" s="37"/>
    </row>
    <row r="8" spans="1:17" ht="15">
      <c r="A8" s="40" t="s">
        <v>73</v>
      </c>
      <c r="B8" s="44">
        <v>17128413.2</v>
      </c>
      <c r="C8" s="41">
        <v>47</v>
      </c>
      <c r="D8" s="44">
        <v>5010387.43</v>
      </c>
      <c r="E8" s="41">
        <v>45</v>
      </c>
      <c r="F8" s="44">
        <v>144030.83</v>
      </c>
      <c r="G8" s="41">
        <v>24</v>
      </c>
      <c r="H8" s="44">
        <v>19314615.12</v>
      </c>
      <c r="I8" s="41">
        <v>45</v>
      </c>
      <c r="J8" s="44">
        <v>4899627.35</v>
      </c>
      <c r="K8" s="41">
        <v>44</v>
      </c>
      <c r="L8" s="44">
        <v>60583.67</v>
      </c>
      <c r="M8" s="41">
        <v>26</v>
      </c>
      <c r="N8" s="37"/>
      <c r="O8" s="37"/>
      <c r="P8" s="37"/>
      <c r="Q8" s="37"/>
    </row>
    <row r="9" spans="1:17" ht="15">
      <c r="A9" s="40" t="s">
        <v>74</v>
      </c>
      <c r="B9" s="44">
        <v>1272184.47</v>
      </c>
      <c r="C9" s="41">
        <v>17</v>
      </c>
      <c r="D9" s="44">
        <v>457700.74</v>
      </c>
      <c r="E9" s="41">
        <v>17</v>
      </c>
      <c r="F9" s="41">
        <v>0</v>
      </c>
      <c r="G9" s="41">
        <v>0</v>
      </c>
      <c r="H9" s="44">
        <v>1202716</v>
      </c>
      <c r="I9" s="41">
        <v>20</v>
      </c>
      <c r="J9" s="44">
        <v>373719</v>
      </c>
      <c r="K9" s="41">
        <v>19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5835420.81</v>
      </c>
      <c r="C10" s="41">
        <v>29</v>
      </c>
      <c r="D10" s="44">
        <v>1354334.17</v>
      </c>
      <c r="E10" s="41">
        <v>26</v>
      </c>
      <c r="F10" s="44">
        <v>86885.17</v>
      </c>
      <c r="G10" s="41">
        <v>11</v>
      </c>
      <c r="H10" s="44">
        <v>6575755.99</v>
      </c>
      <c r="I10" s="41">
        <v>29</v>
      </c>
      <c r="J10" s="44">
        <v>1308880.74</v>
      </c>
      <c r="K10" s="41">
        <v>27</v>
      </c>
      <c r="L10" s="44">
        <v>47921.33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8687175.31</v>
      </c>
      <c r="C11" s="41">
        <v>37</v>
      </c>
      <c r="D11" s="44">
        <v>935251.62</v>
      </c>
      <c r="E11" s="41">
        <v>35</v>
      </c>
      <c r="F11" s="41">
        <v>0</v>
      </c>
      <c r="G11" s="41">
        <v>0</v>
      </c>
      <c r="H11" s="44">
        <v>5739157</v>
      </c>
      <c r="I11" s="41">
        <v>35</v>
      </c>
      <c r="J11" s="44">
        <v>804072</v>
      </c>
      <c r="K11" s="41">
        <v>34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44464405.04</v>
      </c>
      <c r="C12" s="41">
        <v>184</v>
      </c>
      <c r="D12" s="44">
        <v>7586301.13</v>
      </c>
      <c r="E12" s="41">
        <v>173</v>
      </c>
      <c r="F12" s="44">
        <v>463983.67</v>
      </c>
      <c r="G12" s="41">
        <v>57</v>
      </c>
      <c r="H12" s="44">
        <v>48475203.98</v>
      </c>
      <c r="I12" s="41">
        <v>182</v>
      </c>
      <c r="J12" s="44">
        <v>7209146.54</v>
      </c>
      <c r="K12" s="41">
        <v>170</v>
      </c>
      <c r="L12" s="44">
        <v>771216.67</v>
      </c>
      <c r="M12" s="41">
        <v>56</v>
      </c>
      <c r="N12" s="37"/>
      <c r="O12" s="37"/>
      <c r="P12" s="37"/>
      <c r="Q12" s="37"/>
    </row>
    <row r="13" spans="1:17" ht="15">
      <c r="A13" s="40" t="s">
        <v>78</v>
      </c>
      <c r="B13" s="44">
        <v>461046.4</v>
      </c>
      <c r="C13" s="41">
        <v>11</v>
      </c>
      <c r="D13" s="44">
        <v>208021.16</v>
      </c>
      <c r="E13" s="41">
        <v>11</v>
      </c>
      <c r="F13" s="41">
        <v>0</v>
      </c>
      <c r="G13" s="41">
        <v>0</v>
      </c>
      <c r="H13" s="44">
        <v>488415.17</v>
      </c>
      <c r="I13" s="41">
        <v>11</v>
      </c>
      <c r="J13" s="44">
        <v>189366.17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3487686.12</v>
      </c>
      <c r="C14" s="41">
        <v>29</v>
      </c>
      <c r="D14" s="44">
        <v>994564.04</v>
      </c>
      <c r="E14" s="41">
        <v>28</v>
      </c>
      <c r="F14" s="41">
        <v>0</v>
      </c>
      <c r="G14" s="41">
        <v>0</v>
      </c>
      <c r="H14" s="44">
        <v>3656849.07</v>
      </c>
      <c r="I14" s="41">
        <v>28</v>
      </c>
      <c r="J14" s="44">
        <v>908849.8</v>
      </c>
      <c r="K14" s="41">
        <v>26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456342.33</v>
      </c>
      <c r="C15" s="41">
        <v>13</v>
      </c>
      <c r="D15" s="44">
        <v>189005.55</v>
      </c>
      <c r="E15" s="41">
        <v>13</v>
      </c>
      <c r="F15" s="41">
        <v>0</v>
      </c>
      <c r="G15" s="41">
        <v>0</v>
      </c>
      <c r="H15" s="44">
        <v>628379.1</v>
      </c>
      <c r="I15" s="41">
        <v>12</v>
      </c>
      <c r="J15" s="44">
        <v>300685.1</v>
      </c>
      <c r="K15" s="41">
        <v>12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91962217.51</v>
      </c>
      <c r="C16" s="41">
        <v>283</v>
      </c>
      <c r="D16" s="44">
        <v>17365959.91</v>
      </c>
      <c r="E16" s="41">
        <v>272</v>
      </c>
      <c r="F16" s="44">
        <v>685416.83</v>
      </c>
      <c r="G16" s="41">
        <v>82</v>
      </c>
      <c r="H16" s="44">
        <v>94444923.21</v>
      </c>
      <c r="I16" s="41">
        <v>296</v>
      </c>
      <c r="J16" s="44">
        <v>17411210.08</v>
      </c>
      <c r="K16" s="41">
        <v>290</v>
      </c>
      <c r="L16" s="44">
        <v>639938.5</v>
      </c>
      <c r="M16" s="41">
        <v>82</v>
      </c>
      <c r="N16" s="37"/>
      <c r="O16" s="37"/>
      <c r="P16" s="37"/>
      <c r="Q16" s="37"/>
    </row>
    <row r="17" spans="1:17" ht="15">
      <c r="A17" s="40" t="s">
        <v>82</v>
      </c>
      <c r="B17" s="44">
        <v>2892734.4</v>
      </c>
      <c r="C17" s="41">
        <v>30</v>
      </c>
      <c r="D17" s="44">
        <v>932836.59</v>
      </c>
      <c r="E17" s="41">
        <v>28</v>
      </c>
      <c r="F17" s="44">
        <v>0</v>
      </c>
      <c r="G17" s="41">
        <v>0</v>
      </c>
      <c r="H17" s="44">
        <v>2774311.67</v>
      </c>
      <c r="I17" s="41">
        <v>30</v>
      </c>
      <c r="J17" s="44">
        <v>1142186.89</v>
      </c>
      <c r="K17" s="41">
        <v>30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6815639.56</v>
      </c>
      <c r="C18" s="41">
        <v>35</v>
      </c>
      <c r="D18" s="44">
        <v>992890.21</v>
      </c>
      <c r="E18" s="41">
        <v>33</v>
      </c>
      <c r="F18" s="41">
        <v>0</v>
      </c>
      <c r="G18" s="41">
        <v>0</v>
      </c>
      <c r="H18" s="44">
        <v>6730560</v>
      </c>
      <c r="I18" s="41">
        <v>37</v>
      </c>
      <c r="J18" s="44">
        <v>733984</v>
      </c>
      <c r="K18" s="41">
        <v>35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838645.79</v>
      </c>
      <c r="C19" s="41">
        <v>17</v>
      </c>
      <c r="D19" s="44">
        <v>399320.64</v>
      </c>
      <c r="E19" s="41">
        <v>12</v>
      </c>
      <c r="F19" s="41">
        <v>0</v>
      </c>
      <c r="G19" s="41">
        <v>0</v>
      </c>
      <c r="H19" s="44">
        <v>635051</v>
      </c>
      <c r="I19" s="41">
        <v>15</v>
      </c>
      <c r="J19" s="44">
        <v>250623</v>
      </c>
      <c r="K19" s="41">
        <v>11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1721524.68</v>
      </c>
      <c r="C20" s="41">
        <v>28</v>
      </c>
      <c r="D20" s="44">
        <v>542132.72</v>
      </c>
      <c r="E20" s="41">
        <v>26</v>
      </c>
      <c r="F20" s="41">
        <v>0</v>
      </c>
      <c r="G20" s="41">
        <v>0</v>
      </c>
      <c r="H20" s="44">
        <v>1838395</v>
      </c>
      <c r="I20" s="41">
        <v>33</v>
      </c>
      <c r="J20" s="44">
        <v>494257</v>
      </c>
      <c r="K20" s="41">
        <v>30</v>
      </c>
      <c r="L20" s="44">
        <v>128850</v>
      </c>
      <c r="M20" s="41">
        <v>10</v>
      </c>
      <c r="N20" s="37"/>
      <c r="O20" s="37"/>
      <c r="P20" s="37"/>
      <c r="Q20" s="37"/>
    </row>
    <row r="21" spans="1:17" ht="15">
      <c r="A21" s="40" t="s">
        <v>86</v>
      </c>
      <c r="B21" s="44">
        <v>3478376.54</v>
      </c>
      <c r="C21" s="41">
        <v>27</v>
      </c>
      <c r="D21" s="44">
        <v>1274436.04</v>
      </c>
      <c r="E21" s="41">
        <v>26</v>
      </c>
      <c r="F21" s="41">
        <v>0</v>
      </c>
      <c r="G21" s="41">
        <v>0</v>
      </c>
      <c r="H21" s="44">
        <v>3726083.89</v>
      </c>
      <c r="I21" s="41">
        <v>26</v>
      </c>
      <c r="J21" s="44">
        <v>1337766.6</v>
      </c>
      <c r="K21" s="41">
        <v>25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97376426.53</v>
      </c>
      <c r="C22" s="41">
        <v>116</v>
      </c>
      <c r="D22" s="44">
        <v>24555967.63</v>
      </c>
      <c r="E22" s="41">
        <v>107</v>
      </c>
      <c r="F22" s="44">
        <v>1151281.67</v>
      </c>
      <c r="G22" s="41">
        <v>43</v>
      </c>
      <c r="H22" s="44">
        <v>102771492.08</v>
      </c>
      <c r="I22" s="41">
        <v>117</v>
      </c>
      <c r="J22" s="44">
        <v>25344880.06</v>
      </c>
      <c r="K22" s="41">
        <v>108</v>
      </c>
      <c r="L22" s="44">
        <v>905423</v>
      </c>
      <c r="M22" s="41">
        <v>39</v>
      </c>
      <c r="N22" s="37"/>
      <c r="O22" s="37"/>
      <c r="P22" s="37"/>
      <c r="Q22" s="37"/>
    </row>
    <row r="23" spans="1:17" ht="15">
      <c r="A23" s="40" t="s">
        <v>88</v>
      </c>
      <c r="B23" s="44">
        <v>433818.14</v>
      </c>
      <c r="C23" s="41">
        <v>10</v>
      </c>
      <c r="D23" s="44">
        <v>186717.1</v>
      </c>
      <c r="E23" s="41">
        <v>10</v>
      </c>
      <c r="F23" s="44">
        <v>0</v>
      </c>
      <c r="G23" s="41">
        <v>0</v>
      </c>
      <c r="H23" s="44">
        <v>362046.67</v>
      </c>
      <c r="I23" s="41">
        <v>11</v>
      </c>
      <c r="J23" s="44">
        <v>163230.78</v>
      </c>
      <c r="K23" s="41">
        <v>11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364210.24</v>
      </c>
      <c r="C24" s="41">
        <v>10</v>
      </c>
      <c r="D24" s="44">
        <v>0</v>
      </c>
      <c r="E24" s="41">
        <v>0</v>
      </c>
      <c r="F24" s="41">
        <v>0</v>
      </c>
      <c r="G24" s="41">
        <v>0</v>
      </c>
      <c r="H24" s="44">
        <v>580713</v>
      </c>
      <c r="I24" s="41">
        <v>10</v>
      </c>
      <c r="J24" s="44">
        <v>0</v>
      </c>
      <c r="K24" s="41">
        <v>0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16714843.57</v>
      </c>
      <c r="C25" s="41">
        <v>55</v>
      </c>
      <c r="D25" s="44">
        <v>4892613.67</v>
      </c>
      <c r="E25" s="41">
        <v>53</v>
      </c>
      <c r="F25" s="44">
        <v>118960.17</v>
      </c>
      <c r="G25" s="41">
        <v>25</v>
      </c>
      <c r="H25" s="44">
        <v>14545927.22</v>
      </c>
      <c r="I25" s="41">
        <v>52</v>
      </c>
      <c r="J25" s="44">
        <v>3205684.56</v>
      </c>
      <c r="K25" s="41">
        <v>51</v>
      </c>
      <c r="L25" s="44">
        <v>131843.33</v>
      </c>
      <c r="M25" s="41">
        <v>26</v>
      </c>
      <c r="N25" s="37"/>
      <c r="O25" s="37"/>
      <c r="P25" s="37"/>
      <c r="Q25" s="37"/>
    </row>
    <row r="26" spans="1:17" ht="15">
      <c r="A26" s="40" t="s">
        <v>91</v>
      </c>
      <c r="B26" s="44">
        <v>1506960.23</v>
      </c>
      <c r="C26" s="41">
        <v>19</v>
      </c>
      <c r="D26" s="44">
        <v>909299.28</v>
      </c>
      <c r="E26" s="41">
        <v>18</v>
      </c>
      <c r="F26" s="41">
        <v>0</v>
      </c>
      <c r="G26" s="41">
        <v>0</v>
      </c>
      <c r="H26" s="44">
        <v>1325084.99</v>
      </c>
      <c r="I26" s="41">
        <v>21</v>
      </c>
      <c r="J26" s="44">
        <v>594818.98</v>
      </c>
      <c r="K26" s="41">
        <v>20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1719087.23</v>
      </c>
      <c r="C27" s="41">
        <v>21</v>
      </c>
      <c r="D27" s="44">
        <v>1564385</v>
      </c>
      <c r="E27" s="41">
        <v>19</v>
      </c>
      <c r="F27" s="44">
        <v>0</v>
      </c>
      <c r="G27" s="41">
        <v>0</v>
      </c>
      <c r="H27" s="44">
        <v>4548670.68</v>
      </c>
      <c r="I27" s="41">
        <v>27</v>
      </c>
      <c r="J27" s="44">
        <v>4137315.68</v>
      </c>
      <c r="K27" s="41">
        <v>25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4590406.2</v>
      </c>
      <c r="C28" s="41">
        <v>20</v>
      </c>
      <c r="D28" s="44">
        <v>1082816</v>
      </c>
      <c r="E28" s="41">
        <v>20</v>
      </c>
      <c r="F28" s="41">
        <v>0</v>
      </c>
      <c r="G28" s="41">
        <v>0</v>
      </c>
      <c r="H28" s="44">
        <v>2917364.41</v>
      </c>
      <c r="I28" s="41">
        <v>22</v>
      </c>
      <c r="J28" s="44">
        <v>846555.63</v>
      </c>
      <c r="K28" s="41">
        <v>22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5937662.11</v>
      </c>
      <c r="C29" s="41">
        <v>40</v>
      </c>
      <c r="D29" s="44">
        <v>1539441.97</v>
      </c>
      <c r="E29" s="41">
        <v>39</v>
      </c>
      <c r="F29" s="44">
        <v>52922.17</v>
      </c>
      <c r="G29" s="41">
        <v>12</v>
      </c>
      <c r="H29" s="44">
        <v>6081696.68</v>
      </c>
      <c r="I29" s="41">
        <v>39</v>
      </c>
      <c r="J29" s="44">
        <v>1440671.47</v>
      </c>
      <c r="K29" s="41">
        <v>38</v>
      </c>
      <c r="L29" s="44">
        <v>84496</v>
      </c>
      <c r="M29" s="41">
        <v>11</v>
      </c>
      <c r="N29" s="37"/>
      <c r="O29" s="37"/>
      <c r="P29" s="37"/>
      <c r="Q29" s="37"/>
    </row>
    <row r="30" spans="1:17" ht="15">
      <c r="A30" s="40" t="s">
        <v>95</v>
      </c>
      <c r="B30" s="44">
        <v>34128074.28</v>
      </c>
      <c r="C30" s="41">
        <v>165</v>
      </c>
      <c r="D30" s="44">
        <v>11177078.71</v>
      </c>
      <c r="E30" s="41">
        <v>155</v>
      </c>
      <c r="F30" s="44">
        <v>704281.5</v>
      </c>
      <c r="G30" s="41">
        <v>49</v>
      </c>
      <c r="H30" s="44">
        <v>35130931.47</v>
      </c>
      <c r="I30" s="41">
        <v>161</v>
      </c>
      <c r="J30" s="44">
        <v>10792341.51</v>
      </c>
      <c r="K30" s="41">
        <v>154</v>
      </c>
      <c r="L30" s="44">
        <v>874149.33</v>
      </c>
      <c r="M30" s="41">
        <v>50</v>
      </c>
      <c r="N30" s="37"/>
      <c r="O30" s="37"/>
      <c r="P30" s="37"/>
      <c r="Q30" s="37"/>
    </row>
    <row r="31" spans="1:17" ht="15">
      <c r="A31" s="40" t="s">
        <v>96</v>
      </c>
      <c r="B31" s="44">
        <v>4895005.77</v>
      </c>
      <c r="C31" s="41">
        <v>30</v>
      </c>
      <c r="D31" s="44">
        <v>1163332.82</v>
      </c>
      <c r="E31" s="41">
        <v>29</v>
      </c>
      <c r="F31" s="41">
        <v>0</v>
      </c>
      <c r="G31" s="41">
        <v>0</v>
      </c>
      <c r="H31" s="44">
        <v>5485149.66</v>
      </c>
      <c r="I31" s="41">
        <v>30</v>
      </c>
      <c r="J31" s="44">
        <v>1024679.6</v>
      </c>
      <c r="K31" s="41">
        <v>30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2356393.55</v>
      </c>
      <c r="C32" s="41">
        <v>18</v>
      </c>
      <c r="D32" s="44">
        <v>915276.21</v>
      </c>
      <c r="E32" s="41">
        <v>17</v>
      </c>
      <c r="F32" s="44">
        <v>0</v>
      </c>
      <c r="G32" s="41">
        <v>0</v>
      </c>
      <c r="H32" s="44">
        <v>2089594.6</v>
      </c>
      <c r="I32" s="41">
        <v>19</v>
      </c>
      <c r="J32" s="44">
        <v>652137.44</v>
      </c>
      <c r="K32" s="41">
        <v>17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3655839.23</v>
      </c>
      <c r="C33" s="41">
        <v>15</v>
      </c>
      <c r="D33" s="44">
        <v>203439.22</v>
      </c>
      <c r="E33" s="41">
        <v>14</v>
      </c>
      <c r="F33" s="44">
        <v>0</v>
      </c>
      <c r="G33" s="41">
        <v>0</v>
      </c>
      <c r="H33" s="44">
        <v>3598780.86</v>
      </c>
      <c r="I33" s="41">
        <v>16</v>
      </c>
      <c r="J33" s="44">
        <v>129957.25</v>
      </c>
      <c r="K33" s="41">
        <v>15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1428098.05</v>
      </c>
      <c r="C34" s="41">
        <v>15</v>
      </c>
      <c r="D34" s="44">
        <v>625528.18</v>
      </c>
      <c r="E34" s="41">
        <v>15</v>
      </c>
      <c r="F34" s="41">
        <v>0</v>
      </c>
      <c r="G34" s="41">
        <v>0</v>
      </c>
      <c r="H34" s="44">
        <v>1484200.85</v>
      </c>
      <c r="I34" s="41">
        <v>16</v>
      </c>
      <c r="J34" s="44">
        <v>507478.99</v>
      </c>
      <c r="K34" s="41">
        <v>16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1735965.53</v>
      </c>
      <c r="C35" s="41">
        <v>13</v>
      </c>
      <c r="D35" s="44">
        <v>607048.5</v>
      </c>
      <c r="E35" s="41">
        <v>12</v>
      </c>
      <c r="F35" s="41">
        <v>0</v>
      </c>
      <c r="G35" s="41">
        <v>0</v>
      </c>
      <c r="H35" s="44">
        <v>1810774</v>
      </c>
      <c r="I35" s="41">
        <v>14</v>
      </c>
      <c r="J35" s="44">
        <v>583954</v>
      </c>
      <c r="K35" s="41">
        <v>13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7938423.41</v>
      </c>
      <c r="C36" s="41">
        <v>35</v>
      </c>
      <c r="D36" s="44">
        <v>1312548.87</v>
      </c>
      <c r="E36" s="41">
        <v>34</v>
      </c>
      <c r="F36" s="41">
        <v>0</v>
      </c>
      <c r="G36" s="41">
        <v>0</v>
      </c>
      <c r="H36" s="44">
        <v>6741101.83</v>
      </c>
      <c r="I36" s="41">
        <v>34</v>
      </c>
      <c r="J36" s="44">
        <v>1057964.03</v>
      </c>
      <c r="K36" s="41">
        <v>33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18137805.87</v>
      </c>
      <c r="C37" s="41">
        <v>99</v>
      </c>
      <c r="D37" s="44">
        <v>5918333.51</v>
      </c>
      <c r="E37" s="41">
        <v>96</v>
      </c>
      <c r="F37" s="44">
        <v>305401.17</v>
      </c>
      <c r="G37" s="41">
        <v>36</v>
      </c>
      <c r="H37" s="44">
        <v>17198620.5</v>
      </c>
      <c r="I37" s="41">
        <v>102</v>
      </c>
      <c r="J37" s="44">
        <v>5442847.54</v>
      </c>
      <c r="K37" s="41">
        <v>95</v>
      </c>
      <c r="L37" s="44">
        <v>136057.17</v>
      </c>
      <c r="M37" s="41">
        <v>37</v>
      </c>
      <c r="N37" s="37"/>
      <c r="O37" s="37"/>
      <c r="P37" s="37"/>
      <c r="Q37" s="37"/>
    </row>
    <row r="38" spans="1:17" ht="15">
      <c r="A38" s="40" t="s">
        <v>103</v>
      </c>
      <c r="B38" s="44">
        <v>553997.98</v>
      </c>
      <c r="C38" s="41">
        <v>11</v>
      </c>
      <c r="D38" s="44">
        <v>181633.05</v>
      </c>
      <c r="E38" s="41">
        <v>11</v>
      </c>
      <c r="F38" s="41">
        <v>0</v>
      </c>
      <c r="G38" s="41">
        <v>0</v>
      </c>
      <c r="H38" s="44">
        <v>589695.98</v>
      </c>
      <c r="I38" s="41">
        <v>12</v>
      </c>
      <c r="J38" s="44">
        <v>155705.5</v>
      </c>
      <c r="K38" s="41">
        <v>12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1114518.02</v>
      </c>
      <c r="C39" s="41">
        <v>15</v>
      </c>
      <c r="D39" s="44">
        <v>413692</v>
      </c>
      <c r="E39" s="41">
        <v>14</v>
      </c>
      <c r="F39" s="41">
        <v>0</v>
      </c>
      <c r="G39" s="41">
        <v>0</v>
      </c>
      <c r="H39" s="44">
        <v>1113599.2</v>
      </c>
      <c r="I39" s="41">
        <v>13</v>
      </c>
      <c r="J39" s="44">
        <v>328808.2</v>
      </c>
      <c r="K39" s="41">
        <v>13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7296473.64</v>
      </c>
      <c r="C40" s="41">
        <v>26</v>
      </c>
      <c r="D40" s="44">
        <v>1121422.25</v>
      </c>
      <c r="E40" s="41">
        <v>26</v>
      </c>
      <c r="F40" s="44">
        <v>0</v>
      </c>
      <c r="G40" s="41">
        <v>0</v>
      </c>
      <c r="H40" s="44">
        <v>6792018.74</v>
      </c>
      <c r="I40" s="41">
        <v>26</v>
      </c>
      <c r="J40" s="44">
        <v>872678.74</v>
      </c>
      <c r="K40" s="41">
        <v>24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608642.15</v>
      </c>
      <c r="C41" s="41">
        <v>16</v>
      </c>
      <c r="D41" s="44">
        <v>231713.57</v>
      </c>
      <c r="E41" s="41">
        <v>15</v>
      </c>
      <c r="F41" s="41">
        <v>0</v>
      </c>
      <c r="G41" s="41">
        <v>0</v>
      </c>
      <c r="H41" s="44">
        <v>461275.84</v>
      </c>
      <c r="I41" s="41">
        <v>15</v>
      </c>
      <c r="J41" s="44">
        <v>191642.35</v>
      </c>
      <c r="K41" s="41">
        <v>15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414526.94</v>
      </c>
      <c r="C42" s="41">
        <v>11</v>
      </c>
      <c r="D42" s="44">
        <v>148049.89</v>
      </c>
      <c r="E42" s="41">
        <v>11</v>
      </c>
      <c r="F42" s="41">
        <v>0</v>
      </c>
      <c r="G42" s="41">
        <v>0</v>
      </c>
      <c r="H42" s="44">
        <v>422638.18</v>
      </c>
      <c r="I42" s="41">
        <v>12</v>
      </c>
      <c r="J42" s="44">
        <v>194780.5</v>
      </c>
      <c r="K42" s="41">
        <v>11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1077038.86</v>
      </c>
      <c r="C43" s="41">
        <v>12</v>
      </c>
      <c r="D43" s="44">
        <v>478300.24</v>
      </c>
      <c r="E43" s="41">
        <v>11</v>
      </c>
      <c r="F43" s="41">
        <v>0</v>
      </c>
      <c r="G43" s="41">
        <v>0</v>
      </c>
      <c r="H43" s="44">
        <v>995798</v>
      </c>
      <c r="I43" s="41">
        <v>10</v>
      </c>
      <c r="J43" s="44">
        <v>397110</v>
      </c>
      <c r="K43" s="41">
        <v>10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9324730.94</v>
      </c>
      <c r="C44" s="41">
        <v>26</v>
      </c>
      <c r="D44" s="44">
        <v>2385016.31</v>
      </c>
      <c r="E44" s="41">
        <v>25</v>
      </c>
      <c r="F44" s="41">
        <v>0</v>
      </c>
      <c r="G44" s="41">
        <v>0</v>
      </c>
      <c r="H44" s="44">
        <v>9449031.95</v>
      </c>
      <c r="I44" s="41">
        <v>26</v>
      </c>
      <c r="J44" s="44">
        <v>2343144.88</v>
      </c>
      <c r="K44" s="41">
        <v>25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1379436</v>
      </c>
      <c r="C45" s="41">
        <v>27</v>
      </c>
      <c r="D45" s="44">
        <v>973979.42</v>
      </c>
      <c r="E45" s="41">
        <v>25</v>
      </c>
      <c r="F45" s="41">
        <v>0</v>
      </c>
      <c r="G45" s="41">
        <v>0</v>
      </c>
      <c r="H45" s="44">
        <v>2922489</v>
      </c>
      <c r="I45" s="41">
        <v>29</v>
      </c>
      <c r="J45" s="44">
        <v>2323749</v>
      </c>
      <c r="K45" s="41">
        <v>29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1775116.77</v>
      </c>
      <c r="C46" s="41">
        <v>20</v>
      </c>
      <c r="D46" s="44">
        <v>612912.32</v>
      </c>
      <c r="E46" s="41">
        <v>17</v>
      </c>
      <c r="F46" s="41">
        <v>0</v>
      </c>
      <c r="G46" s="41">
        <v>0</v>
      </c>
      <c r="H46" s="44">
        <v>1710368.93</v>
      </c>
      <c r="I46" s="41">
        <v>18</v>
      </c>
      <c r="J46" s="44">
        <v>592070.09</v>
      </c>
      <c r="K46" s="41">
        <v>17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6139123.04</v>
      </c>
      <c r="C47" s="41">
        <v>36</v>
      </c>
      <c r="D47" s="44">
        <v>3856707.81</v>
      </c>
      <c r="E47" s="41">
        <v>36</v>
      </c>
      <c r="F47" s="41">
        <v>0</v>
      </c>
      <c r="G47" s="41">
        <v>0</v>
      </c>
      <c r="H47" s="44">
        <v>7958192.37</v>
      </c>
      <c r="I47" s="41">
        <v>38</v>
      </c>
      <c r="J47" s="44">
        <v>5082839.22</v>
      </c>
      <c r="K47" s="41">
        <v>38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9397349.17</v>
      </c>
      <c r="C48" s="41">
        <v>53</v>
      </c>
      <c r="D48" s="44">
        <v>2612404.43</v>
      </c>
      <c r="E48" s="41">
        <v>49</v>
      </c>
      <c r="F48" s="44">
        <v>31835.5</v>
      </c>
      <c r="G48" s="41">
        <v>15</v>
      </c>
      <c r="H48" s="44">
        <v>8486347.88</v>
      </c>
      <c r="I48" s="41">
        <v>54</v>
      </c>
      <c r="J48" s="44">
        <v>2279895.11</v>
      </c>
      <c r="K48" s="41">
        <v>50</v>
      </c>
      <c r="L48" s="44">
        <v>15100</v>
      </c>
      <c r="M48" s="41">
        <v>14</v>
      </c>
      <c r="N48" s="37"/>
      <c r="O48" s="37"/>
      <c r="P48" s="37"/>
      <c r="Q48" s="37"/>
    </row>
    <row r="49" spans="1:17" ht="15">
      <c r="A49" s="40" t="s">
        <v>114</v>
      </c>
      <c r="B49" s="44">
        <v>23740388.62</v>
      </c>
      <c r="C49" s="41">
        <v>142</v>
      </c>
      <c r="D49" s="44">
        <v>6090500.49</v>
      </c>
      <c r="E49" s="41">
        <v>136</v>
      </c>
      <c r="F49" s="44">
        <v>206017.67</v>
      </c>
      <c r="G49" s="41">
        <v>32</v>
      </c>
      <c r="H49" s="44">
        <v>27273574.68</v>
      </c>
      <c r="I49" s="41">
        <v>147</v>
      </c>
      <c r="J49" s="44">
        <v>6194351.13</v>
      </c>
      <c r="K49" s="41">
        <v>143</v>
      </c>
      <c r="L49" s="44">
        <v>355516.67</v>
      </c>
      <c r="M49" s="41">
        <v>31</v>
      </c>
      <c r="N49" s="37"/>
      <c r="O49" s="37"/>
      <c r="P49" s="37"/>
      <c r="Q49" s="37"/>
    </row>
    <row r="50" spans="1:17" ht="15">
      <c r="A50" s="40" t="s">
        <v>115</v>
      </c>
      <c r="B50" s="44">
        <v>28627645.13</v>
      </c>
      <c r="C50" s="41">
        <v>109</v>
      </c>
      <c r="D50" s="44">
        <v>7603371.68</v>
      </c>
      <c r="E50" s="41">
        <v>105</v>
      </c>
      <c r="F50" s="44">
        <v>113706.5</v>
      </c>
      <c r="G50" s="41">
        <v>31</v>
      </c>
      <c r="H50" s="44">
        <v>29455559.12</v>
      </c>
      <c r="I50" s="41">
        <v>112</v>
      </c>
      <c r="J50" s="44">
        <v>6875184.15</v>
      </c>
      <c r="K50" s="41">
        <v>111</v>
      </c>
      <c r="L50" s="44">
        <v>133533.33</v>
      </c>
      <c r="M50" s="41">
        <v>30</v>
      </c>
      <c r="N50" s="37"/>
      <c r="O50" s="37"/>
      <c r="P50" s="37"/>
      <c r="Q50" s="37"/>
    </row>
    <row r="51" spans="1:17" ht="15">
      <c r="A51" s="40" t="s">
        <v>116</v>
      </c>
      <c r="B51" s="44">
        <v>17571523.89</v>
      </c>
      <c r="C51" s="41">
        <v>60</v>
      </c>
      <c r="D51" s="44">
        <v>3234733.64</v>
      </c>
      <c r="E51" s="41">
        <v>56</v>
      </c>
      <c r="F51" s="44">
        <v>105861.83</v>
      </c>
      <c r="G51" s="41">
        <v>20</v>
      </c>
      <c r="H51" s="44">
        <v>18158420.72</v>
      </c>
      <c r="I51" s="41">
        <v>57</v>
      </c>
      <c r="J51" s="44">
        <v>2873578.18</v>
      </c>
      <c r="K51" s="41">
        <v>53</v>
      </c>
      <c r="L51" s="44">
        <v>52516.67</v>
      </c>
      <c r="M51" s="41">
        <v>13</v>
      </c>
      <c r="N51" s="37"/>
      <c r="O51" s="37"/>
      <c r="P51" s="37"/>
      <c r="Q51" s="37"/>
    </row>
    <row r="52" spans="1:17" ht="15">
      <c r="A52" s="40" t="s">
        <v>117</v>
      </c>
      <c r="B52" s="44">
        <v>14121579.18</v>
      </c>
      <c r="C52" s="41">
        <v>104</v>
      </c>
      <c r="D52" s="44">
        <v>4873465.82</v>
      </c>
      <c r="E52" s="41">
        <v>103</v>
      </c>
      <c r="F52" s="44">
        <v>349562.67</v>
      </c>
      <c r="G52" s="41">
        <v>22</v>
      </c>
      <c r="H52" s="44">
        <v>14574487.17</v>
      </c>
      <c r="I52" s="41">
        <v>103</v>
      </c>
      <c r="J52" s="44">
        <v>4876548.34</v>
      </c>
      <c r="K52" s="41">
        <v>100</v>
      </c>
      <c r="L52" s="44">
        <v>1207912.17</v>
      </c>
      <c r="M52" s="41">
        <v>24</v>
      </c>
      <c r="N52" s="37"/>
      <c r="O52" s="37"/>
      <c r="P52" s="37"/>
      <c r="Q52" s="37"/>
    </row>
    <row r="53" spans="1:17" ht="15">
      <c r="A53" s="40" t="s">
        <v>118</v>
      </c>
      <c r="B53" s="44">
        <v>20179308.68</v>
      </c>
      <c r="C53" s="41">
        <v>88</v>
      </c>
      <c r="D53" s="44">
        <v>6214215.1</v>
      </c>
      <c r="E53" s="41">
        <v>87</v>
      </c>
      <c r="F53" s="44">
        <v>226222.33</v>
      </c>
      <c r="G53" s="41">
        <v>39</v>
      </c>
      <c r="H53" s="44">
        <v>20175960.36</v>
      </c>
      <c r="I53" s="41">
        <v>90</v>
      </c>
      <c r="J53" s="44">
        <v>5519956.64</v>
      </c>
      <c r="K53" s="41">
        <v>88</v>
      </c>
      <c r="L53" s="44">
        <v>245133.33</v>
      </c>
      <c r="M53" s="41">
        <v>33</v>
      </c>
      <c r="N53" s="37"/>
      <c r="O53" s="37"/>
      <c r="P53" s="37"/>
      <c r="Q53" s="37"/>
    </row>
    <row r="54" spans="1:17" ht="15">
      <c r="A54" s="40" t="s">
        <v>119</v>
      </c>
      <c r="B54" s="44">
        <v>1771324.39</v>
      </c>
      <c r="C54" s="41">
        <v>20</v>
      </c>
      <c r="D54" s="44">
        <v>574885.86</v>
      </c>
      <c r="E54" s="41">
        <v>19</v>
      </c>
      <c r="F54" s="44">
        <v>0</v>
      </c>
      <c r="G54" s="41">
        <v>0</v>
      </c>
      <c r="H54" s="44">
        <v>10094053.48</v>
      </c>
      <c r="I54" s="41">
        <v>25</v>
      </c>
      <c r="J54" s="44">
        <v>462641.99</v>
      </c>
      <c r="K54" s="41">
        <v>22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2717085.77</v>
      </c>
      <c r="C55" s="41">
        <v>11</v>
      </c>
      <c r="D55" s="44">
        <v>168769.15</v>
      </c>
      <c r="E55" s="41">
        <v>11</v>
      </c>
      <c r="F55" s="44">
        <v>0</v>
      </c>
      <c r="G55" s="41">
        <v>0</v>
      </c>
      <c r="H55" s="44">
        <v>3097639.33</v>
      </c>
      <c r="I55" s="41">
        <v>11</v>
      </c>
      <c r="J55" s="44">
        <v>165444.23</v>
      </c>
      <c r="K55" s="41">
        <v>11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16668698.77</v>
      </c>
      <c r="C56" s="41">
        <v>86</v>
      </c>
      <c r="D56" s="44">
        <v>3537188.52</v>
      </c>
      <c r="E56" s="41">
        <v>84</v>
      </c>
      <c r="F56" s="44">
        <v>68021.67</v>
      </c>
      <c r="G56" s="41">
        <v>26</v>
      </c>
      <c r="H56" s="44">
        <v>17324459.52</v>
      </c>
      <c r="I56" s="41">
        <v>89</v>
      </c>
      <c r="J56" s="44">
        <v>3548608.77</v>
      </c>
      <c r="K56" s="41">
        <v>86</v>
      </c>
      <c r="L56" s="44">
        <v>42650</v>
      </c>
      <c r="M56" s="41">
        <v>26</v>
      </c>
      <c r="N56" s="37"/>
      <c r="O56" s="37"/>
      <c r="P56" s="37"/>
      <c r="Q56" s="37"/>
    </row>
    <row r="57" spans="1:17" ht="15">
      <c r="A57" s="40" t="s">
        <v>122</v>
      </c>
      <c r="B57" s="44">
        <v>4588607.95</v>
      </c>
      <c r="C57" s="41">
        <v>34</v>
      </c>
      <c r="D57" s="44">
        <v>1005080.63</v>
      </c>
      <c r="E57" s="41">
        <v>33</v>
      </c>
      <c r="F57" s="41">
        <v>0</v>
      </c>
      <c r="G57" s="41">
        <v>0</v>
      </c>
      <c r="H57" s="44">
        <v>4994977.66</v>
      </c>
      <c r="I57" s="41">
        <v>35</v>
      </c>
      <c r="J57" s="44">
        <v>1031880.33</v>
      </c>
      <c r="K57" s="41">
        <v>33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9712692.36</v>
      </c>
      <c r="C58" s="41">
        <v>17</v>
      </c>
      <c r="D58" s="44">
        <v>641599.85</v>
      </c>
      <c r="E58" s="41">
        <v>16</v>
      </c>
      <c r="F58" s="41">
        <v>0</v>
      </c>
      <c r="G58" s="41">
        <v>0</v>
      </c>
      <c r="H58" s="44">
        <v>8459766</v>
      </c>
      <c r="I58" s="41">
        <v>18</v>
      </c>
      <c r="J58" s="44">
        <v>540700</v>
      </c>
      <c r="K58" s="41">
        <v>17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2050818.67</v>
      </c>
      <c r="C59" s="41">
        <v>19</v>
      </c>
      <c r="D59" s="44">
        <v>669679.9</v>
      </c>
      <c r="E59" s="41">
        <v>19</v>
      </c>
      <c r="F59" s="44">
        <v>0</v>
      </c>
      <c r="G59" s="41">
        <v>0</v>
      </c>
      <c r="H59" s="44">
        <v>1855175.27</v>
      </c>
      <c r="I59" s="41">
        <v>20</v>
      </c>
      <c r="J59" s="44">
        <v>654360.85</v>
      </c>
      <c r="K59" s="41">
        <v>20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1783362.51</v>
      </c>
      <c r="C60" s="41">
        <v>26</v>
      </c>
      <c r="D60" s="44">
        <v>678999.36</v>
      </c>
      <c r="E60" s="41">
        <v>26</v>
      </c>
      <c r="F60" s="41">
        <v>0</v>
      </c>
      <c r="G60" s="41">
        <v>0</v>
      </c>
      <c r="H60" s="44">
        <v>1882249.8</v>
      </c>
      <c r="I60" s="41">
        <v>27</v>
      </c>
      <c r="J60" s="44">
        <v>572961.16</v>
      </c>
      <c r="K60" s="41">
        <v>26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615844.97</v>
      </c>
      <c r="C61" s="41">
        <v>10</v>
      </c>
      <c r="D61" s="44">
        <v>330957.36</v>
      </c>
      <c r="E61" s="41">
        <v>10</v>
      </c>
      <c r="F61" s="41">
        <v>0</v>
      </c>
      <c r="G61" s="41">
        <v>0</v>
      </c>
      <c r="H61" s="44">
        <v>0</v>
      </c>
      <c r="I61" s="41">
        <v>0</v>
      </c>
      <c r="J61" s="44">
        <v>0</v>
      </c>
      <c r="K61" s="41">
        <v>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1034484.21</v>
      </c>
      <c r="C62" s="41">
        <v>17</v>
      </c>
      <c r="D62" s="44">
        <v>333731.73</v>
      </c>
      <c r="E62" s="41">
        <v>13</v>
      </c>
      <c r="F62" s="41">
        <v>0</v>
      </c>
      <c r="G62" s="41">
        <v>0</v>
      </c>
      <c r="H62" s="44">
        <v>1051672.46</v>
      </c>
      <c r="I62" s="41">
        <v>18</v>
      </c>
      <c r="J62" s="44">
        <v>315966.18</v>
      </c>
      <c r="K62" s="41">
        <v>16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6442597.32</v>
      </c>
      <c r="C63" s="41">
        <v>53</v>
      </c>
      <c r="D63" s="44">
        <v>1440289.06</v>
      </c>
      <c r="E63" s="41">
        <v>47</v>
      </c>
      <c r="F63" s="44">
        <v>31510.5</v>
      </c>
      <c r="G63" s="41">
        <v>17</v>
      </c>
      <c r="H63" s="44">
        <v>6709198.19</v>
      </c>
      <c r="I63" s="41">
        <v>57</v>
      </c>
      <c r="J63" s="44">
        <v>1523252.44</v>
      </c>
      <c r="K63" s="41">
        <v>51</v>
      </c>
      <c r="L63" s="44">
        <v>92466.67</v>
      </c>
      <c r="M63" s="41">
        <v>11</v>
      </c>
      <c r="N63" s="37"/>
      <c r="O63" s="37"/>
      <c r="P63" s="37"/>
      <c r="Q63" s="37"/>
    </row>
    <row r="64" spans="1:17" ht="15">
      <c r="A64" s="40" t="s">
        <v>129</v>
      </c>
      <c r="B64" s="44">
        <v>5128299.34</v>
      </c>
      <c r="C64" s="41">
        <v>15</v>
      </c>
      <c r="D64" s="44">
        <v>229878.79</v>
      </c>
      <c r="E64" s="41">
        <v>11</v>
      </c>
      <c r="F64" s="41">
        <v>0</v>
      </c>
      <c r="G64" s="41">
        <v>0</v>
      </c>
      <c r="H64" s="44">
        <v>5279925.7</v>
      </c>
      <c r="I64" s="41">
        <v>14</v>
      </c>
      <c r="J64" s="44">
        <v>213565.71</v>
      </c>
      <c r="K64" s="41">
        <v>11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7874689.31</v>
      </c>
      <c r="C65" s="41">
        <v>21</v>
      </c>
      <c r="D65" s="44">
        <v>1630690.39</v>
      </c>
      <c r="E65" s="41">
        <v>19</v>
      </c>
      <c r="F65" s="44">
        <v>0</v>
      </c>
      <c r="G65" s="41">
        <v>0</v>
      </c>
      <c r="H65" s="44">
        <v>6931401.6</v>
      </c>
      <c r="I65" s="41">
        <v>18</v>
      </c>
      <c r="J65" s="44">
        <v>1627772.2</v>
      </c>
      <c r="K65" s="41">
        <v>18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557161.86</v>
      </c>
      <c r="C66" s="41">
        <v>13</v>
      </c>
      <c r="D66" s="44">
        <v>199241.92</v>
      </c>
      <c r="E66" s="41">
        <v>12</v>
      </c>
      <c r="F66" s="41">
        <v>0</v>
      </c>
      <c r="G66" s="41">
        <v>0</v>
      </c>
      <c r="H66" s="44">
        <v>1217231.74</v>
      </c>
      <c r="I66" s="41">
        <v>15</v>
      </c>
      <c r="J66" s="44">
        <v>164602.18</v>
      </c>
      <c r="K66" s="41">
        <v>14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5047167.36</v>
      </c>
      <c r="C67" s="41">
        <v>42</v>
      </c>
      <c r="D67" s="44">
        <v>1100901.49</v>
      </c>
      <c r="E67" s="41">
        <v>43</v>
      </c>
      <c r="F67" s="41">
        <v>0</v>
      </c>
      <c r="G67" s="41">
        <v>0</v>
      </c>
      <c r="H67" s="44">
        <v>5441079.55</v>
      </c>
      <c r="I67" s="41">
        <v>45</v>
      </c>
      <c r="J67" s="44">
        <v>1119443.14</v>
      </c>
      <c r="K67" s="41">
        <v>45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3866930.48</v>
      </c>
      <c r="C68" s="41">
        <v>23</v>
      </c>
      <c r="D68" s="44">
        <v>898217.44</v>
      </c>
      <c r="E68" s="41">
        <v>20</v>
      </c>
      <c r="F68" s="41">
        <v>0</v>
      </c>
      <c r="G68" s="41">
        <v>0</v>
      </c>
      <c r="H68" s="44">
        <v>4513090.84</v>
      </c>
      <c r="I68" s="41">
        <v>23</v>
      </c>
      <c r="J68" s="44">
        <v>829281</v>
      </c>
      <c r="K68" s="41">
        <v>20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38561008.3</v>
      </c>
      <c r="C69" s="41">
        <v>208</v>
      </c>
      <c r="D69" s="44">
        <v>14443443.92</v>
      </c>
      <c r="E69" s="41">
        <v>205</v>
      </c>
      <c r="F69" s="44">
        <v>356006</v>
      </c>
      <c r="G69" s="41">
        <v>59</v>
      </c>
      <c r="H69" s="44">
        <v>39429274.44</v>
      </c>
      <c r="I69" s="41">
        <v>215</v>
      </c>
      <c r="J69" s="44">
        <v>13235107.87</v>
      </c>
      <c r="K69" s="41">
        <v>207</v>
      </c>
      <c r="L69" s="44">
        <v>331392.83</v>
      </c>
      <c r="M69" s="41">
        <v>67</v>
      </c>
      <c r="N69" s="37"/>
      <c r="O69" s="37"/>
      <c r="P69" s="37"/>
      <c r="Q69" s="37"/>
    </row>
    <row r="70" spans="1:17" ht="15">
      <c r="A70" s="40" t="s">
        <v>135</v>
      </c>
      <c r="B70" s="44">
        <v>22281737.28</v>
      </c>
      <c r="C70" s="41">
        <v>71</v>
      </c>
      <c r="D70" s="44">
        <v>7711635.34</v>
      </c>
      <c r="E70" s="41">
        <v>68</v>
      </c>
      <c r="F70" s="44">
        <v>398088.5</v>
      </c>
      <c r="G70" s="41">
        <v>28</v>
      </c>
      <c r="H70" s="44">
        <v>20040723.84</v>
      </c>
      <c r="I70" s="41">
        <v>76</v>
      </c>
      <c r="J70" s="44">
        <v>7713379.94</v>
      </c>
      <c r="K70" s="41">
        <v>73</v>
      </c>
      <c r="L70" s="44">
        <v>1015016.67</v>
      </c>
      <c r="M70" s="41">
        <v>31</v>
      </c>
      <c r="N70" s="37"/>
      <c r="O70" s="37"/>
      <c r="P70" s="37"/>
      <c r="Q70" s="37"/>
    </row>
    <row r="71" spans="1:17" ht="15">
      <c r="A71" s="40" t="s">
        <v>136</v>
      </c>
      <c r="B71" s="44">
        <v>13348580.86</v>
      </c>
      <c r="C71" s="41">
        <v>77</v>
      </c>
      <c r="D71" s="44">
        <v>4055859.06</v>
      </c>
      <c r="E71" s="41">
        <v>76</v>
      </c>
      <c r="F71" s="44">
        <v>22575.83</v>
      </c>
      <c r="G71" s="41">
        <v>13</v>
      </c>
      <c r="H71" s="44">
        <v>12601967.56</v>
      </c>
      <c r="I71" s="41">
        <v>78</v>
      </c>
      <c r="J71" s="44">
        <v>3524017.97</v>
      </c>
      <c r="K71" s="41">
        <v>72</v>
      </c>
      <c r="L71" s="44">
        <v>27960.5</v>
      </c>
      <c r="M71" s="41">
        <v>13</v>
      </c>
      <c r="N71" s="37"/>
      <c r="O71" s="37"/>
      <c r="P71" s="37"/>
      <c r="Q71" s="37"/>
    </row>
    <row r="72" spans="1:17" ht="15">
      <c r="A72" s="40" t="s">
        <v>137</v>
      </c>
      <c r="B72" s="44">
        <v>126522512.05</v>
      </c>
      <c r="C72" s="41">
        <v>310</v>
      </c>
      <c r="D72" s="44">
        <v>24984414.4</v>
      </c>
      <c r="E72" s="41">
        <v>288</v>
      </c>
      <c r="F72" s="44">
        <v>1582397</v>
      </c>
      <c r="G72" s="41">
        <v>129</v>
      </c>
      <c r="H72" s="44">
        <v>138546356.74</v>
      </c>
      <c r="I72" s="41">
        <v>313</v>
      </c>
      <c r="J72" s="44">
        <v>25392294.4</v>
      </c>
      <c r="K72" s="41">
        <v>289</v>
      </c>
      <c r="L72" s="44">
        <v>1521500</v>
      </c>
      <c r="M72" s="41">
        <v>134</v>
      </c>
      <c r="N72" s="37"/>
      <c r="O72" s="37"/>
      <c r="P72" s="37"/>
      <c r="Q72" s="37"/>
    </row>
    <row r="73" spans="1:17" ht="15">
      <c r="A73" s="40" t="s">
        <v>138</v>
      </c>
      <c r="B73" s="44">
        <v>1158812.89</v>
      </c>
      <c r="C73" s="41">
        <v>14</v>
      </c>
      <c r="D73" s="44">
        <v>335102.04</v>
      </c>
      <c r="E73" s="41">
        <v>14</v>
      </c>
      <c r="F73" s="41">
        <v>0</v>
      </c>
      <c r="G73" s="41">
        <v>0</v>
      </c>
      <c r="H73" s="44">
        <v>1293633.06</v>
      </c>
      <c r="I73" s="41">
        <v>16</v>
      </c>
      <c r="J73" s="44">
        <v>335524.72</v>
      </c>
      <c r="K73" s="41">
        <v>16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16500318.2</v>
      </c>
      <c r="C74" s="41">
        <v>68</v>
      </c>
      <c r="D74" s="44">
        <v>4274100.99</v>
      </c>
      <c r="E74" s="41">
        <v>66</v>
      </c>
      <c r="F74" s="44">
        <v>220322.17</v>
      </c>
      <c r="G74" s="41">
        <v>22</v>
      </c>
      <c r="H74" s="44">
        <v>16918569.04</v>
      </c>
      <c r="I74" s="41">
        <v>67</v>
      </c>
      <c r="J74" s="44">
        <v>3908573.05</v>
      </c>
      <c r="K74" s="41">
        <v>64</v>
      </c>
      <c r="L74" s="44">
        <v>1631904.33</v>
      </c>
      <c r="M74" s="41">
        <v>24</v>
      </c>
      <c r="N74" s="37"/>
      <c r="O74" s="37"/>
      <c r="P74" s="37"/>
      <c r="Q74" s="37"/>
    </row>
    <row r="75" spans="1:17" ht="15">
      <c r="A75" s="40" t="s">
        <v>140</v>
      </c>
      <c r="B75" s="44">
        <v>41853440.18</v>
      </c>
      <c r="C75" s="41">
        <v>88</v>
      </c>
      <c r="D75" s="44">
        <v>3918223.91</v>
      </c>
      <c r="E75" s="41">
        <v>87</v>
      </c>
      <c r="F75" s="44">
        <v>142614.17</v>
      </c>
      <c r="G75" s="41">
        <v>22</v>
      </c>
      <c r="H75" s="44">
        <v>50986330.47</v>
      </c>
      <c r="I75" s="41">
        <v>89</v>
      </c>
      <c r="J75" s="44">
        <v>3720176.47</v>
      </c>
      <c r="K75" s="41">
        <v>87</v>
      </c>
      <c r="L75" s="44">
        <v>147205.67</v>
      </c>
      <c r="M75" s="41">
        <v>21</v>
      </c>
      <c r="N75" s="37"/>
      <c r="O75" s="37"/>
      <c r="P75" s="37"/>
      <c r="Q75" s="37"/>
    </row>
    <row r="76" spans="1:17" ht="15">
      <c r="A76" s="40" t="s">
        <v>141</v>
      </c>
      <c r="B76" s="44">
        <v>20260776.35</v>
      </c>
      <c r="C76" s="41">
        <v>44</v>
      </c>
      <c r="D76" s="44">
        <v>5379848.75</v>
      </c>
      <c r="E76" s="41">
        <v>41</v>
      </c>
      <c r="F76" s="44">
        <v>92203</v>
      </c>
      <c r="G76" s="41">
        <v>16</v>
      </c>
      <c r="H76" s="44">
        <v>22079644.09</v>
      </c>
      <c r="I76" s="41">
        <v>45</v>
      </c>
      <c r="J76" s="44">
        <v>4808468.28</v>
      </c>
      <c r="K76" s="41">
        <v>42</v>
      </c>
      <c r="L76" s="44">
        <v>70259.83</v>
      </c>
      <c r="M76" s="41">
        <v>17</v>
      </c>
      <c r="N76" s="37"/>
      <c r="O76" s="37"/>
      <c r="P76" s="37"/>
      <c r="Q76" s="37"/>
    </row>
    <row r="77" spans="1:17" ht="15">
      <c r="A77" s="37" t="s">
        <v>142</v>
      </c>
      <c r="B77" s="42">
        <v>20665955.91</v>
      </c>
      <c r="C77" s="37">
        <v>111</v>
      </c>
      <c r="D77" s="42">
        <v>6162180.74</v>
      </c>
      <c r="E77" s="37">
        <v>109</v>
      </c>
      <c r="F77" s="42">
        <v>205608.33</v>
      </c>
      <c r="G77" s="37">
        <v>37</v>
      </c>
      <c r="H77" s="42">
        <v>19620036.57</v>
      </c>
      <c r="I77" s="37">
        <v>117</v>
      </c>
      <c r="J77" s="42">
        <v>5644543.7</v>
      </c>
      <c r="K77" s="37">
        <v>114</v>
      </c>
      <c r="L77" s="42">
        <v>189939.67</v>
      </c>
      <c r="M77" s="37">
        <v>39</v>
      </c>
      <c r="N77" s="37"/>
      <c r="O77" s="37"/>
      <c r="P77" s="37"/>
      <c r="Q77" s="37"/>
    </row>
    <row r="78" spans="1:17" ht="15">
      <c r="A78" s="37" t="s">
        <v>143</v>
      </c>
      <c r="B78" s="42">
        <v>7758718.71</v>
      </c>
      <c r="C78" s="37">
        <v>86</v>
      </c>
      <c r="D78" s="42">
        <v>3340699.06</v>
      </c>
      <c r="E78" s="37">
        <v>84</v>
      </c>
      <c r="F78" s="42">
        <v>223921.67</v>
      </c>
      <c r="G78" s="37">
        <v>19</v>
      </c>
      <c r="H78" s="42">
        <v>9171489.61</v>
      </c>
      <c r="I78" s="37">
        <v>88</v>
      </c>
      <c r="J78" s="42">
        <v>3999962.39</v>
      </c>
      <c r="K78" s="37">
        <v>84</v>
      </c>
      <c r="L78" s="42">
        <v>189942</v>
      </c>
      <c r="M78" s="37">
        <v>17</v>
      </c>
      <c r="N78" s="37"/>
      <c r="O78" s="37"/>
      <c r="P78" s="37"/>
      <c r="Q78" s="37"/>
    </row>
    <row r="79" spans="1:17" ht="15">
      <c r="A79" s="37" t="s">
        <v>144</v>
      </c>
      <c r="B79" s="42">
        <v>9279218.51</v>
      </c>
      <c r="C79" s="37">
        <v>41</v>
      </c>
      <c r="D79" s="42">
        <v>1868117.56</v>
      </c>
      <c r="E79" s="37">
        <v>41</v>
      </c>
      <c r="F79" s="42">
        <v>0</v>
      </c>
      <c r="G79" s="37">
        <v>0</v>
      </c>
      <c r="H79" s="42">
        <v>7476262.1</v>
      </c>
      <c r="I79" s="37">
        <v>40</v>
      </c>
      <c r="J79" s="42">
        <v>1843884</v>
      </c>
      <c r="K79" s="37">
        <v>39</v>
      </c>
      <c r="L79" s="42">
        <v>41955.83</v>
      </c>
      <c r="M79" s="37">
        <v>10</v>
      </c>
      <c r="N79" s="37"/>
      <c r="O79" s="37"/>
      <c r="P79" s="37"/>
      <c r="Q79" s="37"/>
    </row>
    <row r="80" spans="1:17" ht="15">
      <c r="A80" s="37" t="s">
        <v>145</v>
      </c>
      <c r="B80" s="42">
        <v>1437851.94</v>
      </c>
      <c r="C80" s="37">
        <v>20</v>
      </c>
      <c r="D80" s="42">
        <v>664751.52</v>
      </c>
      <c r="E80" s="37">
        <v>18</v>
      </c>
      <c r="F80" s="42">
        <v>0</v>
      </c>
      <c r="G80" s="37">
        <v>0</v>
      </c>
      <c r="H80" s="42">
        <v>1233531.59</v>
      </c>
      <c r="I80" s="37">
        <v>19</v>
      </c>
      <c r="J80" s="42">
        <v>428437.67</v>
      </c>
      <c r="K80" s="37">
        <v>19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15313229.07</v>
      </c>
      <c r="C81" s="37">
        <v>34</v>
      </c>
      <c r="D81" s="42">
        <v>1363758.22</v>
      </c>
      <c r="E81" s="37">
        <v>31</v>
      </c>
      <c r="F81" s="42">
        <v>154113.5</v>
      </c>
      <c r="G81" s="37">
        <v>12</v>
      </c>
      <c r="H81" s="42">
        <v>16352254.06</v>
      </c>
      <c r="I81" s="37">
        <v>33</v>
      </c>
      <c r="J81" s="42">
        <v>1232882.83</v>
      </c>
      <c r="K81" s="37">
        <v>31</v>
      </c>
      <c r="L81" s="42">
        <v>288749.33</v>
      </c>
      <c r="M81" s="37">
        <v>12</v>
      </c>
      <c r="N81" s="37"/>
      <c r="O81" s="37"/>
      <c r="P81" s="37"/>
      <c r="Q81" s="37"/>
    </row>
    <row r="82" spans="1:17" ht="15">
      <c r="A82" s="37" t="s">
        <v>147</v>
      </c>
      <c r="B82" s="42">
        <v>6613704.41</v>
      </c>
      <c r="C82" s="37">
        <v>57</v>
      </c>
      <c r="D82" s="42">
        <v>3096943.39</v>
      </c>
      <c r="E82" s="37">
        <v>55</v>
      </c>
      <c r="F82" s="42">
        <v>0</v>
      </c>
      <c r="G82" s="37">
        <v>0</v>
      </c>
      <c r="H82" s="42">
        <v>7081731</v>
      </c>
      <c r="I82" s="37">
        <v>58</v>
      </c>
      <c r="J82" s="42">
        <v>3159216</v>
      </c>
      <c r="K82" s="37">
        <v>55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2239611.38</v>
      </c>
      <c r="C83" s="37">
        <v>18</v>
      </c>
      <c r="D83" s="42">
        <v>1951620.92</v>
      </c>
      <c r="E83" s="37">
        <v>16</v>
      </c>
      <c r="F83" s="37">
        <v>0</v>
      </c>
      <c r="G83" s="37">
        <v>0</v>
      </c>
      <c r="H83" s="42">
        <v>1921011.23</v>
      </c>
      <c r="I83" s="37">
        <v>16</v>
      </c>
      <c r="J83" s="42">
        <v>1619078.36</v>
      </c>
      <c r="K83" s="37">
        <v>16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6605684.85</v>
      </c>
      <c r="C84" s="37">
        <v>61</v>
      </c>
      <c r="D84" s="42">
        <v>2437686.64</v>
      </c>
      <c r="E84" s="37">
        <v>61</v>
      </c>
      <c r="F84" s="42">
        <v>142191.67</v>
      </c>
      <c r="G84" s="37">
        <v>12</v>
      </c>
      <c r="H84" s="42">
        <v>7103555.62</v>
      </c>
      <c r="I84" s="37">
        <v>62</v>
      </c>
      <c r="J84" s="42">
        <v>2352901.94</v>
      </c>
      <c r="K84" s="37">
        <v>61</v>
      </c>
      <c r="L84" s="42">
        <v>420400</v>
      </c>
      <c r="M84" s="37">
        <v>13</v>
      </c>
      <c r="N84" s="37"/>
      <c r="O84" s="37"/>
      <c r="P84" s="37"/>
      <c r="Q84" s="37"/>
    </row>
    <row r="85" spans="1:17" ht="15">
      <c r="A85" s="37" t="s">
        <v>150</v>
      </c>
      <c r="B85" s="42">
        <v>442504.62</v>
      </c>
      <c r="C85" s="37">
        <v>10</v>
      </c>
      <c r="D85" s="42">
        <v>0</v>
      </c>
      <c r="E85" s="37">
        <v>0</v>
      </c>
      <c r="F85" s="42">
        <v>0</v>
      </c>
      <c r="G85" s="37">
        <v>0</v>
      </c>
      <c r="H85" s="42">
        <v>0</v>
      </c>
      <c r="I85" s="37">
        <v>0</v>
      </c>
      <c r="J85" s="42">
        <v>0</v>
      </c>
      <c r="K85" s="37">
        <v>0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1090154.93</v>
      </c>
      <c r="C86" s="37">
        <v>12</v>
      </c>
      <c r="D86" s="42">
        <v>295567.34</v>
      </c>
      <c r="E86" s="37">
        <v>11</v>
      </c>
      <c r="F86" s="37">
        <v>0</v>
      </c>
      <c r="G86" s="37">
        <v>0</v>
      </c>
      <c r="H86" s="42">
        <v>939646</v>
      </c>
      <c r="I86" s="37">
        <v>12</v>
      </c>
      <c r="J86" s="42">
        <v>231395</v>
      </c>
      <c r="K86" s="37">
        <v>11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3916934.98</v>
      </c>
      <c r="C87" s="37">
        <v>19</v>
      </c>
      <c r="D87" s="42">
        <v>891270.16</v>
      </c>
      <c r="E87" s="37">
        <v>18</v>
      </c>
      <c r="F87" s="37">
        <v>0</v>
      </c>
      <c r="G87" s="37">
        <v>0</v>
      </c>
      <c r="H87" s="42">
        <v>4366117.81</v>
      </c>
      <c r="I87" s="37">
        <v>20</v>
      </c>
      <c r="J87" s="42">
        <v>760851.44</v>
      </c>
      <c r="K87" s="37">
        <v>17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1565428.53</v>
      </c>
      <c r="C88" s="37">
        <v>17</v>
      </c>
      <c r="D88" s="42">
        <v>349202.63</v>
      </c>
      <c r="E88" s="37">
        <v>15</v>
      </c>
      <c r="F88" s="42">
        <v>0</v>
      </c>
      <c r="G88" s="37">
        <v>0</v>
      </c>
      <c r="H88" s="42">
        <v>1618893.3</v>
      </c>
      <c r="I88" s="37">
        <v>17</v>
      </c>
      <c r="J88" s="42">
        <v>358330.89</v>
      </c>
      <c r="K88" s="37">
        <v>17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1326900.77</v>
      </c>
      <c r="C89" s="37">
        <v>12</v>
      </c>
      <c r="D89" s="42">
        <v>546310.88</v>
      </c>
      <c r="E89" s="37">
        <v>11</v>
      </c>
      <c r="F89" s="37">
        <v>0</v>
      </c>
      <c r="G89" s="37">
        <v>0</v>
      </c>
      <c r="H89" s="42">
        <v>875716.45</v>
      </c>
      <c r="I89" s="37">
        <v>11</v>
      </c>
      <c r="J89" s="42">
        <v>275860.45</v>
      </c>
      <c r="K89" s="37">
        <v>10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61884398.56</v>
      </c>
      <c r="C90" s="37">
        <v>215</v>
      </c>
      <c r="D90" s="42">
        <v>30044396.12</v>
      </c>
      <c r="E90" s="37">
        <v>199</v>
      </c>
      <c r="F90" s="42">
        <v>1406529.83</v>
      </c>
      <c r="G90" s="37">
        <v>80</v>
      </c>
      <c r="H90" s="42">
        <v>65732905.73</v>
      </c>
      <c r="I90" s="37">
        <v>214</v>
      </c>
      <c r="J90" s="42">
        <v>29538848.02</v>
      </c>
      <c r="K90" s="37">
        <v>202</v>
      </c>
      <c r="L90" s="42">
        <v>1542768.33</v>
      </c>
      <c r="M90" s="37">
        <v>90</v>
      </c>
      <c r="N90" s="37"/>
      <c r="O90" s="37"/>
      <c r="P90" s="37"/>
      <c r="Q90" s="37"/>
    </row>
    <row r="91" spans="1:17" ht="15">
      <c r="A91" s="37" t="s">
        <v>156</v>
      </c>
      <c r="B91" s="42">
        <v>3843500.33</v>
      </c>
      <c r="C91" s="37">
        <v>28</v>
      </c>
      <c r="D91" s="42">
        <v>2097310.96</v>
      </c>
      <c r="E91" s="37">
        <v>28</v>
      </c>
      <c r="F91" s="37">
        <v>0</v>
      </c>
      <c r="G91" s="37">
        <v>0</v>
      </c>
      <c r="H91" s="42">
        <v>3273602.93</v>
      </c>
      <c r="I91" s="37">
        <v>31</v>
      </c>
      <c r="J91" s="42">
        <v>1358051.19</v>
      </c>
      <c r="K91" s="37">
        <v>28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2639658.73</v>
      </c>
      <c r="C92" s="37">
        <v>24</v>
      </c>
      <c r="D92" s="42">
        <v>706584.54</v>
      </c>
      <c r="E92" s="37">
        <v>23</v>
      </c>
      <c r="F92" s="37">
        <v>0</v>
      </c>
      <c r="G92" s="37">
        <v>0</v>
      </c>
      <c r="H92" s="42">
        <v>2343045.1</v>
      </c>
      <c r="I92" s="37">
        <v>26</v>
      </c>
      <c r="J92" s="42">
        <v>627372</v>
      </c>
      <c r="K92" s="37">
        <v>23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14073486.58</v>
      </c>
      <c r="C93" s="37">
        <v>39</v>
      </c>
      <c r="D93" s="42">
        <v>1380563.39</v>
      </c>
      <c r="E93" s="37">
        <v>34</v>
      </c>
      <c r="F93" s="42">
        <v>285238</v>
      </c>
      <c r="G93" s="37">
        <v>11</v>
      </c>
      <c r="H93" s="42">
        <v>8348630</v>
      </c>
      <c r="I93" s="37">
        <v>44</v>
      </c>
      <c r="J93" s="42">
        <v>1309410</v>
      </c>
      <c r="K93" s="37">
        <v>39</v>
      </c>
      <c r="L93" s="42">
        <v>2776050</v>
      </c>
      <c r="M93" s="37">
        <v>10</v>
      </c>
      <c r="N93" s="37"/>
      <c r="O93" s="37"/>
      <c r="P93" s="37"/>
      <c r="Q93" s="37"/>
    </row>
    <row r="94" spans="1:17" ht="15">
      <c r="A94" s="37" t="s">
        <v>159</v>
      </c>
      <c r="B94" s="42">
        <v>4659608.18</v>
      </c>
      <c r="C94" s="37">
        <v>52</v>
      </c>
      <c r="D94" s="42">
        <v>1053350.64</v>
      </c>
      <c r="E94" s="37">
        <v>51</v>
      </c>
      <c r="F94" s="42">
        <v>60778.67</v>
      </c>
      <c r="G94" s="37">
        <v>11</v>
      </c>
      <c r="H94" s="42">
        <v>4465905.16</v>
      </c>
      <c r="I94" s="37">
        <v>51</v>
      </c>
      <c r="J94" s="42">
        <v>851693.78</v>
      </c>
      <c r="K94" s="37">
        <v>48</v>
      </c>
      <c r="L94" s="42">
        <v>53433.33</v>
      </c>
      <c r="M94" s="37">
        <v>13</v>
      </c>
      <c r="N94" s="37"/>
      <c r="O94" s="37"/>
      <c r="P94" s="37"/>
      <c r="Q94" s="37"/>
    </row>
    <row r="95" spans="1:17" ht="15">
      <c r="A95" s="37"/>
      <c r="B95" s="42"/>
      <c r="C95" s="37"/>
      <c r="D95" s="42"/>
      <c r="E95" s="37"/>
      <c r="F95" s="37"/>
      <c r="G95" s="37"/>
      <c r="H95" s="42"/>
      <c r="I95" s="37"/>
      <c r="J95" s="42"/>
      <c r="K95" s="37"/>
      <c r="L95" s="37"/>
      <c r="M95" s="37"/>
      <c r="N95" s="37"/>
      <c r="O95" s="37"/>
      <c r="P95" s="37"/>
      <c r="Q95" s="37"/>
    </row>
    <row r="96" spans="1:17" ht="15">
      <c r="A96" s="37"/>
      <c r="B96" s="42"/>
      <c r="C96" s="37"/>
      <c r="D96" s="42"/>
      <c r="E96" s="37"/>
      <c r="F96" s="37"/>
      <c r="G96" s="37"/>
      <c r="H96" s="42"/>
      <c r="I96" s="37"/>
      <c r="J96" s="42"/>
      <c r="K96" s="37"/>
      <c r="L96" s="37"/>
      <c r="M96" s="37"/>
      <c r="N96" s="37"/>
      <c r="O96" s="37"/>
      <c r="P96" s="37"/>
      <c r="Q96" s="37"/>
    </row>
    <row r="97" spans="1:17" ht="15">
      <c r="A97" s="37"/>
      <c r="B97" s="42"/>
      <c r="C97" s="37"/>
      <c r="D97" s="42"/>
      <c r="E97" s="37"/>
      <c r="F97" s="37"/>
      <c r="G97" s="37"/>
      <c r="H97" s="42"/>
      <c r="I97" s="37"/>
      <c r="J97" s="42"/>
      <c r="K97" s="37"/>
      <c r="L97" s="37"/>
      <c r="M97" s="37"/>
      <c r="N97" s="37"/>
      <c r="O97" s="37"/>
      <c r="P97" s="37"/>
      <c r="Q97" s="37"/>
    </row>
    <row r="98" spans="1:17" ht="15">
      <c r="A98" s="37"/>
      <c r="B98" s="42"/>
      <c r="C98" s="37"/>
      <c r="D98" s="42"/>
      <c r="E98" s="37"/>
      <c r="F98" s="42"/>
      <c r="G98" s="37"/>
      <c r="H98" s="42"/>
      <c r="I98" s="37"/>
      <c r="J98" s="42"/>
      <c r="K98" s="37"/>
      <c r="L98" s="42"/>
      <c r="M98" s="37"/>
      <c r="N98" s="37"/>
      <c r="O98" s="37"/>
      <c r="P98" s="37"/>
      <c r="Q98" s="37"/>
    </row>
    <row r="99" spans="1:17" ht="15">
      <c r="A99" s="37"/>
      <c r="B99" s="42"/>
      <c r="C99" s="37"/>
      <c r="D99" s="42"/>
      <c r="E99" s="37"/>
      <c r="F99" s="42"/>
      <c r="G99" s="37"/>
      <c r="H99" s="42"/>
      <c r="I99" s="37"/>
      <c r="J99" s="42"/>
      <c r="K99" s="37"/>
      <c r="L99" s="42"/>
      <c r="M99" s="37"/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55134281.64</v>
      </c>
      <c r="C2" s="38">
        <v>269</v>
      </c>
      <c r="D2" s="42">
        <v>12072588.8</v>
      </c>
      <c r="E2" s="38">
        <v>255</v>
      </c>
      <c r="F2" s="42">
        <v>458309.67</v>
      </c>
      <c r="G2" s="38">
        <v>58</v>
      </c>
      <c r="H2" s="42">
        <v>66316800.74</v>
      </c>
      <c r="I2" s="38">
        <v>275</v>
      </c>
      <c r="J2" s="42">
        <v>10821559.21</v>
      </c>
      <c r="K2" s="38">
        <v>264</v>
      </c>
      <c r="L2" s="42">
        <v>603073</v>
      </c>
      <c r="M2" s="39">
        <v>57</v>
      </c>
      <c r="N2" s="37"/>
    </row>
    <row r="3" spans="1:14" ht="15">
      <c r="A3" s="37" t="s">
        <v>53</v>
      </c>
      <c r="B3" s="42">
        <v>73865314.18</v>
      </c>
      <c r="C3" s="38">
        <v>378</v>
      </c>
      <c r="D3" s="42">
        <v>19316173.09</v>
      </c>
      <c r="E3" s="38">
        <v>358</v>
      </c>
      <c r="F3" s="42">
        <v>597072.5</v>
      </c>
      <c r="G3" s="38">
        <v>94</v>
      </c>
      <c r="H3" s="42">
        <v>84314354.38</v>
      </c>
      <c r="I3" s="38">
        <v>403</v>
      </c>
      <c r="J3" s="42">
        <v>19120708.07</v>
      </c>
      <c r="K3" s="38">
        <v>386</v>
      </c>
      <c r="L3" s="42">
        <v>878488.67</v>
      </c>
      <c r="M3" s="39">
        <v>89</v>
      </c>
      <c r="N3" s="37"/>
    </row>
    <row r="4" spans="1:14" ht="15">
      <c r="A4" s="37" t="s">
        <v>54</v>
      </c>
      <c r="B4" s="42">
        <v>41848544.57</v>
      </c>
      <c r="C4" s="38">
        <v>256</v>
      </c>
      <c r="D4" s="42">
        <v>11254754.63</v>
      </c>
      <c r="E4" s="38">
        <v>246</v>
      </c>
      <c r="F4" s="42">
        <v>285493.67</v>
      </c>
      <c r="G4" s="38">
        <v>69</v>
      </c>
      <c r="H4" s="42">
        <v>38588028.69</v>
      </c>
      <c r="I4" s="38">
        <v>264</v>
      </c>
      <c r="J4" s="42">
        <v>10025361.25</v>
      </c>
      <c r="K4" s="38">
        <v>251</v>
      </c>
      <c r="L4" s="42">
        <v>291892.33</v>
      </c>
      <c r="M4" s="39">
        <v>70</v>
      </c>
      <c r="N4" s="37"/>
    </row>
    <row r="5" spans="1:14" ht="15">
      <c r="A5" s="37" t="s">
        <v>55</v>
      </c>
      <c r="B5" s="42">
        <v>479011924.06</v>
      </c>
      <c r="C5" s="43">
        <v>1362</v>
      </c>
      <c r="D5" s="42">
        <v>121130793.24</v>
      </c>
      <c r="E5" s="43">
        <v>1275</v>
      </c>
      <c r="F5" s="42">
        <v>5967413.5</v>
      </c>
      <c r="G5" s="38">
        <v>445</v>
      </c>
      <c r="H5" s="42">
        <v>494451325.85</v>
      </c>
      <c r="I5" s="43">
        <v>1369</v>
      </c>
      <c r="J5" s="42">
        <v>120213849.16</v>
      </c>
      <c r="K5" s="43">
        <v>1290</v>
      </c>
      <c r="L5" s="42">
        <v>8464987</v>
      </c>
      <c r="M5" s="39">
        <v>452</v>
      </c>
      <c r="N5" s="37"/>
    </row>
    <row r="6" spans="1:14" ht="15">
      <c r="A6" s="37" t="s">
        <v>56</v>
      </c>
      <c r="B6" s="42">
        <v>862681.36</v>
      </c>
      <c r="C6" s="38">
        <v>25</v>
      </c>
      <c r="D6" s="42">
        <v>420289.37</v>
      </c>
      <c r="E6" s="38">
        <v>24</v>
      </c>
      <c r="F6" s="37">
        <v>0</v>
      </c>
      <c r="G6" s="38">
        <v>0</v>
      </c>
      <c r="H6" s="42">
        <v>861116.91</v>
      </c>
      <c r="I6" s="38">
        <v>27</v>
      </c>
      <c r="J6" s="42">
        <v>453595.59</v>
      </c>
      <c r="K6" s="38">
        <v>26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89468770.55</v>
      </c>
      <c r="C7" s="38">
        <v>304</v>
      </c>
      <c r="D7" s="42">
        <v>15500226.95</v>
      </c>
      <c r="E7" s="38">
        <v>288</v>
      </c>
      <c r="F7" s="42">
        <v>480904.67</v>
      </c>
      <c r="G7" s="38">
        <v>82</v>
      </c>
      <c r="H7" s="42">
        <v>98878490.51</v>
      </c>
      <c r="I7" s="38">
        <v>304</v>
      </c>
      <c r="J7" s="42">
        <v>14175010.24</v>
      </c>
      <c r="K7" s="38">
        <v>286</v>
      </c>
      <c r="L7" s="42">
        <v>519924.67</v>
      </c>
      <c r="M7" s="39">
        <v>76</v>
      </c>
      <c r="N7" s="37"/>
    </row>
    <row r="8" spans="1:14" ht="15">
      <c r="A8" s="37" t="s">
        <v>58</v>
      </c>
      <c r="B8" s="42">
        <v>2534344.26</v>
      </c>
      <c r="C8" s="38">
        <v>36</v>
      </c>
      <c r="D8" s="42">
        <v>822237.04</v>
      </c>
      <c r="E8" s="38">
        <v>35</v>
      </c>
      <c r="F8" s="37">
        <v>0</v>
      </c>
      <c r="G8" s="38">
        <v>0</v>
      </c>
      <c r="H8" s="42">
        <v>2832790.28</v>
      </c>
      <c r="I8" s="38">
        <v>41</v>
      </c>
      <c r="J8" s="42">
        <v>920755.39</v>
      </c>
      <c r="K8" s="38">
        <v>39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41379670.98</v>
      </c>
      <c r="C9" s="38">
        <v>259</v>
      </c>
      <c r="D9" s="42">
        <v>13359521.16</v>
      </c>
      <c r="E9" s="38">
        <v>251</v>
      </c>
      <c r="F9" s="42">
        <v>613393.17</v>
      </c>
      <c r="G9" s="38">
        <v>73</v>
      </c>
      <c r="H9" s="42">
        <v>42643734.43</v>
      </c>
      <c r="I9" s="38">
        <v>265</v>
      </c>
      <c r="J9" s="42">
        <v>13391048.15</v>
      </c>
      <c r="K9" s="38">
        <v>255</v>
      </c>
      <c r="L9" s="42">
        <v>754913.67</v>
      </c>
      <c r="M9" s="39">
        <v>65</v>
      </c>
      <c r="N9" s="37"/>
    </row>
    <row r="10" spans="1:14" ht="15">
      <c r="A10" s="37" t="s">
        <v>60</v>
      </c>
      <c r="B10" s="42">
        <v>22437792.17</v>
      </c>
      <c r="C10" s="38">
        <v>177</v>
      </c>
      <c r="D10" s="42">
        <v>4815064.94</v>
      </c>
      <c r="E10" s="38">
        <v>164</v>
      </c>
      <c r="F10" s="42">
        <v>226086.33</v>
      </c>
      <c r="G10" s="38">
        <v>54</v>
      </c>
      <c r="H10" s="42">
        <v>23107292.67</v>
      </c>
      <c r="I10" s="38">
        <v>179</v>
      </c>
      <c r="J10" s="42">
        <v>4238467.39</v>
      </c>
      <c r="K10" s="38">
        <v>169</v>
      </c>
      <c r="L10" s="42">
        <v>192950.5</v>
      </c>
      <c r="M10" s="39">
        <v>44</v>
      </c>
      <c r="N10" s="37"/>
    </row>
    <row r="11" spans="1:14" ht="15">
      <c r="A11" s="37" t="s">
        <v>61</v>
      </c>
      <c r="B11" s="42">
        <v>50277345.17</v>
      </c>
      <c r="C11" s="38">
        <v>240</v>
      </c>
      <c r="D11" s="42">
        <v>11629694.28</v>
      </c>
      <c r="E11" s="38">
        <v>230</v>
      </c>
      <c r="F11" s="42">
        <v>272578</v>
      </c>
      <c r="G11" s="38">
        <v>77</v>
      </c>
      <c r="H11" s="42">
        <v>52086110.61</v>
      </c>
      <c r="I11" s="38">
        <v>240</v>
      </c>
      <c r="J11" s="42">
        <v>9964974.51</v>
      </c>
      <c r="K11" s="38">
        <v>231</v>
      </c>
      <c r="L11" s="42">
        <v>254652.5</v>
      </c>
      <c r="M11" s="39">
        <v>78</v>
      </c>
      <c r="N11" s="37"/>
    </row>
    <row r="12" spans="1:14" ht="15">
      <c r="A12" s="37" t="s">
        <v>62</v>
      </c>
      <c r="B12" s="42">
        <v>437117149.78</v>
      </c>
      <c r="C12" s="43">
        <v>2147</v>
      </c>
      <c r="D12" s="42">
        <v>102020677.27</v>
      </c>
      <c r="E12" s="43">
        <v>1782</v>
      </c>
      <c r="F12" s="42">
        <v>3722937</v>
      </c>
      <c r="G12" s="38">
        <v>213</v>
      </c>
      <c r="H12" s="42">
        <v>462521635.3</v>
      </c>
      <c r="I12" s="43">
        <v>1957</v>
      </c>
      <c r="J12" s="42">
        <v>104718774.54</v>
      </c>
      <c r="K12" s="43">
        <v>1699</v>
      </c>
      <c r="L12" s="42">
        <v>3991085</v>
      </c>
      <c r="M12" s="39">
        <v>226</v>
      </c>
      <c r="N12" s="37"/>
    </row>
    <row r="13" spans="1:14" ht="15">
      <c r="A13" s="37" t="s">
        <v>63</v>
      </c>
      <c r="B13" s="42">
        <v>100682089.51</v>
      </c>
      <c r="C13" s="38">
        <v>573</v>
      </c>
      <c r="D13" s="42">
        <v>31279775.95</v>
      </c>
      <c r="E13" s="38">
        <v>551</v>
      </c>
      <c r="F13" s="42">
        <v>1189357.33</v>
      </c>
      <c r="G13" s="38">
        <v>135</v>
      </c>
      <c r="H13" s="42">
        <v>99312008.2</v>
      </c>
      <c r="I13" s="38">
        <v>588</v>
      </c>
      <c r="J13" s="42">
        <v>30873865.78</v>
      </c>
      <c r="K13" s="38">
        <v>561</v>
      </c>
      <c r="L13" s="42">
        <v>1589645.33</v>
      </c>
      <c r="M13" s="39">
        <v>141</v>
      </c>
      <c r="N13" s="37"/>
    </row>
    <row r="14" spans="1:14" ht="15">
      <c r="A14" s="37" t="s">
        <v>64</v>
      </c>
      <c r="B14" s="42">
        <v>165567720.54</v>
      </c>
      <c r="C14" s="38">
        <v>565</v>
      </c>
      <c r="D14" s="42">
        <v>30224881.78</v>
      </c>
      <c r="E14" s="38">
        <v>546</v>
      </c>
      <c r="F14" s="42">
        <v>1004925</v>
      </c>
      <c r="G14" s="38">
        <v>134</v>
      </c>
      <c r="H14" s="42">
        <v>177007893.38</v>
      </c>
      <c r="I14" s="38">
        <v>565</v>
      </c>
      <c r="J14" s="42">
        <v>29446841.32</v>
      </c>
      <c r="K14" s="38">
        <v>545</v>
      </c>
      <c r="L14" s="42">
        <v>2539840.83</v>
      </c>
      <c r="M14" s="39">
        <v>147</v>
      </c>
      <c r="N14" s="37"/>
    </row>
    <row r="15" spans="1:14" ht="15">
      <c r="A15" s="37" t="s">
        <v>65</v>
      </c>
      <c r="B15" s="42">
        <v>67051153.79</v>
      </c>
      <c r="C15" s="38">
        <v>403</v>
      </c>
      <c r="D15" s="42">
        <v>17073697.81</v>
      </c>
      <c r="E15" s="38">
        <v>377</v>
      </c>
      <c r="F15" s="42">
        <v>689733.5</v>
      </c>
      <c r="G15" s="38">
        <v>100</v>
      </c>
      <c r="H15" s="42">
        <v>74273028.67</v>
      </c>
      <c r="I15" s="38">
        <v>420</v>
      </c>
      <c r="J15" s="42">
        <v>19502491.13</v>
      </c>
      <c r="K15" s="38">
        <v>393</v>
      </c>
      <c r="L15" s="42">
        <v>1303678.5</v>
      </c>
      <c r="M15" s="39">
        <v>101</v>
      </c>
      <c r="N15" s="37"/>
    </row>
    <row r="16" spans="1:14" ht="15">
      <c r="A16" s="37" t="s">
        <v>66</v>
      </c>
      <c r="B16" s="42">
        <v>69115986.37</v>
      </c>
      <c r="C16" s="38">
        <v>441</v>
      </c>
      <c r="D16" s="42">
        <v>19591149.75</v>
      </c>
      <c r="E16" s="38">
        <v>420</v>
      </c>
      <c r="F16" s="42">
        <v>1004966.5</v>
      </c>
      <c r="G16" s="38">
        <v>125</v>
      </c>
      <c r="H16" s="42">
        <v>69337917.58</v>
      </c>
      <c r="I16" s="38">
        <v>460</v>
      </c>
      <c r="J16" s="42">
        <v>19181368.34</v>
      </c>
      <c r="K16" s="38">
        <v>428</v>
      </c>
      <c r="L16" s="42">
        <v>2323146</v>
      </c>
      <c r="M16" s="39">
        <v>131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dcterms:created xsi:type="dcterms:W3CDTF">2015-10-21T13:45:14Z</dcterms:created>
  <dcterms:modified xsi:type="dcterms:W3CDTF">2016-07-29T17:36:16Z</dcterms:modified>
  <cp:category/>
  <cp:version/>
  <cp:contentType/>
  <cp:contentStatus/>
</cp:coreProperties>
</file>