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C6" i="3"/>
  <c r="F4" i="2"/>
  <c r="I2" i="3" l="1"/>
  <c r="G2" i="3"/>
  <c r="G2" i="2"/>
  <c r="I2" i="2"/>
  <c r="B8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7" i="2"/>
  <c r="C8" i="2"/>
  <c r="C9" i="2"/>
  <c r="C10" i="2"/>
  <c r="C11" i="2"/>
  <c r="C12" i="2"/>
  <c r="I12" i="2" s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7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7" i="2"/>
  <c r="J41" i="2" l="1"/>
  <c r="J9" i="2"/>
  <c r="I32" i="2"/>
  <c r="J21" i="2"/>
  <c r="K42" i="2"/>
  <c r="K26" i="2"/>
  <c r="K10" i="2"/>
  <c r="J26" i="2"/>
  <c r="I45" i="2"/>
  <c r="J34" i="2"/>
  <c r="K23" i="2"/>
  <c r="I44" i="2"/>
  <c r="I48" i="2"/>
  <c r="I40" i="2"/>
  <c r="J37" i="2"/>
  <c r="J29" i="2"/>
  <c r="K50" i="2"/>
  <c r="I37" i="2"/>
  <c r="K47" i="2"/>
  <c r="K15" i="2"/>
  <c r="I28" i="2"/>
  <c r="I20" i="2"/>
  <c r="J49" i="2"/>
  <c r="J33" i="2"/>
  <c r="J17" i="2"/>
  <c r="K46" i="2"/>
  <c r="K38" i="2"/>
  <c r="K30" i="2"/>
  <c r="K22" i="2"/>
  <c r="I8" i="2"/>
  <c r="I13" i="2"/>
  <c r="I16" i="2"/>
  <c r="K18" i="2"/>
  <c r="I24" i="2"/>
  <c r="J45" i="2"/>
  <c r="K34" i="2"/>
  <c r="I39" i="2"/>
  <c r="I15" i="2"/>
  <c r="J36" i="2"/>
  <c r="K49" i="2"/>
  <c r="K25" i="2"/>
  <c r="I29" i="2"/>
  <c r="I21" i="2"/>
  <c r="J50" i="2"/>
  <c r="J42" i="2"/>
  <c r="J18" i="2"/>
  <c r="J10" i="2"/>
  <c r="K39" i="2"/>
  <c r="K31" i="2"/>
  <c r="I36" i="2"/>
  <c r="J25" i="2"/>
  <c r="K14" i="2"/>
  <c r="J13" i="2"/>
  <c r="I47" i="2"/>
  <c r="I23" i="2"/>
  <c r="J44" i="2"/>
  <c r="J28" i="2"/>
  <c r="J12" i="2"/>
  <c r="K33" i="2"/>
  <c r="I51" i="2"/>
  <c r="I43" i="2"/>
  <c r="I35" i="2"/>
  <c r="I27" i="2"/>
  <c r="I19" i="2"/>
  <c r="I11" i="2"/>
  <c r="J48" i="2"/>
  <c r="J40" i="2"/>
  <c r="J32" i="2"/>
  <c r="J24" i="2"/>
  <c r="J16" i="2"/>
  <c r="J8" i="2"/>
  <c r="K45" i="2"/>
  <c r="K37" i="2"/>
  <c r="K29" i="2"/>
  <c r="K21" i="2"/>
  <c r="K13" i="2"/>
  <c r="I31" i="2"/>
  <c r="J20" i="2"/>
  <c r="K41" i="2"/>
  <c r="K17" i="2"/>
  <c r="K9" i="2"/>
  <c r="H6" i="2"/>
  <c r="I46" i="2"/>
  <c r="I38" i="2"/>
  <c r="I30" i="2"/>
  <c r="I22" i="2"/>
  <c r="I14" i="2"/>
  <c r="J51" i="2"/>
  <c r="J43" i="2"/>
  <c r="J35" i="2"/>
  <c r="J27" i="2"/>
  <c r="J19" i="2"/>
  <c r="J11" i="2"/>
  <c r="K48" i="2"/>
  <c r="K40" i="2"/>
  <c r="K32" i="2"/>
  <c r="K24" i="2"/>
  <c r="K16" i="2"/>
  <c r="K8" i="2"/>
  <c r="F6" i="2"/>
  <c r="I7" i="2"/>
  <c r="I50" i="2"/>
  <c r="I42" i="2"/>
  <c r="I34" i="2"/>
  <c r="I26" i="2"/>
  <c r="I18" i="2"/>
  <c r="I10" i="2"/>
  <c r="J47" i="2"/>
  <c r="J39" i="2"/>
  <c r="J31" i="2"/>
  <c r="J23" i="2"/>
  <c r="J15" i="2"/>
  <c r="E6" i="2"/>
  <c r="K44" i="2"/>
  <c r="K36" i="2"/>
  <c r="K28" i="2"/>
  <c r="K20" i="2"/>
  <c r="K12" i="2"/>
  <c r="I49" i="2"/>
  <c r="I41" i="2"/>
  <c r="I33" i="2"/>
  <c r="I25" i="2"/>
  <c r="I17" i="2"/>
  <c r="I9" i="2"/>
  <c r="J46" i="2"/>
  <c r="J38" i="2"/>
  <c r="J30" i="2"/>
  <c r="J22" i="2"/>
  <c r="J14" i="2"/>
  <c r="K51" i="2"/>
  <c r="K43" i="2"/>
  <c r="K35" i="2"/>
  <c r="K27" i="2"/>
  <c r="K19" i="2"/>
  <c r="K11" i="2"/>
  <c r="C6" i="2"/>
  <c r="G6" i="2"/>
  <c r="D6" i="2"/>
  <c r="K7" i="2"/>
  <c r="J7" i="2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" i="3"/>
  <c r="E7" i="3"/>
  <c r="K7" i="3" s="1"/>
  <c r="E8" i="3"/>
  <c r="K8" i="3" s="1"/>
  <c r="E9" i="3"/>
  <c r="K9" i="3" s="1"/>
  <c r="E10" i="3"/>
  <c r="K10" i="3" s="1"/>
  <c r="E11" i="3"/>
  <c r="K11" i="3" s="1"/>
  <c r="E12" i="3"/>
  <c r="K12" i="3" s="1"/>
  <c r="E13" i="3"/>
  <c r="K13" i="3" s="1"/>
  <c r="E14" i="3"/>
  <c r="K14" i="3" s="1"/>
  <c r="E15" i="3"/>
  <c r="K15" i="3" s="1"/>
  <c r="E16" i="3"/>
  <c r="K16" i="3" s="1"/>
  <c r="E17" i="3"/>
  <c r="K17" i="3" s="1"/>
  <c r="E18" i="3"/>
  <c r="K18" i="3" s="1"/>
  <c r="E19" i="3"/>
  <c r="K19" i="3" s="1"/>
  <c r="E20" i="3"/>
  <c r="K20" i="3" s="1"/>
  <c r="E21" i="3"/>
  <c r="K21" i="3" s="1"/>
  <c r="E22" i="3"/>
  <c r="K22" i="3" s="1"/>
  <c r="E23" i="3"/>
  <c r="K23" i="3" s="1"/>
  <c r="E24" i="3"/>
  <c r="K24" i="3" s="1"/>
  <c r="E25" i="3"/>
  <c r="K25" i="3" s="1"/>
  <c r="E26" i="3"/>
  <c r="K26" i="3" s="1"/>
  <c r="E27" i="3"/>
  <c r="K27" i="3" s="1"/>
  <c r="E28" i="3"/>
  <c r="K28" i="3" s="1"/>
  <c r="E29" i="3"/>
  <c r="K29" i="3" s="1"/>
  <c r="E30" i="3"/>
  <c r="K30" i="3" s="1"/>
  <c r="E31" i="3"/>
  <c r="K31" i="3" s="1"/>
  <c r="E32" i="3"/>
  <c r="K32" i="3" s="1"/>
  <c r="E33" i="3"/>
  <c r="K33" i="3" s="1"/>
  <c r="E34" i="3"/>
  <c r="K34" i="3" s="1"/>
  <c r="E35" i="3"/>
  <c r="K35" i="3" s="1"/>
  <c r="E36" i="3"/>
  <c r="K36" i="3" s="1"/>
  <c r="E37" i="3"/>
  <c r="K37" i="3" s="1"/>
  <c r="E38" i="3"/>
  <c r="K38" i="3" s="1"/>
  <c r="E39" i="3"/>
  <c r="K39" i="3" s="1"/>
  <c r="E40" i="3"/>
  <c r="K40" i="3" s="1"/>
  <c r="E41" i="3"/>
  <c r="K41" i="3" s="1"/>
  <c r="E42" i="3"/>
  <c r="K42" i="3" s="1"/>
  <c r="E43" i="3"/>
  <c r="K43" i="3" s="1"/>
  <c r="E44" i="3"/>
  <c r="K44" i="3" s="1"/>
  <c r="E45" i="3"/>
  <c r="K45" i="3" s="1"/>
  <c r="E46" i="3"/>
  <c r="K46" i="3" s="1"/>
  <c r="E47" i="3"/>
  <c r="K47" i="3" s="1"/>
  <c r="E48" i="3"/>
  <c r="K48" i="3" s="1"/>
  <c r="E49" i="3"/>
  <c r="K49" i="3" s="1"/>
  <c r="E50" i="3"/>
  <c r="K50" i="3" s="1"/>
  <c r="E51" i="3"/>
  <c r="K51" i="3" s="1"/>
  <c r="E52" i="3"/>
  <c r="K52" i="3" s="1"/>
  <c r="E53" i="3"/>
  <c r="K53" i="3" s="1"/>
  <c r="E54" i="3"/>
  <c r="K54" i="3" s="1"/>
  <c r="E55" i="3"/>
  <c r="K55" i="3" s="1"/>
  <c r="E56" i="3"/>
  <c r="K56" i="3" s="1"/>
  <c r="E57" i="3"/>
  <c r="K57" i="3" s="1"/>
  <c r="E58" i="3"/>
  <c r="K58" i="3" s="1"/>
  <c r="E59" i="3"/>
  <c r="K59" i="3" s="1"/>
  <c r="E60" i="3"/>
  <c r="K60" i="3" s="1"/>
  <c r="E61" i="3"/>
  <c r="K61" i="3" s="1"/>
  <c r="E62" i="3"/>
  <c r="K62" i="3" s="1"/>
  <c r="E63" i="3"/>
  <c r="K63" i="3" s="1"/>
  <c r="E64" i="3"/>
  <c r="K64" i="3" s="1"/>
  <c r="E65" i="3"/>
  <c r="K65" i="3" s="1"/>
  <c r="E66" i="3"/>
  <c r="K66" i="3" s="1"/>
  <c r="E67" i="3"/>
  <c r="K67" i="3" s="1"/>
  <c r="E68" i="3"/>
  <c r="K68" i="3" s="1"/>
  <c r="E69" i="3"/>
  <c r="K69" i="3" s="1"/>
  <c r="E70" i="3"/>
  <c r="K70" i="3" s="1"/>
  <c r="E71" i="3"/>
  <c r="K71" i="3" s="1"/>
  <c r="E72" i="3"/>
  <c r="K72" i="3" s="1"/>
  <c r="E73" i="3"/>
  <c r="K73" i="3" s="1"/>
  <c r="E74" i="3"/>
  <c r="K74" i="3" s="1"/>
  <c r="E75" i="3"/>
  <c r="K75" i="3" s="1"/>
  <c r="E76" i="3"/>
  <c r="K76" i="3" s="1"/>
  <c r="E77" i="3"/>
  <c r="K77" i="3" s="1"/>
  <c r="E78" i="3"/>
  <c r="K78" i="3" s="1"/>
  <c r="E79" i="3"/>
  <c r="K79" i="3" s="1"/>
  <c r="E80" i="3"/>
  <c r="K80" i="3" s="1"/>
  <c r="E81" i="3"/>
  <c r="K81" i="3" s="1"/>
  <c r="E82" i="3"/>
  <c r="K82" i="3" s="1"/>
  <c r="E83" i="3"/>
  <c r="K83" i="3" s="1"/>
  <c r="E84" i="3"/>
  <c r="K84" i="3" s="1"/>
  <c r="E85" i="3"/>
  <c r="K85" i="3" s="1"/>
  <c r="E86" i="3"/>
  <c r="K86" i="3" s="1"/>
  <c r="E87" i="3"/>
  <c r="K87" i="3" s="1"/>
  <c r="E88" i="3"/>
  <c r="K88" i="3" s="1"/>
  <c r="E89" i="3"/>
  <c r="K89" i="3" s="1"/>
  <c r="E90" i="3"/>
  <c r="K90" i="3" s="1"/>
  <c r="E91" i="3"/>
  <c r="K91" i="3" s="1"/>
  <c r="E92" i="3"/>
  <c r="K92" i="3" s="1"/>
  <c r="E93" i="3"/>
  <c r="K93" i="3" s="1"/>
  <c r="E94" i="3"/>
  <c r="K94" i="3" s="1"/>
  <c r="E95" i="3"/>
  <c r="K95" i="3" s="1"/>
  <c r="E96" i="3"/>
  <c r="K96" i="3" s="1"/>
  <c r="E97" i="3"/>
  <c r="K97" i="3" s="1"/>
  <c r="E98" i="3"/>
  <c r="K98" i="3" s="1"/>
  <c r="E99" i="3"/>
  <c r="K99" i="3" s="1"/>
  <c r="E100" i="3"/>
  <c r="K100" i="3" s="1"/>
  <c r="E101" i="3"/>
  <c r="K101" i="3" s="1"/>
  <c r="E6" i="3"/>
  <c r="K6" i="3" s="1"/>
  <c r="D7" i="3"/>
  <c r="J7" i="3" s="1"/>
  <c r="D8" i="3"/>
  <c r="J8" i="3" s="1"/>
  <c r="D9" i="3"/>
  <c r="J9" i="3" s="1"/>
  <c r="D10" i="3"/>
  <c r="J10" i="3" s="1"/>
  <c r="D11" i="3"/>
  <c r="J11" i="3" s="1"/>
  <c r="D12" i="3"/>
  <c r="J12" i="3" s="1"/>
  <c r="D13" i="3"/>
  <c r="J13" i="3" s="1"/>
  <c r="D14" i="3"/>
  <c r="J14" i="3" s="1"/>
  <c r="D15" i="3"/>
  <c r="J15" i="3" s="1"/>
  <c r="D16" i="3"/>
  <c r="J16" i="3" s="1"/>
  <c r="D17" i="3"/>
  <c r="J17" i="3" s="1"/>
  <c r="D18" i="3"/>
  <c r="J18" i="3" s="1"/>
  <c r="D19" i="3"/>
  <c r="J19" i="3" s="1"/>
  <c r="D20" i="3"/>
  <c r="J20" i="3" s="1"/>
  <c r="D21" i="3"/>
  <c r="J21" i="3" s="1"/>
  <c r="D22" i="3"/>
  <c r="J22" i="3" s="1"/>
  <c r="D23" i="3"/>
  <c r="D24" i="3"/>
  <c r="J24" i="3" s="1"/>
  <c r="D25" i="3"/>
  <c r="J25" i="3" s="1"/>
  <c r="D26" i="3"/>
  <c r="J26" i="3" s="1"/>
  <c r="D27" i="3"/>
  <c r="J27" i="3" s="1"/>
  <c r="D28" i="3"/>
  <c r="J28" i="3" s="1"/>
  <c r="D29" i="3"/>
  <c r="J29" i="3" s="1"/>
  <c r="D30" i="3"/>
  <c r="J30" i="3" s="1"/>
  <c r="D31" i="3"/>
  <c r="J31" i="3" s="1"/>
  <c r="D32" i="3"/>
  <c r="J32" i="3" s="1"/>
  <c r="D33" i="3"/>
  <c r="J33" i="3" s="1"/>
  <c r="D34" i="3"/>
  <c r="J34" i="3" s="1"/>
  <c r="D35" i="3"/>
  <c r="J35" i="3" s="1"/>
  <c r="D36" i="3"/>
  <c r="J36" i="3" s="1"/>
  <c r="D37" i="3"/>
  <c r="J37" i="3" s="1"/>
  <c r="D38" i="3"/>
  <c r="J38" i="3" s="1"/>
  <c r="D39" i="3"/>
  <c r="J39" i="3" s="1"/>
  <c r="D40" i="3"/>
  <c r="J40" i="3" s="1"/>
  <c r="D41" i="3"/>
  <c r="J41" i="3" s="1"/>
  <c r="D42" i="3"/>
  <c r="J42" i="3" s="1"/>
  <c r="D43" i="3"/>
  <c r="J43" i="3" s="1"/>
  <c r="D44" i="3"/>
  <c r="J44" i="3" s="1"/>
  <c r="D45" i="3"/>
  <c r="J45" i="3" s="1"/>
  <c r="D46" i="3"/>
  <c r="J46" i="3" s="1"/>
  <c r="D47" i="3"/>
  <c r="J47" i="3" s="1"/>
  <c r="D48" i="3"/>
  <c r="J48" i="3" s="1"/>
  <c r="D49" i="3"/>
  <c r="J49" i="3" s="1"/>
  <c r="D50" i="3"/>
  <c r="J50" i="3" s="1"/>
  <c r="D51" i="3"/>
  <c r="J51" i="3" s="1"/>
  <c r="D52" i="3"/>
  <c r="J52" i="3" s="1"/>
  <c r="D53" i="3"/>
  <c r="J53" i="3" s="1"/>
  <c r="D54" i="3"/>
  <c r="J54" i="3" s="1"/>
  <c r="D55" i="3"/>
  <c r="J55" i="3" s="1"/>
  <c r="D56" i="3"/>
  <c r="J56" i="3" s="1"/>
  <c r="D57" i="3"/>
  <c r="J57" i="3" s="1"/>
  <c r="D58" i="3"/>
  <c r="J58" i="3" s="1"/>
  <c r="D59" i="3"/>
  <c r="J59" i="3" s="1"/>
  <c r="D60" i="3"/>
  <c r="J60" i="3" s="1"/>
  <c r="D61" i="3"/>
  <c r="J61" i="3" s="1"/>
  <c r="D62" i="3"/>
  <c r="J62" i="3" s="1"/>
  <c r="D63" i="3"/>
  <c r="J63" i="3" s="1"/>
  <c r="D64" i="3"/>
  <c r="J64" i="3" s="1"/>
  <c r="D65" i="3"/>
  <c r="J65" i="3" s="1"/>
  <c r="D66" i="3"/>
  <c r="J66" i="3" s="1"/>
  <c r="D67" i="3"/>
  <c r="J67" i="3" s="1"/>
  <c r="D68" i="3"/>
  <c r="J68" i="3" s="1"/>
  <c r="D69" i="3"/>
  <c r="J69" i="3" s="1"/>
  <c r="D70" i="3"/>
  <c r="J70" i="3" s="1"/>
  <c r="D71" i="3"/>
  <c r="J71" i="3" s="1"/>
  <c r="D72" i="3"/>
  <c r="J72" i="3" s="1"/>
  <c r="D73" i="3"/>
  <c r="J73" i="3" s="1"/>
  <c r="D74" i="3"/>
  <c r="J74" i="3" s="1"/>
  <c r="D75" i="3"/>
  <c r="J75" i="3" s="1"/>
  <c r="D76" i="3"/>
  <c r="J76" i="3" s="1"/>
  <c r="D77" i="3"/>
  <c r="J77" i="3" s="1"/>
  <c r="D78" i="3"/>
  <c r="J78" i="3" s="1"/>
  <c r="D79" i="3"/>
  <c r="J79" i="3" s="1"/>
  <c r="D80" i="3"/>
  <c r="J80" i="3" s="1"/>
  <c r="D81" i="3"/>
  <c r="J81" i="3" s="1"/>
  <c r="D82" i="3"/>
  <c r="J82" i="3" s="1"/>
  <c r="D83" i="3"/>
  <c r="J83" i="3" s="1"/>
  <c r="D84" i="3"/>
  <c r="J84" i="3" s="1"/>
  <c r="D85" i="3"/>
  <c r="J85" i="3" s="1"/>
  <c r="D86" i="3"/>
  <c r="J86" i="3" s="1"/>
  <c r="D87" i="3"/>
  <c r="J87" i="3" s="1"/>
  <c r="D88" i="3"/>
  <c r="J88" i="3" s="1"/>
  <c r="D89" i="3"/>
  <c r="J89" i="3" s="1"/>
  <c r="D90" i="3"/>
  <c r="J90" i="3" s="1"/>
  <c r="D91" i="3"/>
  <c r="J91" i="3" s="1"/>
  <c r="D92" i="3"/>
  <c r="J92" i="3" s="1"/>
  <c r="D93" i="3"/>
  <c r="J93" i="3" s="1"/>
  <c r="D94" i="3"/>
  <c r="J94" i="3" s="1"/>
  <c r="D95" i="3"/>
  <c r="J95" i="3" s="1"/>
  <c r="D96" i="3"/>
  <c r="J96" i="3" s="1"/>
  <c r="D97" i="3"/>
  <c r="J97" i="3" s="1"/>
  <c r="D98" i="3"/>
  <c r="J98" i="3" s="1"/>
  <c r="D99" i="3"/>
  <c r="J99" i="3" s="1"/>
  <c r="D100" i="3"/>
  <c r="J100" i="3" s="1"/>
  <c r="D101" i="3"/>
  <c r="J101" i="3" s="1"/>
  <c r="D6" i="3"/>
  <c r="J6" i="3" s="1"/>
  <c r="C7" i="3"/>
  <c r="I7" i="3" s="1"/>
  <c r="C8" i="3"/>
  <c r="I8" i="3" s="1"/>
  <c r="C9" i="3"/>
  <c r="I9" i="3" s="1"/>
  <c r="C10" i="3"/>
  <c r="I10" i="3" s="1"/>
  <c r="C11" i="3"/>
  <c r="I11" i="3" s="1"/>
  <c r="C12" i="3"/>
  <c r="I12" i="3" s="1"/>
  <c r="C13" i="3"/>
  <c r="I13" i="3" s="1"/>
  <c r="C14" i="3"/>
  <c r="I14" i="3" s="1"/>
  <c r="C15" i="3"/>
  <c r="I15" i="3" s="1"/>
  <c r="C16" i="3"/>
  <c r="I16" i="3" s="1"/>
  <c r="C17" i="3"/>
  <c r="I17" i="3" s="1"/>
  <c r="C18" i="3"/>
  <c r="I18" i="3" s="1"/>
  <c r="C19" i="3"/>
  <c r="I19" i="3" s="1"/>
  <c r="C20" i="3"/>
  <c r="I20" i="3" s="1"/>
  <c r="C21" i="3"/>
  <c r="I21" i="3" s="1"/>
  <c r="C22" i="3"/>
  <c r="I22" i="3" s="1"/>
  <c r="C23" i="3"/>
  <c r="I23" i="3" s="1"/>
  <c r="C24" i="3"/>
  <c r="I24" i="3" s="1"/>
  <c r="C25" i="3"/>
  <c r="I25" i="3" s="1"/>
  <c r="C26" i="3"/>
  <c r="I26" i="3" s="1"/>
  <c r="C27" i="3"/>
  <c r="I27" i="3" s="1"/>
  <c r="C28" i="3"/>
  <c r="I28" i="3" s="1"/>
  <c r="C29" i="3"/>
  <c r="I29" i="3" s="1"/>
  <c r="C30" i="3"/>
  <c r="I30" i="3" s="1"/>
  <c r="C31" i="3"/>
  <c r="I31" i="3" s="1"/>
  <c r="C32" i="3"/>
  <c r="I32" i="3" s="1"/>
  <c r="C33" i="3"/>
  <c r="I33" i="3" s="1"/>
  <c r="C34" i="3"/>
  <c r="I34" i="3" s="1"/>
  <c r="C35" i="3"/>
  <c r="I35" i="3" s="1"/>
  <c r="C36" i="3"/>
  <c r="I36" i="3" s="1"/>
  <c r="C37" i="3"/>
  <c r="I37" i="3" s="1"/>
  <c r="C38" i="3"/>
  <c r="I38" i="3" s="1"/>
  <c r="C39" i="3"/>
  <c r="I39" i="3" s="1"/>
  <c r="C40" i="3"/>
  <c r="I40" i="3" s="1"/>
  <c r="C41" i="3"/>
  <c r="I41" i="3" s="1"/>
  <c r="C42" i="3"/>
  <c r="I42" i="3" s="1"/>
  <c r="C43" i="3"/>
  <c r="I43" i="3" s="1"/>
  <c r="C44" i="3"/>
  <c r="I44" i="3" s="1"/>
  <c r="C45" i="3"/>
  <c r="I45" i="3" s="1"/>
  <c r="C46" i="3"/>
  <c r="I46" i="3" s="1"/>
  <c r="C47" i="3"/>
  <c r="I47" i="3" s="1"/>
  <c r="C48" i="3"/>
  <c r="I48" i="3" s="1"/>
  <c r="C49" i="3"/>
  <c r="I49" i="3" s="1"/>
  <c r="C50" i="3"/>
  <c r="I50" i="3" s="1"/>
  <c r="C51" i="3"/>
  <c r="I51" i="3" s="1"/>
  <c r="C52" i="3"/>
  <c r="I52" i="3" s="1"/>
  <c r="C53" i="3"/>
  <c r="I53" i="3" s="1"/>
  <c r="C54" i="3"/>
  <c r="I54" i="3" s="1"/>
  <c r="C55" i="3"/>
  <c r="I55" i="3" s="1"/>
  <c r="C56" i="3"/>
  <c r="I56" i="3" s="1"/>
  <c r="C57" i="3"/>
  <c r="I57" i="3" s="1"/>
  <c r="C58" i="3"/>
  <c r="I58" i="3" s="1"/>
  <c r="C59" i="3"/>
  <c r="I59" i="3" s="1"/>
  <c r="C60" i="3"/>
  <c r="I60" i="3" s="1"/>
  <c r="C61" i="3"/>
  <c r="I61" i="3" s="1"/>
  <c r="C62" i="3"/>
  <c r="I62" i="3" s="1"/>
  <c r="C63" i="3"/>
  <c r="I63" i="3" s="1"/>
  <c r="C64" i="3"/>
  <c r="I64" i="3" s="1"/>
  <c r="C65" i="3"/>
  <c r="I65" i="3" s="1"/>
  <c r="C66" i="3"/>
  <c r="I66" i="3" s="1"/>
  <c r="C67" i="3"/>
  <c r="I67" i="3" s="1"/>
  <c r="C68" i="3"/>
  <c r="I68" i="3" s="1"/>
  <c r="C69" i="3"/>
  <c r="I69" i="3" s="1"/>
  <c r="C70" i="3"/>
  <c r="I70" i="3" s="1"/>
  <c r="C71" i="3"/>
  <c r="I71" i="3" s="1"/>
  <c r="C72" i="3"/>
  <c r="I72" i="3" s="1"/>
  <c r="C73" i="3"/>
  <c r="I73" i="3" s="1"/>
  <c r="C74" i="3"/>
  <c r="I74" i="3" s="1"/>
  <c r="C75" i="3"/>
  <c r="I75" i="3" s="1"/>
  <c r="C76" i="3"/>
  <c r="I76" i="3" s="1"/>
  <c r="C77" i="3"/>
  <c r="I77" i="3" s="1"/>
  <c r="C78" i="3"/>
  <c r="I78" i="3" s="1"/>
  <c r="C79" i="3"/>
  <c r="I79" i="3" s="1"/>
  <c r="C80" i="3"/>
  <c r="I80" i="3" s="1"/>
  <c r="C81" i="3"/>
  <c r="I81" i="3" s="1"/>
  <c r="C82" i="3"/>
  <c r="I82" i="3" s="1"/>
  <c r="C83" i="3"/>
  <c r="I83" i="3" s="1"/>
  <c r="C84" i="3"/>
  <c r="I84" i="3" s="1"/>
  <c r="C85" i="3"/>
  <c r="I85" i="3" s="1"/>
  <c r="C86" i="3"/>
  <c r="I86" i="3" s="1"/>
  <c r="C87" i="3"/>
  <c r="I87" i="3" s="1"/>
  <c r="C88" i="3"/>
  <c r="I88" i="3" s="1"/>
  <c r="C89" i="3"/>
  <c r="I89" i="3" s="1"/>
  <c r="C90" i="3"/>
  <c r="I90" i="3" s="1"/>
  <c r="C91" i="3"/>
  <c r="I91" i="3" s="1"/>
  <c r="C92" i="3"/>
  <c r="I92" i="3" s="1"/>
  <c r="C93" i="3"/>
  <c r="I93" i="3" s="1"/>
  <c r="C94" i="3"/>
  <c r="I94" i="3" s="1"/>
  <c r="C95" i="3"/>
  <c r="I95" i="3" s="1"/>
  <c r="C96" i="3"/>
  <c r="I96" i="3" s="1"/>
  <c r="C97" i="3"/>
  <c r="I97" i="3" s="1"/>
  <c r="C98" i="3"/>
  <c r="I98" i="3" s="1"/>
  <c r="C99" i="3"/>
  <c r="I99" i="3" s="1"/>
  <c r="C100" i="3"/>
  <c r="I100" i="3" s="1"/>
  <c r="C101" i="3"/>
  <c r="I101" i="3" s="1"/>
  <c r="I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6" i="3"/>
  <c r="J23" i="3" l="1"/>
  <c r="K6" i="2"/>
  <c r="I6" i="2"/>
  <c r="J6" i="2"/>
  <c r="I4" i="3"/>
  <c r="C4" i="3"/>
  <c r="I4" i="2"/>
  <c r="C4" i="2"/>
</calcChain>
</file>

<file path=xl/sharedStrings.xml><?xml version="1.0" encoding="utf-8"?>
<sst xmlns="http://schemas.openxmlformats.org/spreadsheetml/2006/main" count="203" uniqueCount="166">
  <si>
    <t>State of Vermont Department of Taxes</t>
  </si>
  <si>
    <t>Period Summary by County/Town</t>
  </si>
  <si>
    <t>Period:</t>
  </si>
  <si>
    <t>through</t>
  </si>
  <si>
    <t>Report Notes:</t>
  </si>
  <si>
    <t>Reports for quarterly periods include information for Monthly and Quarterly filers.</t>
  </si>
  <si>
    <t>Information pertaining to fewer than ten accounts has been suppressed to protect confidentiality of taxpayer information - Suppressed information is noted by "*".</t>
  </si>
  <si>
    <t>Previous period figures reflect current status of returns and may not match previously published statistics.</t>
  </si>
  <si>
    <t>75 and 180 Day figures reflect returns posted within that time fram after close of the reporting period.</t>
  </si>
  <si>
    <t>Because of overlapping definitions for county and RMO summaries, Weston is reported with Windham County instead of Windsor County.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</si>
  <si>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</si>
  <si>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</si>
  <si>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</si>
  <si>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</si>
  <si>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</si>
  <si>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</si>
  <si>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</si>
  <si>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</si>
  <si>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</si>
  <si>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</si>
  <si>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</si>
  <si>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</si>
  <si>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</si>
  <si>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</si>
  <si>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</si>
  <si>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</si>
  <si>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</si>
  <si>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</si>
  <si>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</si>
  <si>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</si>
  <si>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</si>
  <si>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</si>
  <si>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</si>
  <si>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Reports for annual periods include information for Monthly, Quarterly, and Annual filer.</t>
  </si>
  <si>
    <t>"Gross" receipts may or may not include sales subject to Exemptions - Use caution before drawing conclusions about economic activity.</t>
  </si>
  <si>
    <t>6)</t>
  </si>
  <si>
    <t>"Use" and "Retail" figures are taxable receipts.</t>
  </si>
  <si>
    <t>7)</t>
  </si>
  <si>
    <t>8)</t>
  </si>
  <si>
    <t>9)</t>
  </si>
  <si>
    <t>Starting with October 2003 returns, receipts from telecommunications accounts are included in retail totals.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</si>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</sst>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/>
    <xf numFmtId="44" fontId="3" fillId="0" borderId="5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0" fillId="0" borderId="9" xfId="0" applyBorder="1"/>
    <xf numFmtId="164" fontId="0" fillId="0" borderId="11" xfId="0" applyNumberFormat="1" applyBorder="1" applyAlignment="1">
      <alignment horizontal="center" vertical="center"/>
    </xf>
    <xf numFmtId="0" fontId="0" fillId="0" borderId="13" xfId="0" applyBorder="1"/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/>
    <xf numFmtId="0" fontId="0" fillId="0" borderId="11" xfId="0" applyBorder="1"/>
    <xf numFmtId="164" fontId="0" fillId="0" borderId="18" xfId="0" applyNumberFormat="1" applyBorder="1" applyAlignment="1">
      <alignment horizontal="center" vertical="center"/>
    </xf>
    <xf numFmtId="0" fontId="0" fillId="0" borderId="12" xfId="0" applyBorder="1"/>
    <xf numFmtId="0" fontId="0" fillId="0" borderId="18" xfId="0" applyBorder="1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2" fontId="0" fillId="0" borderId="10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9" xfId="0" applyNumberFormat="1" applyBorder="1" applyAlignment="1">
      <alignment horizontal="center" vertical="center"/>
    </xf>
    <xf numFmtId="42" fontId="0" fillId="0" borderId="3" xfId="0" applyNumberForma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42" fontId="0" fillId="0" borderId="0" xfId="0" applyNumberFormat="1" applyBorder="1" applyAlignment="1">
      <alignment horizontal="center" vertical="center"/>
    </xf>
    <xf numFmtId="42" fontId="0" fillId="0" borderId="16" xfId="0" applyNumberFormat="1" applyBorder="1" applyAlignment="1">
      <alignment horizontal="center" vertical="center"/>
    </xf>
    <xf numFmtId="42" fontId="0" fillId="0" borderId="12" xfId="0" applyNumberFormat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42" fontId="0" fillId="0" borderId="17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42" fontId="0" fillId="0" borderId="15" xfId="0" applyNumberFormat="1" applyBorder="1" applyAlignment="1">
      <alignment horizontal="center" vertical="center"/>
    </xf>
    <xf numFmtId="42" fontId="0" fillId="0" borderId="14" xfId="0" applyNumberFormat="1" applyBorder="1" applyAlignment="1">
      <alignment horizontal="center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27"/>
  <sheetViews>
    <sheetView showGridLines="0" tabSelected="1" workbookViewId="0">
      <selection activeCell="E8" sqref="E8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/>
  </cols>
  <sheetData>
    <row r="2" spans="2:18" ht="28.5" customHeight="1" x14ac:dyDescent="0.25"/>
    <row r="3" spans="2:18" ht="36" x14ac:dyDescent="0.25">
      <c r="D3" s="61" t="s">
        <v>0</v>
      </c>
      <c r="E3" s="61"/>
      <c r="F3" s="61"/>
      <c r="G3" s="61"/>
      <c r="H3" s="4"/>
    </row>
    <row r="4" spans="2:18" ht="36" x14ac:dyDescent="0.25">
      <c r="D4" s="61" t="s">
        <v>32</v>
      </c>
      <c r="E4" s="61"/>
      <c r="F4" s="61"/>
      <c r="G4" s="61"/>
      <c r="H4" s="4"/>
    </row>
    <row r="5" spans="2:18" ht="36" x14ac:dyDescent="0.25">
      <c r="D5" s="61" t="s">
        <v>1</v>
      </c>
      <c r="E5" s="61"/>
      <c r="F5" s="61"/>
      <c r="G5" s="61"/>
      <c r="H5" s="4"/>
      <c r="O5" s="1" t="s">
        <v>27</v>
      </c>
      <c r="R5" s="1" t="s">
        <v>19</v>
      </c>
    </row>
    <row r="6" spans="2:18" x14ac:dyDescent="0.25">
      <c r="E6" s="60"/>
      <c r="F6" s="60"/>
      <c r="G6" s="60"/>
      <c r="H6" s="60"/>
      <c r="O6" s="1" t="s">
        <v>28</v>
      </c>
      <c r="R6" s="1" t="s">
        <v>26</v>
      </c>
    </row>
    <row r="7" spans="2:18" ht="33.75" x14ac:dyDescent="0.25">
      <c r="D7" s="3" t="s">
        <v>2</v>
      </c>
      <c r="E7" s="5">
        <v>42217</v>
      </c>
      <c r="F7" s="3" t="s">
        <v>3</v>
      </c>
      <c r="G7" s="5">
        <v>42247</v>
      </c>
      <c r="O7" s="1" t="s">
        <v>29</v>
      </c>
    </row>
    <row r="8" spans="2:18" x14ac:dyDescent="0.25">
      <c r="O8" s="1" t="s">
        <v>30</v>
      </c>
    </row>
    <row r="12" spans="2:18" s="32" customFormat="1" ht="18.75" x14ac:dyDescent="0.25">
      <c r="C12" s="63" t="s">
        <v>53</v>
      </c>
      <c r="D12" s="63"/>
      <c r="E12" s="63"/>
      <c r="F12" s="63"/>
      <c r="G12" s="63"/>
      <c r="H12" s="63"/>
    </row>
    <row r="14" spans="2:18" ht="18.75" x14ac:dyDescent="0.25">
      <c r="C14" s="64" t="s">
        <v>4</v>
      </c>
      <c r="D14" s="64"/>
      <c r="E14" s="64"/>
      <c r="F14" s="64"/>
      <c r="G14" s="64"/>
      <c r="H14" s="64"/>
    </row>
    <row r="15" spans="2:18" ht="16.5" customHeight="1" x14ac:dyDescent="0.25">
      <c r="B15" s="2" t="s">
        <v>10</v>
      </c>
      <c r="C15" s="62" t="s">
        <v>6</v>
      </c>
      <c r="D15" s="62"/>
      <c r="E15" s="62"/>
      <c r="F15" s="62"/>
      <c r="G15" s="62"/>
      <c r="H15" s="62"/>
    </row>
    <row r="16" spans="2:18" ht="16.5" customHeight="1" x14ac:dyDescent="0.25">
      <c r="B16" s="2" t="s">
        <v>11</v>
      </c>
      <c r="C16" s="62" t="s">
        <v>5</v>
      </c>
      <c r="D16" s="62"/>
      <c r="E16" s="62"/>
      <c r="F16" s="62"/>
      <c r="G16" s="62"/>
      <c r="H16" s="62"/>
    </row>
    <row r="17" spans="2:8" s="30" customFormat="1" ht="16.5" customHeight="1" x14ac:dyDescent="0.25">
      <c r="B17" s="31" t="s">
        <v>12</v>
      </c>
      <c r="C17" s="30" t="s">
        <v>33</v>
      </c>
    </row>
    <row r="18" spans="2:8" s="30" customFormat="1" ht="16.5" customHeight="1" x14ac:dyDescent="0.25">
      <c r="B18" s="31" t="s">
        <v>13</v>
      </c>
      <c r="C18" s="30" t="s">
        <v>34</v>
      </c>
    </row>
    <row r="19" spans="2:8" s="30" customFormat="1" ht="16.5" customHeight="1" x14ac:dyDescent="0.25">
      <c r="B19" s="31" t="s">
        <v>14</v>
      </c>
      <c r="C19" s="30" t="s">
        <v>36</v>
      </c>
    </row>
    <row r="20" spans="2:8" ht="16.5" customHeight="1" x14ac:dyDescent="0.25">
      <c r="B20" s="2" t="s">
        <v>35</v>
      </c>
      <c r="C20" s="62" t="s">
        <v>7</v>
      </c>
      <c r="D20" s="62"/>
      <c r="E20" s="62"/>
      <c r="F20" s="62"/>
      <c r="G20" s="62"/>
      <c r="H20" s="62"/>
    </row>
    <row r="21" spans="2:8" ht="16.5" customHeight="1" x14ac:dyDescent="0.25">
      <c r="B21" s="2" t="s">
        <v>37</v>
      </c>
      <c r="C21" s="62" t="s">
        <v>8</v>
      </c>
      <c r="D21" s="62"/>
      <c r="E21" s="62"/>
      <c r="F21" s="62"/>
      <c r="G21" s="62"/>
      <c r="H21" s="62"/>
    </row>
    <row r="22" spans="2:8" ht="16.5" customHeight="1" x14ac:dyDescent="0.25">
      <c r="B22" s="2" t="s">
        <v>38</v>
      </c>
      <c r="C22" s="62" t="s">
        <v>9</v>
      </c>
      <c r="D22" s="62"/>
      <c r="E22" s="62"/>
      <c r="F22" s="62"/>
      <c r="G22" s="62"/>
      <c r="H22" s="62"/>
    </row>
    <row r="23" spans="2:8" ht="16.5" customHeight="1" x14ac:dyDescent="0.25">
      <c r="B23" s="2" t="s">
        <v>39</v>
      </c>
      <c r="C23" s="1" t="s">
        <v>40</v>
      </c>
    </row>
    <row r="24" spans="2:8" ht="16.5" customHeight="1" x14ac:dyDescent="0.25">
      <c r="B24" s="2"/>
    </row>
    <row r="25" spans="2:8" ht="16.5" customHeight="1" x14ac:dyDescent="0.25">
      <c r="B25" s="2"/>
      <c r="D25" s="29" t="s">
        <v>31</v>
      </c>
      <c r="E25" s="6" t="s">
        <v>27</v>
      </c>
    </row>
    <row r="26" spans="2:8" ht="11.25" customHeight="1" x14ac:dyDescent="0.25">
      <c r="B26" s="2"/>
    </row>
    <row r="27" spans="2:8" ht="18.75" x14ac:dyDescent="0.25">
      <c r="E27" s="6" t="s">
        <v>19</v>
      </c>
    </row>
  </sheetData>
  <sheetProtection sheet="1" objects="1" scenarios="1"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5">
      <formula1>ReportType</formula1>
    </dataValidation>
    <dataValidation type="list" allowBlank="1" showInputMessage="1" showErrorMessage="1" sqref="E27">
      <formula1>Processing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showRowColHeaders="0" workbookViewId="0">
      <selection activeCell="N9" sqref="N9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5" t="s">
        <v>0</v>
      </c>
      <c r="C2" s="65"/>
      <c r="D2" s="65"/>
      <c r="E2" s="72" t="s">
        <v>32</v>
      </c>
      <c r="F2" s="72"/>
      <c r="G2" s="72" t="str">
        <f>Cover!E25</f>
        <v>Monthly Report</v>
      </c>
      <c r="H2" s="72"/>
      <c r="I2" s="72" t="str">
        <f>Cover!E27</f>
        <v>75 Day Processing</v>
      </c>
      <c r="J2" s="72"/>
      <c r="K2" s="72"/>
    </row>
    <row r="3" spans="1:12" ht="23.25" customHeight="1" thickTop="1" x14ac:dyDescent="0.25">
      <c r="B3" s="66" t="s">
        <v>15</v>
      </c>
      <c r="C3" s="70" t="s">
        <v>21</v>
      </c>
      <c r="D3" s="70"/>
      <c r="E3" s="71"/>
      <c r="F3" s="70" t="s">
        <v>22</v>
      </c>
      <c r="G3" s="70"/>
      <c r="H3" s="71"/>
      <c r="I3" s="69" t="s">
        <v>18</v>
      </c>
      <c r="J3" s="69"/>
      <c r="K3" s="69"/>
    </row>
    <row r="4" spans="1:12" ht="23.25" customHeight="1" x14ac:dyDescent="0.25">
      <c r="B4" s="67"/>
      <c r="C4" s="70" t="str">
        <f>TEXT(Cover!E7, "mm/dd/yyyy") &amp; " - " &amp; TEXT(Cover!G7, "mm/dd/yyyy")</f>
        <v>08/01/2015 - 08/31/2015</v>
      </c>
      <c r="D4" s="70"/>
      <c r="E4" s="71"/>
      <c r="F4" s="70" t="str">
        <f>TEXT(DATE(YEAR(Cover!E7)-1,MONTH(Cover!E7),DAY(Cover!E7)), "mm/dd/yyyy") &amp; " - " &amp; TEXT(DATE(YEAR(Cover!G7)-1,MONTH(Cover!G7),DAY(Cover!G7)), "mm/dd/yyyy")</f>
        <v>08/01/2014 - 08/31/2014</v>
      </c>
      <c r="G4" s="70"/>
      <c r="H4" s="71"/>
      <c r="I4" s="69" t="str">
        <f>TEXT(Cover!E7, "mm/dd/yyyy") &amp; " - " &amp; TEXT(Cover!G7, "mm/dd/yyyy")</f>
        <v>08/01/2015 - 08/31/2015</v>
      </c>
      <c r="J4" s="69"/>
      <c r="K4" s="69"/>
    </row>
    <row r="5" spans="1:12" ht="23.25" customHeight="1" thickBot="1" x14ac:dyDescent="0.3">
      <c r="B5" s="68"/>
      <c r="C5" s="12" t="s">
        <v>41</v>
      </c>
      <c r="D5" s="12" t="s">
        <v>42</v>
      </c>
      <c r="E5" s="13" t="s">
        <v>43</v>
      </c>
      <c r="F5" s="12" t="s">
        <v>41</v>
      </c>
      <c r="G5" s="12" t="s">
        <v>42</v>
      </c>
      <c r="H5" s="13" t="s">
        <v>43</v>
      </c>
      <c r="I5" s="16" t="s">
        <v>41</v>
      </c>
      <c r="J5" s="12" t="s">
        <v>42</v>
      </c>
      <c r="K5" s="12" t="s">
        <v>43</v>
      </c>
    </row>
    <row r="6" spans="1:12" ht="15.75" thickTop="1" x14ac:dyDescent="0.25">
      <c r="B6" s="19" t="s">
        <v>25</v>
      </c>
      <c r="C6" s="33">
        <f>SUM(C7:C51)</f>
        <v>1519077847.4200001</v>
      </c>
      <c r="D6" s="34">
        <f t="shared" ref="D6:H6" si="0">SUM(D7:D51)</f>
        <v>358472701.43999994</v>
      </c>
      <c r="E6" s="35">
        <f t="shared" si="0"/>
        <v>16750390.34</v>
      </c>
      <c r="F6" s="33">
        <f t="shared" si="0"/>
        <v>1554981773.3699999</v>
      </c>
      <c r="G6" s="34">
        <f t="shared" si="0"/>
        <v>352319985.39999998</v>
      </c>
      <c r="H6" s="35">
        <f t="shared" si="0"/>
        <v>22083113</v>
      </c>
      <c r="I6" s="20">
        <f>IFERROR((C6-F6)/F6,"")</f>
        <v>-2.3089612087341588E-2</v>
      </c>
      <c r="J6" s="20">
        <f t="shared" ref="J6:K6" si="1">IFERROR((D6-G6)/G6,"")</f>
        <v>1.7463431809054457E-2</v>
      </c>
      <c r="K6" s="20">
        <f t="shared" si="1"/>
        <v>-0.24148419020452416</v>
      </c>
    </row>
    <row r="7" spans="1:12" x14ac:dyDescent="0.25">
      <c r="A7" s="15"/>
      <c r="B7" s="21" t="str">
        <f>'County Data'!A2</f>
        <v>Addison</v>
      </c>
      <c r="C7" s="41">
        <f>IF('County Data'!C2&gt;9,'County Data'!B2,"*")</f>
        <v>60163219.789999999</v>
      </c>
      <c r="D7" s="41">
        <f>IF('County Data'!E2&gt;9,'County Data'!D2,"*")</f>
        <v>14146098.49</v>
      </c>
      <c r="E7" s="42">
        <f>IF('County Data'!G2&gt;9,'County Data'!F2,"*")</f>
        <v>615307.32999999996</v>
      </c>
      <c r="F7" s="41">
        <f>IF('County Data'!I2&gt;9,'County Data'!H2,"*")</f>
        <v>69603359.569999993</v>
      </c>
      <c r="G7" s="41">
        <f>IF('County Data'!K2&gt;9,'County Data'!J2,"*")</f>
        <v>13449081.560000001</v>
      </c>
      <c r="H7" s="42">
        <f>IF('County Data'!M2&gt;9,'County Data'!L2,"*")</f>
        <v>1207165.83</v>
      </c>
      <c r="I7" s="22">
        <f t="shared" ref="I7:I51" si="2">IFERROR((C7-F7)/F7,"")</f>
        <v>-0.13562764553779993</v>
      </c>
      <c r="J7" s="22">
        <f t="shared" ref="J7:J51" si="3">IFERROR((D7-G7)/G7,"")</f>
        <v>5.1826359063287565E-2</v>
      </c>
      <c r="K7" s="22">
        <f t="shared" ref="K7:K51" si="4">IFERROR((E7-H7)/H7,"")</f>
        <v>-0.4902876516973646</v>
      </c>
      <c r="L7" s="15"/>
    </row>
    <row r="8" spans="1:12" x14ac:dyDescent="0.25">
      <c r="A8" s="15"/>
      <c r="B8" s="21" t="str">
        <f>'County Data'!A3</f>
        <v>Bennington</v>
      </c>
      <c r="C8" s="41">
        <f>IF('County Data'!C3&gt;9,'County Data'!B3,"*")</f>
        <v>84818736.680000007</v>
      </c>
      <c r="D8" s="41">
        <f>IF('County Data'!E3&gt;9,'County Data'!D3,"*")</f>
        <v>23932763.640000001</v>
      </c>
      <c r="E8" s="42">
        <f>IF('County Data'!G3&gt;9,'County Data'!F3,"*")</f>
        <v>617947.82999999996</v>
      </c>
      <c r="F8" s="41">
        <f>IF('County Data'!I3&gt;9,'County Data'!H3,"*")</f>
        <v>84684429.269999996</v>
      </c>
      <c r="G8" s="41">
        <f>IF('County Data'!K3&gt;9,'County Data'!J3,"*")</f>
        <v>22848849.800000001</v>
      </c>
      <c r="H8" s="42">
        <f>IF('County Data'!M3&gt;9,'County Data'!L3,"*")</f>
        <v>727856.67</v>
      </c>
      <c r="I8" s="22">
        <f t="shared" si="2"/>
        <v>1.5859752631950557E-3</v>
      </c>
      <c r="J8" s="22">
        <f t="shared" si="3"/>
        <v>4.7438442174887935E-2</v>
      </c>
      <c r="K8" s="22">
        <f t="shared" si="4"/>
        <v>-0.15100341115236338</v>
      </c>
      <c r="L8" s="15"/>
    </row>
    <row r="9" spans="1:12" x14ac:dyDescent="0.25">
      <c r="A9" s="15"/>
      <c r="B9" s="11" t="str">
        <f>'County Data'!A4</f>
        <v>Caledonia</v>
      </c>
      <c r="C9" s="39">
        <f>IF('County Data'!C4&gt;9,'County Data'!B4,"*")</f>
        <v>42719334.359999999</v>
      </c>
      <c r="D9" s="37">
        <f>IF('County Data'!E4&gt;9,'County Data'!D4,"*")</f>
        <v>12440432.25</v>
      </c>
      <c r="E9" s="38">
        <f>IF('County Data'!G4&gt;9,'County Data'!F4,"*")</f>
        <v>335888</v>
      </c>
      <c r="F9" s="39">
        <f>IF('County Data'!I4&gt;9,'County Data'!H4,"*")</f>
        <v>43774880.450000003</v>
      </c>
      <c r="G9" s="37">
        <f>IF('County Data'!K4&gt;9,'County Data'!J4,"*")</f>
        <v>12750250.16</v>
      </c>
      <c r="H9" s="38">
        <f>IF('County Data'!M4&gt;9,'County Data'!L4,"*")</f>
        <v>731202.83</v>
      </c>
      <c r="I9" s="9">
        <f t="shared" si="2"/>
        <v>-2.4113054773631105E-2</v>
      </c>
      <c r="J9" s="9">
        <f t="shared" si="3"/>
        <v>-2.429896716630383E-2</v>
      </c>
      <c r="K9" s="9">
        <f t="shared" si="4"/>
        <v>-0.54063635120230591</v>
      </c>
      <c r="L9" s="15"/>
    </row>
    <row r="10" spans="1:12" x14ac:dyDescent="0.25">
      <c r="A10" s="15"/>
      <c r="B10" s="21" t="str">
        <f>'County Data'!A5</f>
        <v>Chittenden</v>
      </c>
      <c r="C10" s="41">
        <f>IF('County Data'!C5&gt;9,'County Data'!B5,"*")</f>
        <v>633911494.80999994</v>
      </c>
      <c r="D10" s="41">
        <f>IF('County Data'!E5&gt;9,'County Data'!D5,"*")</f>
        <v>142454701.44</v>
      </c>
      <c r="E10" s="42">
        <f>IF('County Data'!G5&gt;9,'County Data'!F5,"*")</f>
        <v>6904890</v>
      </c>
      <c r="F10" s="41">
        <f>IF('County Data'!I5&gt;9,'County Data'!H5,"*")</f>
        <v>565216867.28999996</v>
      </c>
      <c r="G10" s="41">
        <f>IF('County Data'!K5&gt;9,'County Data'!J5,"*")</f>
        <v>144818335.61000001</v>
      </c>
      <c r="H10" s="42">
        <f>IF('County Data'!M5&gt;9,'County Data'!L5,"*")</f>
        <v>9044708</v>
      </c>
      <c r="I10" s="22">
        <f t="shared" si="2"/>
        <v>0.12153676136624268</v>
      </c>
      <c r="J10" s="22">
        <f t="shared" si="3"/>
        <v>-1.6321373671669259E-2</v>
      </c>
      <c r="K10" s="22">
        <f t="shared" si="4"/>
        <v>-0.2365823197387909</v>
      </c>
      <c r="L10" s="15"/>
    </row>
    <row r="11" spans="1:12" x14ac:dyDescent="0.25">
      <c r="A11" s="15"/>
      <c r="B11" s="11" t="str">
        <f>'County Data'!A6</f>
        <v>Essex</v>
      </c>
      <c r="C11" s="39">
        <f>IF('County Data'!C6&gt;9,'County Data'!B6,"*")</f>
        <v>1269900.1599999999</v>
      </c>
      <c r="D11" s="37">
        <f>IF('County Data'!E6&gt;9,'County Data'!D6,"*")</f>
        <v>731945.28</v>
      </c>
      <c r="E11" s="38" t="str">
        <f>IF('County Data'!G6&gt;9,'County Data'!F6,"*")</f>
        <v>*</v>
      </c>
      <c r="F11" s="39">
        <f>IF('County Data'!I6&gt;9,'County Data'!H6,"*")</f>
        <v>1308788.1200000001</v>
      </c>
      <c r="G11" s="37">
        <f>IF('County Data'!K6&gt;9,'County Data'!J6,"*")</f>
        <v>597080.75</v>
      </c>
      <c r="H11" s="38" t="str">
        <f>IF('County Data'!M6&gt;9,'County Data'!L6,"*")</f>
        <v>*</v>
      </c>
      <c r="I11" s="9">
        <f t="shared" si="2"/>
        <v>-2.971295307906691E-2</v>
      </c>
      <c r="J11" s="9">
        <f t="shared" si="3"/>
        <v>0.22587318381977653</v>
      </c>
      <c r="K11" s="9" t="str">
        <f t="shared" si="4"/>
        <v/>
      </c>
      <c r="L11" s="15"/>
    </row>
    <row r="12" spans="1:12" x14ac:dyDescent="0.25">
      <c r="A12" s="15"/>
      <c r="B12" s="21" t="str">
        <f>'County Data'!A7</f>
        <v>Franklin</v>
      </c>
      <c r="C12" s="41">
        <f>IF('County Data'!C7&gt;9,'County Data'!B7,"*")</f>
        <v>104024906.73999999</v>
      </c>
      <c r="D12" s="41">
        <f>IF('County Data'!E7&gt;9,'County Data'!D7,"*")</f>
        <v>16807463.600000001</v>
      </c>
      <c r="E12" s="42">
        <f>IF('County Data'!G7&gt;9,'County Data'!F7,"*")</f>
        <v>519585.17</v>
      </c>
      <c r="F12" s="41">
        <f>IF('County Data'!I7&gt;9,'County Data'!H7,"*")</f>
        <v>125085376.75</v>
      </c>
      <c r="G12" s="41">
        <f>IF('County Data'!K7&gt;9,'County Data'!J7,"*")</f>
        <v>16207705.27</v>
      </c>
      <c r="H12" s="42">
        <f>IF('County Data'!M7&gt;9,'County Data'!L7,"*")</f>
        <v>531676.17000000004</v>
      </c>
      <c r="I12" s="22">
        <f t="shared" si="2"/>
        <v>-0.16836876185848804</v>
      </c>
      <c r="J12" s="22">
        <f t="shared" si="3"/>
        <v>3.7004518530463257E-2</v>
      </c>
      <c r="K12" s="22">
        <f t="shared" si="4"/>
        <v>-2.2741286298387339E-2</v>
      </c>
      <c r="L12" s="15"/>
    </row>
    <row r="13" spans="1:12" x14ac:dyDescent="0.25">
      <c r="A13" s="15"/>
      <c r="B13" s="11" t="str">
        <f>'County Data'!A8</f>
        <v>Grand Isle</v>
      </c>
      <c r="C13" s="39">
        <f>IF('County Data'!C8&gt;9,'County Data'!B8,"*")</f>
        <v>4632567.24</v>
      </c>
      <c r="D13" s="37">
        <f>IF('County Data'!E8&gt;9,'County Data'!D8,"*")</f>
        <v>1617850.83</v>
      </c>
      <c r="E13" s="38" t="str">
        <f>IF('County Data'!G8&gt;9,'County Data'!F8,"*")</f>
        <v>*</v>
      </c>
      <c r="F13" s="39">
        <f>IF('County Data'!I8&gt;9,'County Data'!H8,"*")</f>
        <v>5294776.3499999996</v>
      </c>
      <c r="G13" s="37">
        <f>IF('County Data'!K8&gt;9,'County Data'!J8,"*")</f>
        <v>1533104.65</v>
      </c>
      <c r="H13" s="38" t="str">
        <f>IF('County Data'!M8&gt;9,'County Data'!L8,"*")</f>
        <v>*</v>
      </c>
      <c r="I13" s="9">
        <f t="shared" si="2"/>
        <v>-0.12506838178349108</v>
      </c>
      <c r="J13" s="9">
        <f t="shared" si="3"/>
        <v>5.5277491983342544E-2</v>
      </c>
      <c r="K13" s="9" t="str">
        <f t="shared" si="4"/>
        <v/>
      </c>
      <c r="L13" s="15"/>
    </row>
    <row r="14" spans="1:12" x14ac:dyDescent="0.25">
      <c r="A14" s="15"/>
      <c r="B14" s="21" t="str">
        <f>'County Data'!A9</f>
        <v>Lamoille</v>
      </c>
      <c r="C14" s="41">
        <f>IF('County Data'!C9&gt;9,'County Data'!B9,"*")</f>
        <v>46882829.420000002</v>
      </c>
      <c r="D14" s="41">
        <f>IF('County Data'!E9&gt;9,'County Data'!D9,"*")</f>
        <v>16365290.52</v>
      </c>
      <c r="E14" s="42">
        <f>IF('County Data'!G9&gt;9,'County Data'!F9,"*")</f>
        <v>1102521.17</v>
      </c>
      <c r="F14" s="41">
        <f>IF('County Data'!I9&gt;9,'County Data'!H9,"*")</f>
        <v>49579611.990000002</v>
      </c>
      <c r="G14" s="41">
        <f>IF('County Data'!K9&gt;9,'County Data'!J9,"*")</f>
        <v>15714533.09</v>
      </c>
      <c r="H14" s="42">
        <f>IF('County Data'!M9&gt;9,'County Data'!L9,"*")</f>
        <v>1078146</v>
      </c>
      <c r="I14" s="22">
        <f t="shared" si="2"/>
        <v>-5.4392974486043376E-2</v>
      </c>
      <c r="J14" s="22">
        <f t="shared" si="3"/>
        <v>4.1411184555913506E-2</v>
      </c>
      <c r="K14" s="22">
        <f t="shared" si="4"/>
        <v>2.2608412960767769E-2</v>
      </c>
      <c r="L14" s="15"/>
    </row>
    <row r="15" spans="1:12" x14ac:dyDescent="0.25">
      <c r="A15" s="15"/>
      <c r="B15" s="24" t="str">
        <f>'County Data'!A10</f>
        <v>Orange</v>
      </c>
      <c r="C15" s="47">
        <f>IF('County Data'!C10&gt;9,'County Data'!B10,"*")</f>
        <v>26306414.98</v>
      </c>
      <c r="D15" s="47">
        <f>IF('County Data'!E10&gt;9,'County Data'!D10,"*")</f>
        <v>6515302.7300000004</v>
      </c>
      <c r="E15" s="46">
        <f>IF('County Data'!G10&gt;9,'County Data'!F10,"*")</f>
        <v>532461.17000000004</v>
      </c>
      <c r="F15" s="47">
        <f>IF('County Data'!I10&gt;9,'County Data'!H10,"*")</f>
        <v>31434657.140000001</v>
      </c>
      <c r="G15" s="47">
        <f>IF('County Data'!K10&gt;9,'County Data'!J10,"*")</f>
        <v>6455916.7400000002</v>
      </c>
      <c r="H15" s="46">
        <f>IF('County Data'!M10&gt;9,'County Data'!L10,"*")</f>
        <v>200638.83</v>
      </c>
      <c r="I15" s="23">
        <f t="shared" si="2"/>
        <v>-0.16313975168109626</v>
      </c>
      <c r="J15" s="23">
        <f t="shared" si="3"/>
        <v>9.1986920512856889E-3</v>
      </c>
      <c r="K15" s="23">
        <f t="shared" si="4"/>
        <v>1.6538291217108876</v>
      </c>
      <c r="L15" s="15"/>
    </row>
    <row r="16" spans="1:12" x14ac:dyDescent="0.25">
      <c r="A16" s="15"/>
      <c r="B16" s="21" t="str">
        <f>'County Data'!A11</f>
        <v>Orleans</v>
      </c>
      <c r="C16" s="41">
        <f>IF('County Data'!C11&gt;9,'County Data'!B11,"*")</f>
        <v>54100277.119999997</v>
      </c>
      <c r="D16" s="41">
        <f>IF('County Data'!E11&gt;9,'County Data'!D11,"*")</f>
        <v>10853194.73</v>
      </c>
      <c r="E16" s="42">
        <f>IF('County Data'!G11&gt;9,'County Data'!F11,"*")</f>
        <v>250570.17</v>
      </c>
      <c r="F16" s="41">
        <f>IF('County Data'!I11&gt;9,'County Data'!H11,"*")</f>
        <v>62292004.32</v>
      </c>
      <c r="G16" s="41">
        <f>IF('County Data'!K11&gt;9,'County Data'!J11,"*")</f>
        <v>10436458.34</v>
      </c>
      <c r="H16" s="42">
        <f>IF('County Data'!M11&gt;9,'County Data'!L11,"*")</f>
        <v>735999.17</v>
      </c>
      <c r="I16" s="22">
        <f t="shared" si="2"/>
        <v>-0.13150527566777775</v>
      </c>
      <c r="J16" s="22">
        <f t="shared" si="3"/>
        <v>3.9930824847234585E-2</v>
      </c>
      <c r="K16" s="22">
        <f t="shared" si="4"/>
        <v>-0.65955101552628104</v>
      </c>
      <c r="L16" s="15"/>
    </row>
    <row r="17" spans="1:12" x14ac:dyDescent="0.25">
      <c r="A17" s="15"/>
      <c r="B17" s="11" t="str">
        <f>'County Data'!A12</f>
        <v>Rutland</v>
      </c>
      <c r="C17" s="39">
        <f>IF('County Data'!C12&gt;9,'County Data'!B12,"*")</f>
        <v>104462746.62</v>
      </c>
      <c r="D17" s="37">
        <f>IF('County Data'!E12&gt;9,'County Data'!D12,"*")</f>
        <v>36270857.829999998</v>
      </c>
      <c r="E17" s="38">
        <f>IF('County Data'!G12&gt;9,'County Data'!F12,"*")</f>
        <v>1691482.5</v>
      </c>
      <c r="F17" s="39">
        <f>IF('County Data'!I12&gt;9,'County Data'!H12,"*")</f>
        <v>110173185.84999999</v>
      </c>
      <c r="G17" s="37">
        <f>IF('County Data'!K12&gt;9,'County Data'!J12,"*")</f>
        <v>33499872.699999999</v>
      </c>
      <c r="H17" s="38">
        <f>IF('County Data'!M12&gt;9,'County Data'!L12,"*")</f>
        <v>1993591.5</v>
      </c>
      <c r="I17" s="9">
        <f t="shared" si="2"/>
        <v>-5.1831479555966654E-2</v>
      </c>
      <c r="J17" s="9">
        <f t="shared" si="3"/>
        <v>8.271628835174645E-2</v>
      </c>
      <c r="K17" s="9">
        <f t="shared" si="4"/>
        <v>-0.15154007227659227</v>
      </c>
      <c r="L17" s="15"/>
    </row>
    <row r="18" spans="1:12" x14ac:dyDescent="0.25">
      <c r="A18" s="15"/>
      <c r="B18" s="21" t="str">
        <f>'County Data'!A13</f>
        <v>Washington</v>
      </c>
      <c r="C18" s="41">
        <f>IF('County Data'!C13&gt;9,'County Data'!B13,"*")</f>
        <v>208458811.90000001</v>
      </c>
      <c r="D18" s="41">
        <f>IF('County Data'!E13&gt;9,'County Data'!D13,"*")</f>
        <v>39488574.640000001</v>
      </c>
      <c r="E18" s="42">
        <f>IF('County Data'!G13&gt;9,'County Data'!F13,"*")</f>
        <v>1402567</v>
      </c>
      <c r="F18" s="41">
        <f>IF('County Data'!I13&gt;9,'County Data'!H13,"*")</f>
        <v>233218070.00999999</v>
      </c>
      <c r="G18" s="41">
        <f>IF('County Data'!K13&gt;9,'County Data'!J13,"*")</f>
        <v>37627941.93</v>
      </c>
      <c r="H18" s="42">
        <f>IF('County Data'!M13&gt;9,'County Data'!L13,"*")</f>
        <v>1568720.83</v>
      </c>
      <c r="I18" s="22">
        <f t="shared" si="2"/>
        <v>-0.10616354945797446</v>
      </c>
      <c r="J18" s="22">
        <f t="shared" si="3"/>
        <v>4.944816576631729E-2</v>
      </c>
      <c r="K18" s="22">
        <f t="shared" si="4"/>
        <v>-0.10591676149286554</v>
      </c>
      <c r="L18" s="15"/>
    </row>
    <row r="19" spans="1:12" x14ac:dyDescent="0.25">
      <c r="A19" s="15"/>
      <c r="B19" s="11" t="str">
        <f>'County Data'!A14</f>
        <v>Windham</v>
      </c>
      <c r="C19" s="39">
        <f>IF('County Data'!C14&gt;9,'County Data'!B14,"*")</f>
        <v>72523077.180000007</v>
      </c>
      <c r="D19" s="37">
        <f>IF('County Data'!E14&gt;9,'County Data'!D14,"*")</f>
        <v>15829482.74</v>
      </c>
      <c r="E19" s="38">
        <f>IF('County Data'!G14&gt;9,'County Data'!F14,"*")</f>
        <v>1298063.33</v>
      </c>
      <c r="F19" s="39">
        <f>IF('County Data'!I14&gt;9,'County Data'!H14,"*")</f>
        <v>92184692.629999995</v>
      </c>
      <c r="G19" s="37">
        <f>IF('County Data'!K14&gt;9,'County Data'!J14,"*")</f>
        <v>16422089.34</v>
      </c>
      <c r="H19" s="38">
        <f>IF('County Data'!M14&gt;9,'County Data'!L14,"*")</f>
        <v>1469243.67</v>
      </c>
      <c r="I19" s="9">
        <f t="shared" si="2"/>
        <v>-0.21328503560689249</v>
      </c>
      <c r="J19" s="9">
        <f t="shared" si="3"/>
        <v>-3.6085944226144348E-2</v>
      </c>
      <c r="K19" s="9">
        <f t="shared" si="4"/>
        <v>-0.11650915603400208</v>
      </c>
      <c r="L19" s="15"/>
    </row>
    <row r="20" spans="1:12" x14ac:dyDescent="0.25">
      <c r="A20" s="15"/>
      <c r="B20" s="21" t="str">
        <f>'County Data'!A15</f>
        <v>Windsor</v>
      </c>
      <c r="C20" s="41">
        <f>IF('County Data'!C15&gt;9,'County Data'!B15,"*")</f>
        <v>74803530.420000002</v>
      </c>
      <c r="D20" s="41">
        <f>IF('County Data'!E15&gt;9,'County Data'!D15,"*")</f>
        <v>21018742.719999999</v>
      </c>
      <c r="E20" s="42">
        <f>IF('County Data'!G15&gt;9,'County Data'!F15,"*")</f>
        <v>1479106.67</v>
      </c>
      <c r="F20" s="41">
        <f>IF('County Data'!I15&gt;9,'County Data'!H15,"*")</f>
        <v>81131073.629999995</v>
      </c>
      <c r="G20" s="41">
        <f>IF('County Data'!K15&gt;9,'County Data'!J15,"*")</f>
        <v>19958765.460000001</v>
      </c>
      <c r="H20" s="42">
        <f>IF('County Data'!M15&gt;9,'County Data'!L15,"*")</f>
        <v>2794163.5</v>
      </c>
      <c r="I20" s="22">
        <f t="shared" si="2"/>
        <v>-7.7991611929812368E-2</v>
      </c>
      <c r="J20" s="22">
        <f t="shared" si="3"/>
        <v>5.3108357935481139E-2</v>
      </c>
      <c r="K20" s="22">
        <f t="shared" si="4"/>
        <v>-0.47064419458632256</v>
      </c>
      <c r="L20" s="15"/>
    </row>
    <row r="21" spans="1:12" x14ac:dyDescent="0.25">
      <c r="A21" s="15"/>
      <c r="B21" s="11">
        <f>'County Data'!A16</f>
        <v>0</v>
      </c>
      <c r="C21" s="39" t="str">
        <f>IF('County Data'!C16&gt;9,'County Data'!B16,"*")</f>
        <v>*</v>
      </c>
      <c r="D21" s="37" t="str">
        <f>IF('County Data'!E16&gt;9,'County Data'!D16,"*")</f>
        <v>*</v>
      </c>
      <c r="E21" s="38" t="str">
        <f>IF('County Data'!G16&gt;9,'County Data'!F16,"*")</f>
        <v>*</v>
      </c>
      <c r="F21" s="39" t="str">
        <f>IF('County Data'!I16&gt;9,'County Data'!H16,"*")</f>
        <v>*</v>
      </c>
      <c r="G21" s="37" t="str">
        <f>IF('County Data'!K16&gt;9,'County Data'!J16,"*")</f>
        <v>*</v>
      </c>
      <c r="H21" s="38" t="str">
        <f>IF('County Data'!M16&gt;9,'County Data'!L16,"*")</f>
        <v>*</v>
      </c>
      <c r="I21" s="9" t="str">
        <f t="shared" si="2"/>
        <v/>
      </c>
      <c r="J21" s="9" t="str">
        <f t="shared" si="3"/>
        <v/>
      </c>
      <c r="K21" s="9" t="str">
        <f t="shared" si="4"/>
        <v/>
      </c>
      <c r="L21" s="15"/>
    </row>
    <row r="22" spans="1:12" x14ac:dyDescent="0.25">
      <c r="A22" s="15"/>
      <c r="B22" s="21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22" t="str">
        <f t="shared" si="2"/>
        <v/>
      </c>
      <c r="J22" s="22" t="str">
        <f t="shared" si="3"/>
        <v/>
      </c>
      <c r="K22" s="22" t="str">
        <f t="shared" si="4"/>
        <v/>
      </c>
      <c r="L22" s="15"/>
    </row>
    <row r="23" spans="1:12" x14ac:dyDescent="0.25">
      <c r="A23" s="15"/>
      <c r="B23" s="11">
        <f>'County Data'!A18</f>
        <v>0</v>
      </c>
      <c r="C23" s="39" t="str">
        <f>IF('County Data'!C18&gt;9,'County Data'!B18,"*")</f>
        <v>*</v>
      </c>
      <c r="D23" s="37" t="str">
        <f>IF('County Data'!E18&gt;9,'County Data'!D18,"*")</f>
        <v>*</v>
      </c>
      <c r="E23" s="38" t="str">
        <f>IF('County Data'!G18&gt;9,'County Data'!F18,"*")</f>
        <v>*</v>
      </c>
      <c r="F23" s="39" t="str">
        <f>IF('County Data'!I18&gt;9,'County Data'!H18,"*")</f>
        <v>*</v>
      </c>
      <c r="G23" s="37" t="str">
        <f>IF('County Data'!K18&gt;9,'County Data'!J18,"*")</f>
        <v>*</v>
      </c>
      <c r="H23" s="38" t="str">
        <f>IF('County Data'!M18&gt;9,'County Data'!L18,"*")</f>
        <v>*</v>
      </c>
      <c r="I23" s="9" t="str">
        <f t="shared" si="2"/>
        <v/>
      </c>
      <c r="J23" s="9" t="str">
        <f t="shared" si="3"/>
        <v/>
      </c>
      <c r="K23" s="9" t="str">
        <f t="shared" si="4"/>
        <v/>
      </c>
      <c r="L23" s="15"/>
    </row>
    <row r="24" spans="1:12" x14ac:dyDescent="0.25">
      <c r="A24" s="15"/>
      <c r="B24" s="21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22" t="str">
        <f t="shared" si="2"/>
        <v/>
      </c>
      <c r="J24" s="22" t="str">
        <f t="shared" si="3"/>
        <v/>
      </c>
      <c r="K24" s="22" t="str">
        <f t="shared" si="4"/>
        <v/>
      </c>
      <c r="L24" s="15"/>
    </row>
    <row r="25" spans="1:12" x14ac:dyDescent="0.25">
      <c r="A25" s="15"/>
      <c r="B25" s="11">
        <f>'County Data'!A20</f>
        <v>0</v>
      </c>
      <c r="C25" s="39" t="str">
        <f>IF('County Data'!C20&gt;9,'County Data'!B20,"*")</f>
        <v>*</v>
      </c>
      <c r="D25" s="37" t="str">
        <f>IF('County Data'!E20&gt;9,'County Data'!D20,"*")</f>
        <v>*</v>
      </c>
      <c r="E25" s="38" t="str">
        <f>IF('County Data'!G20&gt;9,'County Data'!F20,"*")</f>
        <v>*</v>
      </c>
      <c r="F25" s="39" t="str">
        <f>IF('County Data'!I20&gt;9,'County Data'!H20,"*")</f>
        <v>*</v>
      </c>
      <c r="G25" s="37" t="str">
        <f>IF('County Data'!K20&gt;9,'County Data'!J20,"*")</f>
        <v>*</v>
      </c>
      <c r="H25" s="38" t="str">
        <f>IF('County Data'!M20&gt;9,'County Data'!L20,"*")</f>
        <v>*</v>
      </c>
      <c r="I25" s="9" t="str">
        <f t="shared" si="2"/>
        <v/>
      </c>
      <c r="J25" s="9" t="str">
        <f t="shared" si="3"/>
        <v/>
      </c>
      <c r="K25" s="9" t="str">
        <f t="shared" si="4"/>
        <v/>
      </c>
      <c r="L25" s="15"/>
    </row>
    <row r="26" spans="1:12" x14ac:dyDescent="0.25">
      <c r="A26" s="15"/>
      <c r="B26" s="21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22" t="str">
        <f t="shared" si="2"/>
        <v/>
      </c>
      <c r="J26" s="22" t="str">
        <f t="shared" si="3"/>
        <v/>
      </c>
      <c r="K26" s="22" t="str">
        <f t="shared" si="4"/>
        <v/>
      </c>
      <c r="L26" s="15"/>
    </row>
    <row r="27" spans="1:12" x14ac:dyDescent="0.25">
      <c r="A27" s="15"/>
      <c r="B27" s="11">
        <f>'County Data'!A22</f>
        <v>0</v>
      </c>
      <c r="C27" s="39" t="str">
        <f>IF('County Data'!C22&gt;9,'County Data'!B22,"*")</f>
        <v>*</v>
      </c>
      <c r="D27" s="37" t="str">
        <f>IF('County Data'!E22&gt;9,'County Data'!D22,"*")</f>
        <v>*</v>
      </c>
      <c r="E27" s="38" t="str">
        <f>IF('County Data'!G22&gt;9,'County Data'!F22,"*")</f>
        <v>*</v>
      </c>
      <c r="F27" s="39" t="str">
        <f>IF('County Data'!I22&gt;9,'County Data'!H22,"*")</f>
        <v>*</v>
      </c>
      <c r="G27" s="37" t="str">
        <f>IF('County Data'!K22&gt;9,'County Data'!J22,"*")</f>
        <v>*</v>
      </c>
      <c r="H27" s="38" t="str">
        <f>IF('County Data'!M22&gt;9,'County Data'!L22,"*")</f>
        <v>*</v>
      </c>
      <c r="I27" s="9" t="str">
        <f t="shared" si="2"/>
        <v/>
      </c>
      <c r="J27" s="9" t="str">
        <f t="shared" si="3"/>
        <v/>
      </c>
      <c r="K27" s="9" t="str">
        <f t="shared" si="4"/>
        <v/>
      </c>
      <c r="L27" s="15"/>
    </row>
    <row r="28" spans="1:12" x14ac:dyDescent="0.25">
      <c r="A28" s="15"/>
      <c r="B28" s="21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22" t="str">
        <f t="shared" si="2"/>
        <v/>
      </c>
      <c r="J28" s="22" t="str">
        <f t="shared" si="3"/>
        <v/>
      </c>
      <c r="K28" s="22" t="str">
        <f t="shared" si="4"/>
        <v/>
      </c>
      <c r="L28" s="15"/>
    </row>
    <row r="29" spans="1:12" x14ac:dyDescent="0.25">
      <c r="A29" s="15"/>
      <c r="B29" s="11">
        <f>'County Data'!A24</f>
        <v>0</v>
      </c>
      <c r="C29" s="39" t="str">
        <f>IF('County Data'!C24&gt;9,'County Data'!B24,"*")</f>
        <v>*</v>
      </c>
      <c r="D29" s="37" t="str">
        <f>IF('County Data'!E24&gt;9,'County Data'!D24,"*")</f>
        <v>*</v>
      </c>
      <c r="E29" s="38" t="str">
        <f>IF('County Data'!G24&gt;9,'County Data'!F24,"*")</f>
        <v>*</v>
      </c>
      <c r="F29" s="39" t="str">
        <f>IF('County Data'!I24&gt;9,'County Data'!H24,"*")</f>
        <v>*</v>
      </c>
      <c r="G29" s="37" t="str">
        <f>IF('County Data'!K24&gt;9,'County Data'!J24,"*")</f>
        <v>*</v>
      </c>
      <c r="H29" s="38" t="str">
        <f>IF('County Data'!M24&gt;9,'County Data'!L24,"*")</f>
        <v>*</v>
      </c>
      <c r="I29" s="9" t="str">
        <f t="shared" si="2"/>
        <v/>
      </c>
      <c r="J29" s="9" t="str">
        <f t="shared" si="3"/>
        <v/>
      </c>
      <c r="K29" s="9" t="str">
        <f t="shared" si="4"/>
        <v/>
      </c>
      <c r="L29" s="15"/>
    </row>
    <row r="30" spans="1:12" x14ac:dyDescent="0.25">
      <c r="A30" s="15"/>
      <c r="B30" s="21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22" t="str">
        <f t="shared" si="2"/>
        <v/>
      </c>
      <c r="J30" s="22" t="str">
        <f t="shared" si="3"/>
        <v/>
      </c>
      <c r="K30" s="22" t="str">
        <f t="shared" si="4"/>
        <v/>
      </c>
      <c r="L30" s="15"/>
    </row>
    <row r="31" spans="1:12" x14ac:dyDescent="0.25">
      <c r="A31" s="15"/>
      <c r="B31" s="11">
        <f>'County Data'!A26</f>
        <v>0</v>
      </c>
      <c r="C31" s="39" t="str">
        <f>IF('County Data'!C26&gt;9,'County Data'!B26,"*")</f>
        <v>*</v>
      </c>
      <c r="D31" s="37" t="str">
        <f>IF('County Data'!E26&gt;9,'County Data'!D26,"*")</f>
        <v>*</v>
      </c>
      <c r="E31" s="38" t="str">
        <f>IF('County Data'!G26&gt;9,'County Data'!F26,"*")</f>
        <v>*</v>
      </c>
      <c r="F31" s="39" t="str">
        <f>IF('County Data'!I26&gt;9,'County Data'!H26,"*")</f>
        <v>*</v>
      </c>
      <c r="G31" s="37" t="str">
        <f>IF('County Data'!K26&gt;9,'County Data'!J26,"*")</f>
        <v>*</v>
      </c>
      <c r="H31" s="38" t="str">
        <f>IF('County Data'!M26&gt;9,'County Data'!L26,"*")</f>
        <v>*</v>
      </c>
      <c r="I31" s="9" t="str">
        <f t="shared" si="2"/>
        <v/>
      </c>
      <c r="J31" s="9" t="str">
        <f t="shared" si="3"/>
        <v/>
      </c>
      <c r="K31" s="9" t="str">
        <f t="shared" si="4"/>
        <v/>
      </c>
      <c r="L31" s="15"/>
    </row>
    <row r="32" spans="1:12" x14ac:dyDescent="0.25">
      <c r="A32" s="15"/>
      <c r="B32" s="21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22" t="str">
        <f t="shared" si="2"/>
        <v/>
      </c>
      <c r="J32" s="22" t="str">
        <f t="shared" si="3"/>
        <v/>
      </c>
      <c r="K32" s="22" t="str">
        <f t="shared" si="4"/>
        <v/>
      </c>
      <c r="L32" s="15"/>
    </row>
    <row r="33" spans="1:12" x14ac:dyDescent="0.25">
      <c r="A33" s="15"/>
      <c r="B33" s="11">
        <f>'County Data'!A28</f>
        <v>0</v>
      </c>
      <c r="C33" s="39" t="str">
        <f>IF('County Data'!C28&gt;9,'County Data'!B28,"*")</f>
        <v>*</v>
      </c>
      <c r="D33" s="37" t="str">
        <f>IF('County Data'!E28&gt;9,'County Data'!D28,"*")</f>
        <v>*</v>
      </c>
      <c r="E33" s="38" t="str">
        <f>IF('County Data'!G28&gt;9,'County Data'!F28,"*")</f>
        <v>*</v>
      </c>
      <c r="F33" s="39" t="str">
        <f>IF('County Data'!I28&gt;9,'County Data'!H28,"*")</f>
        <v>*</v>
      </c>
      <c r="G33" s="37" t="str">
        <f>IF('County Data'!K28&gt;9,'County Data'!J28,"*")</f>
        <v>*</v>
      </c>
      <c r="H33" s="38" t="str">
        <f>IF('County Data'!M28&gt;9,'County Data'!L28,"*")</f>
        <v>*</v>
      </c>
      <c r="I33" s="9" t="str">
        <f t="shared" si="2"/>
        <v/>
      </c>
      <c r="J33" s="9" t="str">
        <f t="shared" si="3"/>
        <v/>
      </c>
      <c r="K33" s="9" t="str">
        <f t="shared" si="4"/>
        <v/>
      </c>
      <c r="L33" s="15"/>
    </row>
    <row r="34" spans="1:12" x14ac:dyDescent="0.25">
      <c r="A34" s="15"/>
      <c r="B34" s="21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22" t="str">
        <f t="shared" si="2"/>
        <v/>
      </c>
      <c r="J34" s="22" t="str">
        <f t="shared" si="3"/>
        <v/>
      </c>
      <c r="K34" s="22" t="str">
        <f t="shared" si="4"/>
        <v/>
      </c>
      <c r="L34" s="15"/>
    </row>
    <row r="35" spans="1:12" x14ac:dyDescent="0.25">
      <c r="A35" s="15"/>
      <c r="B35" s="11">
        <f>'County Data'!A30</f>
        <v>0</v>
      </c>
      <c r="C35" s="39" t="str">
        <f>IF('County Data'!C30&gt;9,'County Data'!B30,"*")</f>
        <v>*</v>
      </c>
      <c r="D35" s="37" t="str">
        <f>IF('County Data'!E30&gt;9,'County Data'!D30,"*")</f>
        <v>*</v>
      </c>
      <c r="E35" s="38" t="str">
        <f>IF('County Data'!G30&gt;9,'County Data'!F30,"*")</f>
        <v>*</v>
      </c>
      <c r="F35" s="39" t="str">
        <f>IF('County Data'!I30&gt;9,'County Data'!H30,"*")</f>
        <v>*</v>
      </c>
      <c r="G35" s="37" t="str">
        <f>IF('County Data'!K30&gt;9,'County Data'!J30,"*")</f>
        <v>*</v>
      </c>
      <c r="H35" s="38" t="str">
        <f>IF('County Data'!M30&gt;9,'County Data'!L30,"*")</f>
        <v>*</v>
      </c>
      <c r="I35" s="9" t="str">
        <f t="shared" si="2"/>
        <v/>
      </c>
      <c r="J35" s="9" t="str">
        <f t="shared" si="3"/>
        <v/>
      </c>
      <c r="K35" s="9" t="str">
        <f t="shared" si="4"/>
        <v/>
      </c>
      <c r="L35" s="15"/>
    </row>
    <row r="36" spans="1:12" x14ac:dyDescent="0.25">
      <c r="A36" s="15"/>
      <c r="B36" s="21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22" t="str">
        <f t="shared" si="2"/>
        <v/>
      </c>
      <c r="J36" s="22" t="str">
        <f t="shared" si="3"/>
        <v/>
      </c>
      <c r="K36" s="22" t="str">
        <f t="shared" si="4"/>
        <v/>
      </c>
      <c r="L36" s="15"/>
    </row>
    <row r="37" spans="1:12" x14ac:dyDescent="0.25">
      <c r="A37" s="15"/>
      <c r="B37" s="11">
        <f>'County Data'!A32</f>
        <v>0</v>
      </c>
      <c r="C37" s="39" t="str">
        <f>IF('County Data'!C32&gt;9,'County Data'!B32,"*")</f>
        <v>*</v>
      </c>
      <c r="D37" s="37" t="str">
        <f>IF('County Data'!E32&gt;9,'County Data'!D32,"*")</f>
        <v>*</v>
      </c>
      <c r="E37" s="38" t="str">
        <f>IF('County Data'!G32&gt;9,'County Data'!F32,"*")</f>
        <v>*</v>
      </c>
      <c r="F37" s="39" t="str">
        <f>IF('County Data'!I32&gt;9,'County Data'!H32,"*")</f>
        <v>*</v>
      </c>
      <c r="G37" s="37" t="str">
        <f>IF('County Data'!K32&gt;9,'County Data'!J32,"*")</f>
        <v>*</v>
      </c>
      <c r="H37" s="38" t="str">
        <f>IF('County Data'!M32&gt;9,'County Data'!L32,"*")</f>
        <v>*</v>
      </c>
      <c r="I37" s="9" t="str">
        <f t="shared" si="2"/>
        <v/>
      </c>
      <c r="J37" s="9" t="str">
        <f t="shared" si="3"/>
        <v/>
      </c>
      <c r="K37" s="9" t="str">
        <f t="shared" si="4"/>
        <v/>
      </c>
      <c r="L37" s="15"/>
    </row>
    <row r="38" spans="1:12" x14ac:dyDescent="0.25">
      <c r="A38" s="15"/>
      <c r="B38" s="21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22" t="str">
        <f t="shared" si="2"/>
        <v/>
      </c>
      <c r="J38" s="22" t="str">
        <f t="shared" si="3"/>
        <v/>
      </c>
      <c r="K38" s="22" t="str">
        <f t="shared" si="4"/>
        <v/>
      </c>
      <c r="L38" s="15"/>
    </row>
    <row r="39" spans="1:12" x14ac:dyDescent="0.25">
      <c r="A39" s="15"/>
      <c r="B39" s="11">
        <f>'County Data'!A34</f>
        <v>0</v>
      </c>
      <c r="C39" s="39" t="str">
        <f>IF('County Data'!C34&gt;9,'County Data'!B34,"*")</f>
        <v>*</v>
      </c>
      <c r="D39" s="37" t="str">
        <f>IF('County Data'!E34&gt;9,'County Data'!D34,"*")</f>
        <v>*</v>
      </c>
      <c r="E39" s="38" t="str">
        <f>IF('County Data'!G34&gt;9,'County Data'!F34,"*")</f>
        <v>*</v>
      </c>
      <c r="F39" s="39" t="str">
        <f>IF('County Data'!I34&gt;9,'County Data'!H34,"*")</f>
        <v>*</v>
      </c>
      <c r="G39" s="37" t="str">
        <f>IF('County Data'!K34&gt;9,'County Data'!J34,"*")</f>
        <v>*</v>
      </c>
      <c r="H39" s="38" t="str">
        <f>IF('County Data'!M34&gt;9,'County Data'!L34,"*")</f>
        <v>*</v>
      </c>
      <c r="I39" s="9" t="str">
        <f t="shared" si="2"/>
        <v/>
      </c>
      <c r="J39" s="9" t="str">
        <f t="shared" si="3"/>
        <v/>
      </c>
      <c r="K39" s="9" t="str">
        <f t="shared" si="4"/>
        <v/>
      </c>
      <c r="L39" s="15"/>
    </row>
    <row r="40" spans="1:12" x14ac:dyDescent="0.25">
      <c r="A40" s="15"/>
      <c r="B40" s="21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22" t="str">
        <f t="shared" si="2"/>
        <v/>
      </c>
      <c r="J40" s="22" t="str">
        <f t="shared" si="3"/>
        <v/>
      </c>
      <c r="K40" s="22" t="str">
        <f t="shared" si="4"/>
        <v/>
      </c>
      <c r="L40" s="15"/>
    </row>
    <row r="41" spans="1:12" x14ac:dyDescent="0.25">
      <c r="A41" s="15"/>
      <c r="B41" s="11">
        <f>'County Data'!A36</f>
        <v>0</v>
      </c>
      <c r="C41" s="39" t="str">
        <f>IF('County Data'!C36&gt;9,'County Data'!B36,"*")</f>
        <v>*</v>
      </c>
      <c r="D41" s="37" t="str">
        <f>IF('County Data'!E36&gt;9,'County Data'!D36,"*")</f>
        <v>*</v>
      </c>
      <c r="E41" s="38" t="str">
        <f>IF('County Data'!G36&gt;9,'County Data'!F36,"*")</f>
        <v>*</v>
      </c>
      <c r="F41" s="39" t="str">
        <f>IF('County Data'!I36&gt;9,'County Data'!H36,"*")</f>
        <v>*</v>
      </c>
      <c r="G41" s="37" t="str">
        <f>IF('County Data'!K36&gt;9,'County Data'!J36,"*")</f>
        <v>*</v>
      </c>
      <c r="H41" s="38" t="str">
        <f>IF('County Data'!M36&gt;9,'County Data'!L36,"*")</f>
        <v>*</v>
      </c>
      <c r="I41" s="9" t="str">
        <f t="shared" si="2"/>
        <v/>
      </c>
      <c r="J41" s="9" t="str">
        <f t="shared" si="3"/>
        <v/>
      </c>
      <c r="K41" s="9" t="str">
        <f t="shared" si="4"/>
        <v/>
      </c>
      <c r="L41" s="15"/>
    </row>
    <row r="42" spans="1:12" x14ac:dyDescent="0.25">
      <c r="A42" s="15"/>
      <c r="B42" s="21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22" t="str">
        <f t="shared" si="2"/>
        <v/>
      </c>
      <c r="J42" s="22" t="str">
        <f t="shared" si="3"/>
        <v/>
      </c>
      <c r="K42" s="22" t="str">
        <f t="shared" si="4"/>
        <v/>
      </c>
      <c r="L42" s="15"/>
    </row>
    <row r="43" spans="1:12" x14ac:dyDescent="0.25">
      <c r="A43" s="15"/>
      <c r="B43" s="11">
        <f>'County Data'!A38</f>
        <v>0</v>
      </c>
      <c r="C43" s="39" t="str">
        <f>IF('County Data'!C38&gt;9,'County Data'!B38,"*")</f>
        <v>*</v>
      </c>
      <c r="D43" s="37" t="str">
        <f>IF('County Data'!E38&gt;9,'County Data'!D38,"*")</f>
        <v>*</v>
      </c>
      <c r="E43" s="38" t="str">
        <f>IF('County Data'!G38&gt;9,'County Data'!F38,"*")</f>
        <v>*</v>
      </c>
      <c r="F43" s="39" t="str">
        <f>IF('County Data'!I38&gt;9,'County Data'!H38,"*")</f>
        <v>*</v>
      </c>
      <c r="G43" s="37" t="str">
        <f>IF('County Data'!K38&gt;9,'County Data'!J38,"*")</f>
        <v>*</v>
      </c>
      <c r="H43" s="38" t="str">
        <f>IF('County Data'!M38&gt;9,'County Data'!L38,"*")</f>
        <v>*</v>
      </c>
      <c r="I43" s="9" t="str">
        <f t="shared" si="2"/>
        <v/>
      </c>
      <c r="J43" s="9" t="str">
        <f t="shared" si="3"/>
        <v/>
      </c>
      <c r="K43" s="9" t="str">
        <f t="shared" si="4"/>
        <v/>
      </c>
      <c r="L43" s="15"/>
    </row>
    <row r="44" spans="1:12" x14ac:dyDescent="0.25">
      <c r="A44" s="15"/>
      <c r="B44" s="21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22" t="str">
        <f t="shared" si="2"/>
        <v/>
      </c>
      <c r="J44" s="22" t="str">
        <f t="shared" si="3"/>
        <v/>
      </c>
      <c r="K44" s="22" t="str">
        <f t="shared" si="4"/>
        <v/>
      </c>
      <c r="L44" s="15"/>
    </row>
    <row r="45" spans="1:12" x14ac:dyDescent="0.25">
      <c r="A45" s="15"/>
      <c r="B45" s="11">
        <f>'County Data'!A40</f>
        <v>0</v>
      </c>
      <c r="C45" s="39" t="str">
        <f>IF('County Data'!C40&gt;9,'County Data'!B40,"*")</f>
        <v>*</v>
      </c>
      <c r="D45" s="37" t="str">
        <f>IF('County Data'!E40&gt;9,'County Data'!D40,"*")</f>
        <v>*</v>
      </c>
      <c r="E45" s="38" t="str">
        <f>IF('County Data'!G40&gt;9,'County Data'!F40,"*")</f>
        <v>*</v>
      </c>
      <c r="F45" s="39" t="str">
        <f>IF('County Data'!I40&gt;9,'County Data'!H40,"*")</f>
        <v>*</v>
      </c>
      <c r="G45" s="37" t="str">
        <f>IF('County Data'!K40&gt;9,'County Data'!J40,"*")</f>
        <v>*</v>
      </c>
      <c r="H45" s="38" t="str">
        <f>IF('County Data'!M40&gt;9,'County Data'!L40,"*")</f>
        <v>*</v>
      </c>
      <c r="I45" s="9" t="str">
        <f t="shared" si="2"/>
        <v/>
      </c>
      <c r="J45" s="9" t="str">
        <f t="shared" si="3"/>
        <v/>
      </c>
      <c r="K45" s="9" t="str">
        <f t="shared" si="4"/>
        <v/>
      </c>
      <c r="L45" s="15"/>
    </row>
    <row r="46" spans="1:12" x14ac:dyDescent="0.25">
      <c r="A46" s="15"/>
      <c r="B46" s="21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22" t="str">
        <f t="shared" si="2"/>
        <v/>
      </c>
      <c r="J46" s="22" t="str">
        <f t="shared" si="3"/>
        <v/>
      </c>
      <c r="K46" s="22" t="str">
        <f t="shared" si="4"/>
        <v/>
      </c>
      <c r="L46" s="15"/>
    </row>
    <row r="47" spans="1:12" x14ac:dyDescent="0.25">
      <c r="A47" s="15"/>
      <c r="B47" s="11">
        <f>'County Data'!A42</f>
        <v>0</v>
      </c>
      <c r="C47" s="39" t="str">
        <f>IF('County Data'!C42&gt;9,'County Data'!B42,"*")</f>
        <v>*</v>
      </c>
      <c r="D47" s="37" t="str">
        <f>IF('County Data'!E42&gt;9,'County Data'!D42,"*")</f>
        <v>*</v>
      </c>
      <c r="E47" s="38" t="str">
        <f>IF('County Data'!G42&gt;9,'County Data'!F42,"*")</f>
        <v>*</v>
      </c>
      <c r="F47" s="39" t="str">
        <f>IF('County Data'!I42&gt;9,'County Data'!H42,"*")</f>
        <v>*</v>
      </c>
      <c r="G47" s="37" t="str">
        <f>IF('County Data'!K42&gt;9,'County Data'!J42,"*")</f>
        <v>*</v>
      </c>
      <c r="H47" s="38" t="str">
        <f>IF('County Data'!M42&gt;9,'County Data'!L42,"*")</f>
        <v>*</v>
      </c>
      <c r="I47" s="9" t="str">
        <f t="shared" si="2"/>
        <v/>
      </c>
      <c r="J47" s="9" t="str">
        <f t="shared" si="3"/>
        <v/>
      </c>
      <c r="K47" s="9" t="str">
        <f t="shared" si="4"/>
        <v/>
      </c>
      <c r="L47" s="15"/>
    </row>
    <row r="48" spans="1:12" x14ac:dyDescent="0.25">
      <c r="A48" s="15"/>
      <c r="B48" s="21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22" t="str">
        <f t="shared" si="2"/>
        <v/>
      </c>
      <c r="J48" s="22" t="str">
        <f t="shared" si="3"/>
        <v/>
      </c>
      <c r="K48" s="22" t="str">
        <f t="shared" si="4"/>
        <v/>
      </c>
      <c r="L48" s="15"/>
    </row>
    <row r="49" spans="1:12" x14ac:dyDescent="0.25">
      <c r="A49" s="15"/>
      <c r="B49" s="11">
        <f>'County Data'!A44</f>
        <v>0</v>
      </c>
      <c r="C49" s="39" t="str">
        <f>IF('County Data'!C44&gt;9,'County Data'!B44,"*")</f>
        <v>*</v>
      </c>
      <c r="D49" s="37" t="str">
        <f>IF('County Data'!E44&gt;9,'County Data'!D44,"*")</f>
        <v>*</v>
      </c>
      <c r="E49" s="38" t="str">
        <f>IF('County Data'!G44&gt;9,'County Data'!F44,"*")</f>
        <v>*</v>
      </c>
      <c r="F49" s="39" t="str">
        <f>IF('County Data'!I44&gt;9,'County Data'!H44,"*")</f>
        <v>*</v>
      </c>
      <c r="G49" s="37" t="str">
        <f>IF('County Data'!K44&gt;9,'County Data'!J44,"*")</f>
        <v>*</v>
      </c>
      <c r="H49" s="38" t="str">
        <f>IF('County Data'!M44&gt;9,'County Data'!L44,"*")</f>
        <v>*</v>
      </c>
      <c r="I49" s="9" t="str">
        <f t="shared" si="2"/>
        <v/>
      </c>
      <c r="J49" s="9" t="str">
        <f t="shared" si="3"/>
        <v/>
      </c>
      <c r="K49" s="9" t="str">
        <f t="shared" si="4"/>
        <v/>
      </c>
      <c r="L49" s="15"/>
    </row>
    <row r="50" spans="1:12" x14ac:dyDescent="0.25">
      <c r="A50" s="15"/>
      <c r="B50" s="21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22" t="str">
        <f t="shared" si="2"/>
        <v/>
      </c>
      <c r="J50" s="22" t="str">
        <f t="shared" si="3"/>
        <v/>
      </c>
      <c r="K50" s="22" t="str">
        <f t="shared" si="4"/>
        <v/>
      </c>
      <c r="L50" s="15"/>
    </row>
    <row r="51" spans="1:12" x14ac:dyDescent="0.25">
      <c r="B51" s="11">
        <f>'County Data'!A46</f>
        <v>0</v>
      </c>
      <c r="C51" s="39" t="str">
        <f>IF('County Data'!C46&gt;9,'County Data'!B46,"*")</f>
        <v>*</v>
      </c>
      <c r="D51" s="37" t="str">
        <f>IF('County Data'!E46&gt;9,'County Data'!D46,"*")</f>
        <v>*</v>
      </c>
      <c r="E51" s="38" t="str">
        <f>IF('County Data'!G46&gt;9,'County Data'!F46,"*")</f>
        <v>*</v>
      </c>
      <c r="F51" s="39" t="str">
        <f>IF('County Data'!I46&gt;9,'County Data'!H46,"*")</f>
        <v>*</v>
      </c>
      <c r="G51" s="37" t="str">
        <f>IF('County Data'!K46&gt;9,'County Data'!J46,"*")</f>
        <v>*</v>
      </c>
      <c r="H51" s="38" t="str">
        <f>IF('County Data'!M46&gt;9,'County Data'!L46,"*")</f>
        <v>*</v>
      </c>
      <c r="I51" s="9" t="str">
        <f t="shared" si="2"/>
        <v/>
      </c>
      <c r="J51" s="9" t="str">
        <f t="shared" si="3"/>
        <v/>
      </c>
      <c r="K51" s="9" t="str">
        <f t="shared" si="4"/>
        <v/>
      </c>
      <c r="L51" s="15"/>
    </row>
    <row r="52" spans="1:12" x14ac:dyDescent="0.25">
      <c r="J52" s="9"/>
      <c r="L52" s="15"/>
    </row>
    <row r="53" spans="1:12" x14ac:dyDescent="0.25">
      <c r="J53" s="9"/>
    </row>
    <row r="54" spans="1:12" x14ac:dyDescent="0.25">
      <c r="J54" s="9"/>
    </row>
    <row r="55" spans="1:12" x14ac:dyDescent="0.25">
      <c r="J55" s="9"/>
    </row>
    <row r="56" spans="1:12" x14ac:dyDescent="0.25">
      <c r="J56" s="9"/>
    </row>
    <row r="57" spans="1:12" x14ac:dyDescent="0.25">
      <c r="J57" s="9"/>
    </row>
    <row r="58" spans="1:12" x14ac:dyDescent="0.25">
      <c r="J58" s="9"/>
    </row>
    <row r="59" spans="1:12" x14ac:dyDescent="0.25">
      <c r="J59" s="9"/>
    </row>
    <row r="60" spans="1:12" x14ac:dyDescent="0.25">
      <c r="J60" s="9"/>
    </row>
    <row r="61" spans="1:12" x14ac:dyDescent="0.25">
      <c r="J61" s="9"/>
    </row>
    <row r="62" spans="1:12" x14ac:dyDescent="0.25">
      <c r="J62" s="9"/>
    </row>
    <row r="63" spans="1:12" x14ac:dyDescent="0.25">
      <c r="J63" s="9"/>
    </row>
    <row r="64" spans="1:12" x14ac:dyDescent="0.25">
      <c r="J64" s="9"/>
    </row>
    <row r="65" spans="10:10" x14ac:dyDescent="0.25">
      <c r="J65" s="9"/>
    </row>
    <row r="66" spans="10:10" x14ac:dyDescent="0.25">
      <c r="J66" s="9"/>
    </row>
    <row r="67" spans="10:10" x14ac:dyDescent="0.25">
      <c r="J67" s="9"/>
    </row>
    <row r="68" spans="10:10" x14ac:dyDescent="0.25">
      <c r="J68" s="9"/>
    </row>
    <row r="69" spans="10:10" x14ac:dyDescent="0.25">
      <c r="J69" s="9"/>
    </row>
    <row r="70" spans="10:10" x14ac:dyDescent="0.25">
      <c r="J70" s="9"/>
    </row>
    <row r="71" spans="10:10" x14ac:dyDescent="0.25">
      <c r="J71" s="9"/>
    </row>
    <row r="72" spans="10:10" x14ac:dyDescent="0.25">
      <c r="J72" s="9"/>
    </row>
    <row r="73" spans="10:10" x14ac:dyDescent="0.25">
      <c r="J73" s="9"/>
    </row>
    <row r="74" spans="10:10" x14ac:dyDescent="0.25">
      <c r="J74" s="9"/>
    </row>
    <row r="75" spans="10:10" x14ac:dyDescent="0.25">
      <c r="J75" s="9"/>
    </row>
    <row r="76" spans="10:10" x14ac:dyDescent="0.25">
      <c r="J76" s="9"/>
    </row>
    <row r="77" spans="10:10" x14ac:dyDescent="0.25">
      <c r="J77" s="9"/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showGridLines="0" showRowColHeaders="0" topLeftCell="A37" workbookViewId="0">
      <selection activeCell="O11" sqref="O11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7" t="s">
        <v>0</v>
      </c>
      <c r="C2" s="77"/>
      <c r="D2" s="77"/>
      <c r="E2" s="72" t="s">
        <v>32</v>
      </c>
      <c r="F2" s="72"/>
      <c r="G2" s="72" t="str">
        <f>Cover!E25</f>
        <v>Monthly Report</v>
      </c>
      <c r="H2" s="72"/>
      <c r="I2" s="72" t="str">
        <f>Cover!E27</f>
        <v>75 Day Processing</v>
      </c>
      <c r="J2" s="72"/>
      <c r="K2" s="72"/>
    </row>
    <row r="3" spans="1:12" ht="23.25" customHeight="1" thickTop="1" x14ac:dyDescent="0.25">
      <c r="B3" s="74" t="s">
        <v>20</v>
      </c>
      <c r="C3" s="78" t="s">
        <v>16</v>
      </c>
      <c r="D3" s="78"/>
      <c r="E3" s="79"/>
      <c r="F3" s="78" t="s">
        <v>17</v>
      </c>
      <c r="G3" s="78"/>
      <c r="H3" s="71"/>
      <c r="I3" s="69" t="s">
        <v>18</v>
      </c>
      <c r="J3" s="69"/>
      <c r="K3" s="69"/>
    </row>
    <row r="4" spans="1:12" ht="23.25" customHeight="1" x14ac:dyDescent="0.25">
      <c r="B4" s="75"/>
      <c r="C4" s="73" t="str">
        <f>TEXT(Cover!E7, "mm/dd/yyyy") &amp; " - " &amp; TEXT(Cover!G7, "mm/dd/yyyy")</f>
        <v>08/01/2015 - 08/31/2015</v>
      </c>
      <c r="D4" s="70"/>
      <c r="E4" s="71"/>
      <c r="F4" s="70" t="str">
        <f>TEXT(DATE(YEAR(Cover!E7)-1,MONTH(Cover!E7),DAY(Cover!E7)), "mm/dd/yyyy") &amp; " - " &amp; TEXT(DATE(YEAR(Cover!G7)-1,MONTH(Cover!G7),DAY(Cover!G7)), "mm/dd/yyyy")</f>
        <v>08/01/2014 - 08/31/2014</v>
      </c>
      <c r="G4" s="70"/>
      <c r="H4" s="71"/>
      <c r="I4" s="69" t="str">
        <f>TEXT(Cover!E7, "mm/dd/yyyy") &amp; " - " &amp; TEXT(Cover!G7, "mm/dd/yyyy")</f>
        <v>08/01/2015 - 08/31/2015</v>
      </c>
      <c r="J4" s="69"/>
      <c r="K4" s="69"/>
    </row>
    <row r="5" spans="1:12" ht="23.25" customHeight="1" thickBot="1" x14ac:dyDescent="0.3">
      <c r="B5" s="76"/>
      <c r="C5" s="18" t="s">
        <v>41</v>
      </c>
      <c r="D5" s="12" t="s">
        <v>42</v>
      </c>
      <c r="E5" s="13" t="s">
        <v>43</v>
      </c>
      <c r="F5" s="12" t="s">
        <v>41</v>
      </c>
      <c r="G5" s="12" t="s">
        <v>42</v>
      </c>
      <c r="H5" s="13" t="s">
        <v>43</v>
      </c>
      <c r="I5" s="17" t="s">
        <v>41</v>
      </c>
      <c r="J5" s="14" t="s">
        <v>42</v>
      </c>
      <c r="K5" s="14" t="s">
        <v>43</v>
      </c>
    </row>
    <row r="6" spans="1:12" ht="15.75" thickTop="1" x14ac:dyDescent="0.25">
      <c r="B6" s="25" t="str">
        <f>'Town Data'!A2</f>
        <v>ALBURGH</v>
      </c>
      <c r="C6" s="33">
        <f>IF('Town Data'!C2&gt;9,'Town Data'!B2,"*")</f>
        <v>1503889</v>
      </c>
      <c r="D6" s="34">
        <f>IF('Town Data'!E2&gt;9,'Town Data'!D2,"*")</f>
        <v>499256</v>
      </c>
      <c r="E6" s="35" t="str">
        <f>IF('Town Data'!G2&gt;9,'Town Data'!F2,"*")</f>
        <v>*</v>
      </c>
      <c r="F6" s="34">
        <f>IF('Town Data'!I2&gt;9,'Town Data'!H2,"*")</f>
        <v>1588764</v>
      </c>
      <c r="G6" s="34">
        <f>IF('Town Data'!K2&gt;9,'Town Data'!J2,"*")</f>
        <v>385928</v>
      </c>
      <c r="H6" s="35" t="str">
        <f>IF('Town Data'!M2&gt;9,'Town Data'!L2,"*")</f>
        <v>*</v>
      </c>
      <c r="I6" s="20">
        <f>IFERROR((C6-F6)/F6,"")</f>
        <v>-5.3422031214201735E-2</v>
      </c>
      <c r="J6" s="20">
        <f t="shared" ref="J6:K6" si="0">IFERROR((D6-G6)/G6,"")</f>
        <v>0.29365062913289525</v>
      </c>
      <c r="K6" s="20" t="str">
        <f t="shared" si="0"/>
        <v/>
      </c>
    </row>
    <row r="7" spans="1:12" x14ac:dyDescent="0.25">
      <c r="A7" s="15"/>
      <c r="B7" t="str">
        <f>'Town Data'!A3</f>
        <v>ARLINGTON</v>
      </c>
      <c r="C7" s="36">
        <f>IF('Town Data'!C3&gt;9,'Town Data'!B3,"*")</f>
        <v>9301760.75</v>
      </c>
      <c r="D7" s="37">
        <f>IF('Town Data'!E3&gt;9,'Town Data'!D3,"*")</f>
        <v>513681.89</v>
      </c>
      <c r="E7" s="38" t="str">
        <f>IF('Town Data'!G3&gt;9,'Town Data'!F3,"*")</f>
        <v>*</v>
      </c>
      <c r="F7" s="39">
        <f>IF('Town Data'!I3&gt;9,'Town Data'!H3,"*")</f>
        <v>10805576.68</v>
      </c>
      <c r="G7" s="37">
        <f>IF('Town Data'!K3&gt;9,'Town Data'!J3,"*")</f>
        <v>443895.32</v>
      </c>
      <c r="H7" s="38" t="str">
        <f>IF('Town Data'!M3&gt;9,'Town Data'!L3,"*")</f>
        <v>*</v>
      </c>
      <c r="I7" s="9">
        <f t="shared" ref="I7:I70" si="1">IFERROR((C7-F7)/F7,"")</f>
        <v>-0.13917035383992107</v>
      </c>
      <c r="J7" s="9">
        <f t="shared" ref="J7:J70" si="2">IFERROR((D7-G7)/G7,"")</f>
        <v>0.15721402514448679</v>
      </c>
      <c r="K7" s="9" t="str">
        <f t="shared" ref="K7:K70" si="3">IFERROR((E7-H7)/H7,"")</f>
        <v/>
      </c>
      <c r="L7" s="15"/>
    </row>
    <row r="8" spans="1:12" x14ac:dyDescent="0.25">
      <c r="A8" s="15"/>
      <c r="B8" s="27" t="str">
        <f>'Town Data'!A4</f>
        <v>BARRE</v>
      </c>
      <c r="C8" s="40">
        <f>IF('Town Data'!C4&gt;9,'Town Data'!B4,"*")</f>
        <v>59619022.170000002</v>
      </c>
      <c r="D8" s="41">
        <f>IF('Town Data'!E4&gt;9,'Town Data'!D4,"*")</f>
        <v>10870208.630000001</v>
      </c>
      <c r="E8" s="42">
        <f>IF('Town Data'!G4&gt;9,'Town Data'!F4,"*")</f>
        <v>224629.67</v>
      </c>
      <c r="F8" s="41">
        <f>IF('Town Data'!I4&gt;9,'Town Data'!H4,"*")</f>
        <v>61217553.869999997</v>
      </c>
      <c r="G8" s="41">
        <f>IF('Town Data'!K4&gt;9,'Town Data'!J4,"*")</f>
        <v>9832814.8699999992</v>
      </c>
      <c r="H8" s="42">
        <f>IF('Town Data'!M4&gt;9,'Town Data'!L4,"*")</f>
        <v>382383.33</v>
      </c>
      <c r="I8" s="22">
        <f t="shared" si="1"/>
        <v>-2.6112309279697713E-2</v>
      </c>
      <c r="J8" s="22">
        <f t="shared" si="2"/>
        <v>0.10550323317538488</v>
      </c>
      <c r="K8" s="22">
        <f t="shared" si="3"/>
        <v>-0.41255370625074056</v>
      </c>
      <c r="L8" s="15"/>
    </row>
    <row r="9" spans="1:12" x14ac:dyDescent="0.25">
      <c r="A9" s="15"/>
      <c r="B9" s="15" t="str">
        <f>'Town Data'!A5</f>
        <v>BARRE TOWN</v>
      </c>
      <c r="C9" s="36">
        <f>IF('Town Data'!C5&gt;9,'Town Data'!B5,"*")</f>
        <v>7877005.1900000004</v>
      </c>
      <c r="D9" s="37">
        <f>IF('Town Data'!E5&gt;9,'Town Data'!D5,"*")</f>
        <v>1011355.38</v>
      </c>
      <c r="E9" s="38" t="str">
        <f>IF('Town Data'!G5&gt;9,'Town Data'!F5,"*")</f>
        <v>*</v>
      </c>
      <c r="F9" s="39">
        <f>IF('Town Data'!I5&gt;9,'Town Data'!H5,"*")</f>
        <v>8454459</v>
      </c>
      <c r="G9" s="37">
        <f>IF('Town Data'!K5&gt;9,'Town Data'!J5,"*")</f>
        <v>978655</v>
      </c>
      <c r="H9" s="38" t="str">
        <f>IF('Town Data'!M5&gt;9,'Town Data'!L5,"*")</f>
        <v>*</v>
      </c>
      <c r="I9" s="9">
        <f t="shared" si="1"/>
        <v>-6.8301686719398555E-2</v>
      </c>
      <c r="J9" s="9">
        <f t="shared" si="2"/>
        <v>3.3413593145694864E-2</v>
      </c>
      <c r="K9" s="9" t="str">
        <f t="shared" si="3"/>
        <v/>
      </c>
      <c r="L9" s="15"/>
    </row>
    <row r="10" spans="1:12" x14ac:dyDescent="0.25">
      <c r="A10" s="15"/>
      <c r="B10" s="27" t="str">
        <f>'Town Data'!A6</f>
        <v>BARTON</v>
      </c>
      <c r="C10" s="40">
        <f>IF('Town Data'!C6&gt;9,'Town Data'!B6,"*")</f>
        <v>15216154.050000001</v>
      </c>
      <c r="D10" s="41">
        <f>IF('Town Data'!E6&gt;9,'Town Data'!D6,"*")</f>
        <v>1430144.9</v>
      </c>
      <c r="E10" s="42">
        <f>IF('Town Data'!G6&gt;9,'Town Data'!F6,"*")</f>
        <v>49066.67</v>
      </c>
      <c r="F10" s="41">
        <f>IF('Town Data'!I6&gt;9,'Town Data'!H6,"*")</f>
        <v>20616169.359999999</v>
      </c>
      <c r="G10" s="41">
        <f>IF('Town Data'!K6&gt;9,'Town Data'!J6,"*")</f>
        <v>1299085.8700000001</v>
      </c>
      <c r="H10" s="42">
        <f>IF('Town Data'!M6&gt;9,'Town Data'!L6,"*")</f>
        <v>74250</v>
      </c>
      <c r="I10" s="22">
        <f t="shared" si="1"/>
        <v>-0.26193107049640568</v>
      </c>
      <c r="J10" s="22">
        <f t="shared" si="2"/>
        <v>0.10088557887247268</v>
      </c>
      <c r="K10" s="22">
        <f t="shared" si="3"/>
        <v>-0.33916942760942764</v>
      </c>
      <c r="L10" s="15"/>
    </row>
    <row r="11" spans="1:12" x14ac:dyDescent="0.25">
      <c r="A11" s="15"/>
      <c r="B11" s="15" t="str">
        <f>'Town Data'!A7</f>
        <v>BENNINGTON</v>
      </c>
      <c r="C11" s="36">
        <f>IF('Town Data'!C7&gt;9,'Town Data'!B7,"*")</f>
        <v>31891964.440000001</v>
      </c>
      <c r="D11" s="37">
        <f>IF('Town Data'!E7&gt;9,'Town Data'!D7,"*")</f>
        <v>10766693.09</v>
      </c>
      <c r="E11" s="38">
        <f>IF('Town Data'!G7&gt;9,'Town Data'!F7,"*")</f>
        <v>223958.33</v>
      </c>
      <c r="F11" s="39">
        <f>IF('Town Data'!I7&gt;9,'Town Data'!H7,"*")</f>
        <v>30049784.100000001</v>
      </c>
      <c r="G11" s="37">
        <f>IF('Town Data'!K7&gt;9,'Town Data'!J7,"*")</f>
        <v>10357164.26</v>
      </c>
      <c r="H11" s="38">
        <f>IF('Town Data'!M7&gt;9,'Town Data'!L7,"*")</f>
        <v>221922.33</v>
      </c>
      <c r="I11" s="9">
        <f t="shared" si="1"/>
        <v>6.1304278721922657E-2</v>
      </c>
      <c r="J11" s="9">
        <f t="shared" si="2"/>
        <v>3.9540632910653489E-2</v>
      </c>
      <c r="K11" s="9">
        <f t="shared" si="3"/>
        <v>9.1743809647276148E-3</v>
      </c>
      <c r="L11" s="15"/>
    </row>
    <row r="12" spans="1:12" x14ac:dyDescent="0.25">
      <c r="A12" s="15"/>
      <c r="B12" s="27" t="str">
        <f>'Town Data'!A8</f>
        <v>BERLIN</v>
      </c>
      <c r="C12" s="40">
        <f>IF('Town Data'!C8&gt;9,'Town Data'!B8,"*")</f>
        <v>14912752.82</v>
      </c>
      <c r="D12" s="41">
        <f>IF('Town Data'!E8&gt;9,'Town Data'!D8,"*")</f>
        <v>5256506.71</v>
      </c>
      <c r="E12" s="42">
        <f>IF('Town Data'!G8&gt;9,'Town Data'!F8,"*")</f>
        <v>65782.17</v>
      </c>
      <c r="F12" s="41">
        <f>IF('Town Data'!I8&gt;9,'Town Data'!H8,"*")</f>
        <v>14891537.9</v>
      </c>
      <c r="G12" s="41">
        <f>IF('Town Data'!K8&gt;9,'Town Data'!J8,"*")</f>
        <v>4780177.79</v>
      </c>
      <c r="H12" s="42">
        <f>IF('Town Data'!M8&gt;9,'Town Data'!L8,"*")</f>
        <v>188597.67</v>
      </c>
      <c r="I12" s="22">
        <f t="shared" si="1"/>
        <v>1.4246292184502934E-3</v>
      </c>
      <c r="J12" s="22">
        <f t="shared" si="2"/>
        <v>9.9646695358584128E-2</v>
      </c>
      <c r="K12" s="22">
        <f t="shared" si="3"/>
        <v>-0.65120369726730987</v>
      </c>
      <c r="L12" s="15"/>
    </row>
    <row r="13" spans="1:12" x14ac:dyDescent="0.25">
      <c r="A13" s="15"/>
      <c r="B13" s="15" t="str">
        <f>'Town Data'!A9</f>
        <v>BETHEL</v>
      </c>
      <c r="C13" s="36">
        <f>IF('Town Data'!C9&gt;9,'Town Data'!B9,"*")</f>
        <v>1568231.17</v>
      </c>
      <c r="D13" s="37">
        <f>IF('Town Data'!E9&gt;9,'Town Data'!D9,"*")</f>
        <v>503964.67</v>
      </c>
      <c r="E13" s="38" t="str">
        <f>IF('Town Data'!G9&gt;9,'Town Data'!F9,"*")</f>
        <v>*</v>
      </c>
      <c r="F13" s="39">
        <f>IF('Town Data'!I9&gt;9,'Town Data'!H9,"*")</f>
        <v>5334325</v>
      </c>
      <c r="G13" s="37">
        <f>IF('Town Data'!K9&gt;9,'Town Data'!J9,"*")</f>
        <v>477859</v>
      </c>
      <c r="H13" s="38" t="str">
        <f>IF('Town Data'!M9&gt;9,'Town Data'!L9,"*")</f>
        <v>*</v>
      </c>
      <c r="I13" s="9">
        <f t="shared" si="1"/>
        <v>-0.70601131914534643</v>
      </c>
      <c r="J13" s="9">
        <f t="shared" si="2"/>
        <v>5.4630487235774537E-2</v>
      </c>
      <c r="K13" s="9" t="str">
        <f t="shared" si="3"/>
        <v/>
      </c>
      <c r="L13" s="15"/>
    </row>
    <row r="14" spans="1:12" x14ac:dyDescent="0.25">
      <c r="A14" s="15"/>
      <c r="B14" s="27" t="str">
        <f>'Town Data'!A10</f>
        <v>BRADFORD</v>
      </c>
      <c r="C14" s="40">
        <f>IF('Town Data'!C10&gt;9,'Town Data'!B10,"*")</f>
        <v>7953858.1699999999</v>
      </c>
      <c r="D14" s="41">
        <f>IF('Town Data'!E10&gt;9,'Town Data'!D10,"*")</f>
        <v>2189776.17</v>
      </c>
      <c r="E14" s="42">
        <f>IF('Town Data'!G10&gt;9,'Town Data'!F10,"*")</f>
        <v>85916.67</v>
      </c>
      <c r="F14" s="41">
        <f>IF('Town Data'!I10&gt;9,'Town Data'!H10,"*")</f>
        <v>8105731.1900000004</v>
      </c>
      <c r="G14" s="41">
        <f>IF('Town Data'!K10&gt;9,'Town Data'!J10,"*")</f>
        <v>2058711.03</v>
      </c>
      <c r="H14" s="42">
        <f>IF('Town Data'!M10&gt;9,'Town Data'!L10,"*")</f>
        <v>42003.83</v>
      </c>
      <c r="I14" s="22">
        <f t="shared" si="1"/>
        <v>-1.8736498465106451E-2</v>
      </c>
      <c r="J14" s="22">
        <f t="shared" si="2"/>
        <v>6.3663689604849444E-2</v>
      </c>
      <c r="K14" s="22">
        <f t="shared" si="3"/>
        <v>1.0454484745795798</v>
      </c>
      <c r="L14" s="15"/>
    </row>
    <row r="15" spans="1:12" x14ac:dyDescent="0.25">
      <c r="A15" s="15"/>
      <c r="B15" s="15" t="str">
        <f>'Town Data'!A11</f>
        <v>BRANDON</v>
      </c>
      <c r="C15" s="36">
        <f>IF('Town Data'!C11&gt;9,'Town Data'!B11,"*")</f>
        <v>6847267.9500000002</v>
      </c>
      <c r="D15" s="37">
        <f>IF('Town Data'!E11&gt;9,'Town Data'!D11,"*")</f>
        <v>1253149.8899999999</v>
      </c>
      <c r="E15" s="38" t="str">
        <f>IF('Town Data'!G11&gt;9,'Town Data'!F11,"*")</f>
        <v>*</v>
      </c>
      <c r="F15" s="39">
        <f>IF('Town Data'!I11&gt;9,'Town Data'!H11,"*")</f>
        <v>6298245.6699999999</v>
      </c>
      <c r="G15" s="37">
        <f>IF('Town Data'!K11&gt;9,'Town Data'!J11,"*")</f>
        <v>1195311.07</v>
      </c>
      <c r="H15" s="38" t="str">
        <f>IF('Town Data'!M11&gt;9,'Town Data'!L11,"*")</f>
        <v>*</v>
      </c>
      <c r="I15" s="9">
        <f t="shared" si="1"/>
        <v>8.7170667637675725E-2</v>
      </c>
      <c r="J15" s="9">
        <f t="shared" si="2"/>
        <v>4.8388090306902144E-2</v>
      </c>
      <c r="K15" s="9" t="str">
        <f t="shared" si="3"/>
        <v/>
      </c>
      <c r="L15" s="15"/>
    </row>
    <row r="16" spans="1:12" x14ac:dyDescent="0.25">
      <c r="A16" s="15"/>
      <c r="B16" s="28" t="str">
        <f>'Town Data'!A12</f>
        <v>BRATTLEBORO</v>
      </c>
      <c r="C16" s="43">
        <f>IF('Town Data'!C12&gt;9,'Town Data'!B12,"*")</f>
        <v>49449564.890000001</v>
      </c>
      <c r="D16" s="44">
        <f>IF('Town Data'!E12&gt;9,'Town Data'!D12,"*")</f>
        <v>8327897.21</v>
      </c>
      <c r="E16" s="45">
        <f>IF('Town Data'!G12&gt;9,'Town Data'!F12,"*")</f>
        <v>667663.32999999996</v>
      </c>
      <c r="F16" s="44">
        <f>IF('Town Data'!I12&gt;9,'Town Data'!H12,"*")</f>
        <v>66745760.899999999</v>
      </c>
      <c r="G16" s="44">
        <f>IF('Town Data'!K12&gt;9,'Town Data'!J12,"*")</f>
        <v>8152498.6799999997</v>
      </c>
      <c r="H16" s="45">
        <f>IF('Town Data'!M12&gt;9,'Town Data'!L12,"*")</f>
        <v>1052533.33</v>
      </c>
      <c r="I16" s="26">
        <f t="shared" si="1"/>
        <v>-0.2591354982964918</v>
      </c>
      <c r="J16" s="26">
        <f t="shared" si="2"/>
        <v>2.1514695909156563E-2</v>
      </c>
      <c r="K16" s="26">
        <f t="shared" si="3"/>
        <v>-0.36566062948334388</v>
      </c>
      <c r="L16" s="15"/>
    </row>
    <row r="17" spans="1:12" x14ac:dyDescent="0.25">
      <c r="A17" s="15"/>
      <c r="B17" s="27" t="str">
        <f>'Town Data'!A13</f>
        <v>BRIDGEWATER</v>
      </c>
      <c r="C17" s="40">
        <f>IF('Town Data'!C13&gt;9,'Town Data'!B13,"*")</f>
        <v>495550</v>
      </c>
      <c r="D17" s="41">
        <f>IF('Town Data'!E13&gt;9,'Town Data'!D13,"*")</f>
        <v>240486</v>
      </c>
      <c r="E17" s="42" t="str">
        <f>IF('Town Data'!G13&gt;9,'Town Data'!F13,"*")</f>
        <v>*</v>
      </c>
      <c r="F17" s="41" t="str">
        <f>IF('Town Data'!I13&gt;9,'Town Data'!H13,"*")</f>
        <v>*</v>
      </c>
      <c r="G17" s="41" t="str">
        <f>IF('Town Data'!K13&gt;9,'Town Data'!J13,"*")</f>
        <v>*</v>
      </c>
      <c r="H17" s="42" t="str">
        <f>IF('Town Data'!M13&gt;9,'Town Data'!L13,"*")</f>
        <v>*</v>
      </c>
      <c r="I17" s="22" t="str">
        <f t="shared" si="1"/>
        <v/>
      </c>
      <c r="J17" s="22" t="str">
        <f t="shared" si="2"/>
        <v/>
      </c>
      <c r="K17" s="22" t="str">
        <f t="shared" si="3"/>
        <v/>
      </c>
      <c r="L17" s="15"/>
    </row>
    <row r="18" spans="1:12" x14ac:dyDescent="0.25">
      <c r="A18" s="15"/>
      <c r="B18" s="15" t="str">
        <f>'Town Data'!A14</f>
        <v>BRIGHTON</v>
      </c>
      <c r="C18" s="36">
        <f>IF('Town Data'!C14&gt;9,'Town Data'!B14,"*")</f>
        <v>749635.72</v>
      </c>
      <c r="D18" s="37">
        <f>IF('Town Data'!E14&gt;9,'Town Data'!D14,"*")</f>
        <v>349301</v>
      </c>
      <c r="E18" s="38" t="str">
        <f>IF('Town Data'!G14&gt;9,'Town Data'!F14,"*")</f>
        <v>*</v>
      </c>
      <c r="F18" s="39">
        <f>IF('Town Data'!I14&gt;9,'Town Data'!H14,"*")</f>
        <v>750981.52</v>
      </c>
      <c r="G18" s="37">
        <f>IF('Town Data'!K14&gt;9,'Town Data'!J14,"*")</f>
        <v>280680.27</v>
      </c>
      <c r="H18" s="38" t="str">
        <f>IF('Town Data'!M14&gt;9,'Town Data'!L14,"*")</f>
        <v>*</v>
      </c>
      <c r="I18" s="9">
        <f t="shared" si="1"/>
        <v>-1.7920547498959049E-3</v>
      </c>
      <c r="J18" s="9">
        <f t="shared" si="2"/>
        <v>0.2444800626705966</v>
      </c>
      <c r="K18" s="9" t="str">
        <f t="shared" si="3"/>
        <v/>
      </c>
      <c r="L18" s="15"/>
    </row>
    <row r="19" spans="1:12" x14ac:dyDescent="0.25">
      <c r="A19" s="15"/>
      <c r="B19" s="27" t="str">
        <f>'Town Data'!A15</f>
        <v>BRISTOL</v>
      </c>
      <c r="C19" s="40">
        <f>IF('Town Data'!C15&gt;9,'Town Data'!B15,"*")</f>
        <v>3689336.91</v>
      </c>
      <c r="D19" s="41">
        <f>IF('Town Data'!E15&gt;9,'Town Data'!D15,"*")</f>
        <v>1262828.3600000001</v>
      </c>
      <c r="E19" s="42" t="str">
        <f>IF('Town Data'!G15&gt;9,'Town Data'!F15,"*")</f>
        <v>*</v>
      </c>
      <c r="F19" s="41">
        <f>IF('Town Data'!I15&gt;9,'Town Data'!H15,"*")</f>
        <v>4141335</v>
      </c>
      <c r="G19" s="41">
        <f>IF('Town Data'!K15&gt;9,'Town Data'!J15,"*")</f>
        <v>1198707.3999999999</v>
      </c>
      <c r="H19" s="42" t="str">
        <f>IF('Town Data'!M15&gt;9,'Town Data'!L15,"*")</f>
        <v>*</v>
      </c>
      <c r="I19" s="22">
        <f t="shared" si="1"/>
        <v>-0.109143087917302</v>
      </c>
      <c r="J19" s="22">
        <f t="shared" si="2"/>
        <v>5.3491752866462829E-2</v>
      </c>
      <c r="K19" s="22" t="str">
        <f t="shared" si="3"/>
        <v/>
      </c>
      <c r="L19" s="15"/>
    </row>
    <row r="20" spans="1:12" x14ac:dyDescent="0.25">
      <c r="A20" s="15"/>
      <c r="B20" s="15" t="str">
        <f>'Town Data'!A16</f>
        <v>BURKE</v>
      </c>
      <c r="C20" s="36">
        <f>IF('Town Data'!C16&gt;9,'Town Data'!B16,"*")</f>
        <v>677750.94</v>
      </c>
      <c r="D20" s="37">
        <f>IF('Town Data'!E16&gt;9,'Town Data'!D16,"*")</f>
        <v>356487.94</v>
      </c>
      <c r="E20" s="38" t="str">
        <f>IF('Town Data'!G16&gt;9,'Town Data'!F16,"*")</f>
        <v>*</v>
      </c>
      <c r="F20" s="39">
        <f>IF('Town Data'!I16&gt;9,'Town Data'!H16,"*")</f>
        <v>862789.49</v>
      </c>
      <c r="G20" s="37">
        <f>IF('Town Data'!K16&gt;9,'Town Data'!J16,"*")</f>
        <v>387767.49</v>
      </c>
      <c r="H20" s="38" t="str">
        <f>IF('Town Data'!M16&gt;9,'Town Data'!L16,"*")</f>
        <v>*</v>
      </c>
      <c r="I20" s="9">
        <f t="shared" si="1"/>
        <v>-0.21446546596203908</v>
      </c>
      <c r="J20" s="9">
        <f t="shared" si="2"/>
        <v>-8.0665736057450269E-2</v>
      </c>
      <c r="K20" s="9" t="str">
        <f t="shared" si="3"/>
        <v/>
      </c>
      <c r="L20" s="15"/>
    </row>
    <row r="21" spans="1:12" x14ac:dyDescent="0.25">
      <c r="A21" s="15"/>
      <c r="B21" s="27" t="str">
        <f>'Town Data'!A17</f>
        <v>BURLINGTON</v>
      </c>
      <c r="C21" s="40">
        <f>IF('Town Data'!C17&gt;9,'Town Data'!B17,"*")</f>
        <v>89279366.189999998</v>
      </c>
      <c r="D21" s="41">
        <f>IF('Town Data'!E17&gt;9,'Town Data'!D17,"*")</f>
        <v>21438574.43</v>
      </c>
      <c r="E21" s="42">
        <f>IF('Town Data'!G17&gt;9,'Town Data'!F17,"*")</f>
        <v>679877.67</v>
      </c>
      <c r="F21" s="41">
        <f>IF('Town Data'!I17&gt;9,'Town Data'!H17,"*")</f>
        <v>91885885.370000005</v>
      </c>
      <c r="G21" s="41">
        <f>IF('Town Data'!K17&gt;9,'Town Data'!J17,"*")</f>
        <v>23760258.649999999</v>
      </c>
      <c r="H21" s="42">
        <f>IF('Town Data'!M17&gt;9,'Town Data'!L17,"*")</f>
        <v>388110.33</v>
      </c>
      <c r="I21" s="22">
        <f t="shared" si="1"/>
        <v>-2.8366915870748244E-2</v>
      </c>
      <c r="J21" s="22">
        <f t="shared" si="2"/>
        <v>-9.7712918625993114E-2</v>
      </c>
      <c r="K21" s="22">
        <f t="shared" si="3"/>
        <v>0.75176391208139193</v>
      </c>
      <c r="L21" s="15"/>
    </row>
    <row r="22" spans="1:12" x14ac:dyDescent="0.25">
      <c r="A22" s="15"/>
      <c r="B22" s="15" t="str">
        <f>'Town Data'!A18</f>
        <v>CAMBRIDGE</v>
      </c>
      <c r="C22" s="36">
        <f>IF('Town Data'!C18&gt;9,'Town Data'!B18,"*")</f>
        <v>3943763.46</v>
      </c>
      <c r="D22" s="37">
        <f>IF('Town Data'!E18&gt;9,'Town Data'!D18,"*")</f>
        <v>1603026</v>
      </c>
      <c r="E22" s="38" t="str">
        <f>IF('Town Data'!G18&gt;9,'Town Data'!F18,"*")</f>
        <v>*</v>
      </c>
      <c r="F22" s="39">
        <f>IF('Town Data'!I18&gt;9,'Town Data'!H18,"*")</f>
        <v>5186098.0999999996</v>
      </c>
      <c r="G22" s="37">
        <f>IF('Town Data'!K18&gt;9,'Town Data'!J18,"*")</f>
        <v>1905171.07</v>
      </c>
      <c r="H22" s="38" t="str">
        <f>IF('Town Data'!M18&gt;9,'Town Data'!L18,"*")</f>
        <v>*</v>
      </c>
      <c r="I22" s="9">
        <f t="shared" si="1"/>
        <v>-0.23955093329221824</v>
      </c>
      <c r="J22" s="9">
        <f t="shared" si="2"/>
        <v>-0.15859209430468627</v>
      </c>
      <c r="K22" s="9" t="str">
        <f t="shared" si="3"/>
        <v/>
      </c>
      <c r="L22" s="15"/>
    </row>
    <row r="23" spans="1:12" x14ac:dyDescent="0.25">
      <c r="A23" s="15"/>
      <c r="B23" s="27" t="str">
        <f>'Town Data'!A19</f>
        <v>CASTLETON</v>
      </c>
      <c r="C23" s="40">
        <f>IF('Town Data'!C19&gt;9,'Town Data'!B19,"*")</f>
        <v>8895783</v>
      </c>
      <c r="D23" s="41">
        <f>IF('Town Data'!E19&gt;9,'Town Data'!D19,"*")</f>
        <v>2989669</v>
      </c>
      <c r="E23" s="42" t="str">
        <f>IF('Town Data'!G19&gt;9,'Town Data'!F19,"*")</f>
        <v>*</v>
      </c>
      <c r="F23" s="41">
        <f>IF('Town Data'!I19&gt;9,'Town Data'!H19,"*")</f>
        <v>7233254</v>
      </c>
      <c r="G23" s="41">
        <f>IF('Town Data'!K19&gt;9,'Town Data'!J19,"*")</f>
        <v>1519923</v>
      </c>
      <c r="H23" s="42" t="str">
        <f>IF('Town Data'!M19&gt;9,'Town Data'!L19,"*")</f>
        <v>*</v>
      </c>
      <c r="I23" s="22">
        <f t="shared" si="1"/>
        <v>0.22984523977728419</v>
      </c>
      <c r="J23" s="22">
        <f t="shared" si="2"/>
        <v>0.96698714342766046</v>
      </c>
      <c r="K23" s="22" t="str">
        <f t="shared" si="3"/>
        <v/>
      </c>
      <c r="L23" s="15"/>
    </row>
    <row r="24" spans="1:12" x14ac:dyDescent="0.25">
      <c r="A24" s="15"/>
      <c r="B24" s="15" t="str">
        <f>'Town Data'!A20</f>
        <v>CHARLOTTE</v>
      </c>
      <c r="C24" s="36">
        <f>IF('Town Data'!C20&gt;9,'Town Data'!B20,"*")</f>
        <v>851301</v>
      </c>
      <c r="D24" s="37">
        <f>IF('Town Data'!E20&gt;9,'Town Data'!D20,"*")</f>
        <v>386857</v>
      </c>
      <c r="E24" s="38" t="str">
        <f>IF('Town Data'!G20&gt;9,'Town Data'!F20,"*")</f>
        <v>*</v>
      </c>
      <c r="F24" s="39">
        <f>IF('Town Data'!I20&gt;9,'Town Data'!H20,"*")</f>
        <v>771270.59</v>
      </c>
      <c r="G24" s="37">
        <f>IF('Town Data'!K20&gt;9,'Town Data'!J20,"*")</f>
        <v>339770.44</v>
      </c>
      <c r="H24" s="38" t="str">
        <f>IF('Town Data'!M20&gt;9,'Town Data'!L20,"*")</f>
        <v>*</v>
      </c>
      <c r="I24" s="9">
        <f t="shared" si="1"/>
        <v>0.10376437405709978</v>
      </c>
      <c r="J24" s="9">
        <f t="shared" si="2"/>
        <v>0.13858345063802488</v>
      </c>
      <c r="K24" s="9" t="str">
        <f t="shared" si="3"/>
        <v/>
      </c>
      <c r="L24" s="15"/>
    </row>
    <row r="25" spans="1:12" x14ac:dyDescent="0.25">
      <c r="A25" s="15"/>
      <c r="B25" s="27" t="str">
        <f>'Town Data'!A21</f>
        <v>CHESTER</v>
      </c>
      <c r="C25" s="40">
        <f>IF('Town Data'!C21&gt;9,'Town Data'!B21,"*")</f>
        <v>2352051.9900000002</v>
      </c>
      <c r="D25" s="41">
        <f>IF('Town Data'!E21&gt;9,'Town Data'!D21,"*")</f>
        <v>621601.43000000005</v>
      </c>
      <c r="E25" s="42" t="str">
        <f>IF('Town Data'!G21&gt;9,'Town Data'!F21,"*")</f>
        <v>*</v>
      </c>
      <c r="F25" s="41">
        <f>IF('Town Data'!I21&gt;9,'Town Data'!H21,"*")</f>
        <v>2785259.7</v>
      </c>
      <c r="G25" s="41">
        <f>IF('Town Data'!K21&gt;9,'Town Data'!J21,"*")</f>
        <v>616891.41</v>
      </c>
      <c r="H25" s="42">
        <f>IF('Town Data'!M21&gt;9,'Town Data'!L21,"*")</f>
        <v>95150</v>
      </c>
      <c r="I25" s="22">
        <f t="shared" si="1"/>
        <v>-0.15553584105640128</v>
      </c>
      <c r="J25" s="22">
        <f t="shared" si="2"/>
        <v>7.6350876728856027E-3</v>
      </c>
      <c r="K25" s="22" t="str">
        <f t="shared" si="3"/>
        <v/>
      </c>
      <c r="L25" s="15"/>
    </row>
    <row r="26" spans="1:12" x14ac:dyDescent="0.25">
      <c r="A26" s="15"/>
      <c r="B26" s="15" t="str">
        <f>'Town Data'!A22</f>
        <v>CLARENDON</v>
      </c>
      <c r="C26" s="36">
        <f>IF('Town Data'!C22&gt;9,'Town Data'!B22,"*")</f>
        <v>3252463.27</v>
      </c>
      <c r="D26" s="37">
        <f>IF('Town Data'!E22&gt;9,'Town Data'!D22,"*")</f>
        <v>1437062</v>
      </c>
      <c r="E26" s="38" t="str">
        <f>IF('Town Data'!G22&gt;9,'Town Data'!F22,"*")</f>
        <v>*</v>
      </c>
      <c r="F26" s="39">
        <f>IF('Town Data'!I22&gt;9,'Town Data'!H22,"*")</f>
        <v>4475314.99</v>
      </c>
      <c r="G26" s="37">
        <f>IF('Town Data'!K22&gt;9,'Town Data'!J22,"*")</f>
        <v>1433077.06</v>
      </c>
      <c r="H26" s="38" t="str">
        <f>IF('Town Data'!M22&gt;9,'Town Data'!L22,"*")</f>
        <v>*</v>
      </c>
      <c r="I26" s="9">
        <f t="shared" si="1"/>
        <v>-0.27324372088499632</v>
      </c>
      <c r="J26" s="9">
        <f t="shared" si="2"/>
        <v>2.7806878717324133E-3</v>
      </c>
      <c r="K26" s="9" t="str">
        <f t="shared" si="3"/>
        <v/>
      </c>
      <c r="L26" s="15"/>
    </row>
    <row r="27" spans="1:12" x14ac:dyDescent="0.25">
      <c r="A27" s="15"/>
      <c r="B27" s="27" t="str">
        <f>'Town Data'!A23</f>
        <v>COLCHESTER</v>
      </c>
      <c r="C27" s="40">
        <f>IF('Town Data'!C23&gt;9,'Town Data'!B23,"*")</f>
        <v>225479305.03</v>
      </c>
      <c r="D27" s="41">
        <f>IF('Town Data'!E23&gt;9,'Town Data'!D23,"*")</f>
        <v>32563403.59</v>
      </c>
      <c r="E27" s="42">
        <f>IF('Town Data'!G23&gt;9,'Town Data'!F23,"*")</f>
        <v>2438826</v>
      </c>
      <c r="F27" s="41">
        <f>IF('Town Data'!I23&gt;9,'Town Data'!H23,"*")</f>
        <v>130389093.5</v>
      </c>
      <c r="G27" s="41">
        <f>IF('Town Data'!K23&gt;9,'Town Data'!J23,"*")</f>
        <v>32393956.969999999</v>
      </c>
      <c r="H27" s="42">
        <f>IF('Town Data'!M23&gt;9,'Town Data'!L23,"*")</f>
        <v>1210462</v>
      </c>
      <c r="I27" s="22">
        <f t="shared" si="1"/>
        <v>0.72928040971463615</v>
      </c>
      <c r="J27" s="22">
        <f t="shared" si="2"/>
        <v>5.230809566022618E-3</v>
      </c>
      <c r="K27" s="22">
        <f t="shared" si="3"/>
        <v>1.0147893944626101</v>
      </c>
      <c r="L27" s="15"/>
    </row>
    <row r="28" spans="1:12" x14ac:dyDescent="0.25">
      <c r="A28" s="15"/>
      <c r="B28" s="15" t="str">
        <f>'Town Data'!A24</f>
        <v>CRAFTSBURY</v>
      </c>
      <c r="C28" s="36">
        <f>IF('Town Data'!C24&gt;9,'Town Data'!B24,"*")</f>
        <v>489551.03</v>
      </c>
      <c r="D28" s="37">
        <f>IF('Town Data'!E24&gt;9,'Town Data'!D24,"*")</f>
        <v>214360.62</v>
      </c>
      <c r="E28" s="38" t="str">
        <f>IF('Town Data'!G24&gt;9,'Town Data'!F24,"*")</f>
        <v>*</v>
      </c>
      <c r="F28" s="39">
        <f>IF('Town Data'!I24&gt;9,'Town Data'!H24,"*")</f>
        <v>528886.73</v>
      </c>
      <c r="G28" s="37">
        <f>IF('Town Data'!K24&gt;9,'Town Data'!J24,"*")</f>
        <v>176018.55</v>
      </c>
      <c r="H28" s="38" t="str">
        <f>IF('Town Data'!M24&gt;9,'Town Data'!L24,"*")</f>
        <v>*</v>
      </c>
      <c r="I28" s="9">
        <f t="shared" si="1"/>
        <v>-7.4374526280891862E-2</v>
      </c>
      <c r="J28" s="9">
        <f t="shared" si="2"/>
        <v>0.21782971169800006</v>
      </c>
      <c r="K28" s="9" t="str">
        <f t="shared" si="3"/>
        <v/>
      </c>
      <c r="L28" s="15"/>
    </row>
    <row r="29" spans="1:12" x14ac:dyDescent="0.25">
      <c r="A29" s="15"/>
      <c r="B29" s="27" t="str">
        <f>'Town Data'!A25</f>
        <v>DANBY</v>
      </c>
      <c r="C29" s="40">
        <f>IF('Town Data'!C25&gt;9,'Town Data'!B25,"*")</f>
        <v>1298154.3899999999</v>
      </c>
      <c r="D29" s="41" t="str">
        <f>IF('Town Data'!E25&gt;9,'Town Data'!D25,"*")</f>
        <v>*</v>
      </c>
      <c r="E29" s="42" t="str">
        <f>IF('Town Data'!G25&gt;9,'Town Data'!F25,"*")</f>
        <v>*</v>
      </c>
      <c r="F29" s="41">
        <f>IF('Town Data'!I25&gt;9,'Town Data'!H25,"*")</f>
        <v>1437240</v>
      </c>
      <c r="G29" s="41">
        <f>IF('Town Data'!K25&gt;9,'Town Data'!J25,"*")</f>
        <v>282397</v>
      </c>
      <c r="H29" s="42" t="str">
        <f>IF('Town Data'!M25&gt;9,'Town Data'!L25,"*")</f>
        <v>*</v>
      </c>
      <c r="I29" s="22">
        <f t="shared" si="1"/>
        <v>-9.6772710194539605E-2</v>
      </c>
      <c r="J29" s="22" t="str">
        <f t="shared" si="2"/>
        <v/>
      </c>
      <c r="K29" s="22" t="str">
        <f t="shared" si="3"/>
        <v/>
      </c>
      <c r="L29" s="15"/>
    </row>
    <row r="30" spans="1:12" x14ac:dyDescent="0.25">
      <c r="A30" s="15"/>
      <c r="B30" s="15" t="str">
        <f>'Town Data'!A26</f>
        <v>DANVILLE</v>
      </c>
      <c r="C30" s="36">
        <f>IF('Town Data'!C26&gt;9,'Town Data'!B26,"*")</f>
        <v>800955.29</v>
      </c>
      <c r="D30" s="37">
        <f>IF('Town Data'!E26&gt;9,'Town Data'!D26,"*")</f>
        <v>637066.48</v>
      </c>
      <c r="E30" s="38" t="str">
        <f>IF('Town Data'!G26&gt;9,'Town Data'!F26,"*")</f>
        <v>*</v>
      </c>
      <c r="F30" s="39">
        <f>IF('Town Data'!I26&gt;9,'Town Data'!H26,"*")</f>
        <v>1091580.97</v>
      </c>
      <c r="G30" s="37">
        <f>IF('Town Data'!K26&gt;9,'Town Data'!J26,"*")</f>
        <v>683987.92</v>
      </c>
      <c r="H30" s="38" t="str">
        <f>IF('Town Data'!M26&gt;9,'Town Data'!L26,"*")</f>
        <v>*</v>
      </c>
      <c r="I30" s="9">
        <f t="shared" si="1"/>
        <v>-0.26624289721723526</v>
      </c>
      <c r="J30" s="9">
        <f t="shared" si="2"/>
        <v>-6.8599808020001374E-2</v>
      </c>
      <c r="K30" s="9" t="str">
        <f t="shared" si="3"/>
        <v/>
      </c>
      <c r="L30" s="15"/>
    </row>
    <row r="31" spans="1:12" x14ac:dyDescent="0.25">
      <c r="A31" s="15"/>
      <c r="B31" s="27" t="str">
        <f>'Town Data'!A27</f>
        <v>DERBY</v>
      </c>
      <c r="C31" s="40">
        <f>IF('Town Data'!C27&gt;9,'Town Data'!B27,"*")</f>
        <v>13831045.66</v>
      </c>
      <c r="D31" s="41">
        <f>IF('Town Data'!E27&gt;9,'Town Data'!D27,"*")</f>
        <v>3194810.51</v>
      </c>
      <c r="E31" s="42">
        <f>IF('Town Data'!G27&gt;9,'Town Data'!F27,"*")</f>
        <v>93746</v>
      </c>
      <c r="F31" s="41">
        <f>IF('Town Data'!I27&gt;9,'Town Data'!H27,"*")</f>
        <v>15725594.1</v>
      </c>
      <c r="G31" s="41">
        <f>IF('Town Data'!K27&gt;9,'Town Data'!J27,"*")</f>
        <v>2968992.1</v>
      </c>
      <c r="H31" s="42">
        <f>IF('Town Data'!M27&gt;9,'Town Data'!L27,"*")</f>
        <v>489716.67</v>
      </c>
      <c r="I31" s="22">
        <f t="shared" si="1"/>
        <v>-0.12047547634464249</v>
      </c>
      <c r="J31" s="22">
        <f t="shared" si="2"/>
        <v>7.6058946064558292E-2</v>
      </c>
      <c r="K31" s="22">
        <f t="shared" si="3"/>
        <v>-0.80857094368464111</v>
      </c>
      <c r="L31" s="15"/>
    </row>
    <row r="32" spans="1:12" x14ac:dyDescent="0.25">
      <c r="A32" s="15"/>
      <c r="B32" s="15" t="str">
        <f>'Town Data'!A28</f>
        <v>DORSET</v>
      </c>
      <c r="C32" s="36">
        <f>IF('Town Data'!C28&gt;9,'Town Data'!B28,"*")</f>
        <v>1353650.08</v>
      </c>
      <c r="D32" s="37">
        <f>IF('Town Data'!E28&gt;9,'Town Data'!D28,"*")</f>
        <v>574037.05000000005</v>
      </c>
      <c r="E32" s="38" t="str">
        <f>IF('Town Data'!G28&gt;9,'Town Data'!F28,"*")</f>
        <v>*</v>
      </c>
      <c r="F32" s="39">
        <f>IF('Town Data'!I28&gt;9,'Town Data'!H28,"*")</f>
        <v>1705440.63</v>
      </c>
      <c r="G32" s="37">
        <f>IF('Town Data'!K28&gt;9,'Town Data'!J28,"*")</f>
        <v>826483.35</v>
      </c>
      <c r="H32" s="38" t="str">
        <f>IF('Town Data'!M28&gt;9,'Town Data'!L28,"*")</f>
        <v>*</v>
      </c>
      <c r="I32" s="9">
        <f t="shared" si="1"/>
        <v>-0.20627545973265562</v>
      </c>
      <c r="J32" s="9">
        <f t="shared" si="2"/>
        <v>-0.30544632266336635</v>
      </c>
      <c r="K32" s="9" t="str">
        <f t="shared" si="3"/>
        <v/>
      </c>
      <c r="L32" s="15"/>
    </row>
    <row r="33" spans="1:12" x14ac:dyDescent="0.25">
      <c r="A33" s="15"/>
      <c r="B33" s="27" t="str">
        <f>'Town Data'!A29</f>
        <v>DOVER</v>
      </c>
      <c r="C33" s="40">
        <f>IF('Town Data'!C29&gt;9,'Town Data'!B29,"*")</f>
        <v>1015314.96</v>
      </c>
      <c r="D33" s="41">
        <f>IF('Town Data'!E29&gt;9,'Town Data'!D29,"*")</f>
        <v>766881.7</v>
      </c>
      <c r="E33" s="42" t="str">
        <f>IF('Town Data'!G29&gt;9,'Town Data'!F29,"*")</f>
        <v>*</v>
      </c>
      <c r="F33" s="41">
        <f>IF('Town Data'!I29&gt;9,'Town Data'!H29,"*")</f>
        <v>1299794.2</v>
      </c>
      <c r="G33" s="41">
        <f>IF('Town Data'!K29&gt;9,'Town Data'!J29,"*")</f>
        <v>944032.2</v>
      </c>
      <c r="H33" s="42" t="str">
        <f>IF('Town Data'!M29&gt;9,'Town Data'!L29,"*")</f>
        <v>*</v>
      </c>
      <c r="I33" s="22">
        <f t="shared" si="1"/>
        <v>-0.21886483260196113</v>
      </c>
      <c r="J33" s="22">
        <f t="shared" si="2"/>
        <v>-0.18765302708954207</v>
      </c>
      <c r="K33" s="22" t="str">
        <f t="shared" si="3"/>
        <v/>
      </c>
      <c r="L33" s="15"/>
    </row>
    <row r="34" spans="1:12" x14ac:dyDescent="0.25">
      <c r="A34" s="15"/>
      <c r="B34" s="15" t="str">
        <f>'Town Data'!A30</f>
        <v>DUMMERSTON</v>
      </c>
      <c r="C34" s="36">
        <f>IF('Town Data'!C30&gt;9,'Town Data'!B30,"*")</f>
        <v>840809.15</v>
      </c>
      <c r="D34" s="37">
        <f>IF('Town Data'!E30&gt;9,'Town Data'!D30,"*")</f>
        <v>224726.04</v>
      </c>
      <c r="E34" s="38" t="str">
        <f>IF('Town Data'!G30&gt;9,'Town Data'!F30,"*")</f>
        <v>*</v>
      </c>
      <c r="F34" s="39">
        <f>IF('Town Data'!I30&gt;9,'Town Data'!H30,"*")</f>
        <v>1002411.45</v>
      </c>
      <c r="G34" s="37">
        <f>IF('Town Data'!K30&gt;9,'Town Data'!J30,"*")</f>
        <v>228878.77</v>
      </c>
      <c r="H34" s="38" t="str">
        <f>IF('Town Data'!M30&gt;9,'Town Data'!L30,"*")</f>
        <v>*</v>
      </c>
      <c r="I34" s="9">
        <f t="shared" si="1"/>
        <v>-0.16121354160509632</v>
      </c>
      <c r="J34" s="9">
        <f t="shared" si="2"/>
        <v>-1.8143797260007914E-2</v>
      </c>
      <c r="K34" s="9" t="str">
        <f t="shared" si="3"/>
        <v/>
      </c>
      <c r="L34" s="15"/>
    </row>
    <row r="35" spans="1:12" x14ac:dyDescent="0.25">
      <c r="A35" s="15"/>
      <c r="B35" s="27" t="str">
        <f>'Town Data'!A31</f>
        <v>EAST MONTPELIER</v>
      </c>
      <c r="C35" s="40">
        <f>IF('Town Data'!C31&gt;9,'Town Data'!B31,"*")</f>
        <v>3149063.04</v>
      </c>
      <c r="D35" s="41">
        <f>IF('Town Data'!E31&gt;9,'Town Data'!D31,"*")</f>
        <v>1156237</v>
      </c>
      <c r="E35" s="42" t="str">
        <f>IF('Town Data'!G31&gt;9,'Town Data'!F31,"*")</f>
        <v>*</v>
      </c>
      <c r="F35" s="41">
        <f>IF('Town Data'!I31&gt;9,'Town Data'!H31,"*")</f>
        <v>3337840.2</v>
      </c>
      <c r="G35" s="41">
        <f>IF('Town Data'!K31&gt;9,'Town Data'!J31,"*")</f>
        <v>1165019.5</v>
      </c>
      <c r="H35" s="42" t="str">
        <f>IF('Town Data'!M31&gt;9,'Town Data'!L31,"*")</f>
        <v>*</v>
      </c>
      <c r="I35" s="22">
        <f t="shared" si="1"/>
        <v>-5.6556679975272674E-2</v>
      </c>
      <c r="J35" s="22">
        <f t="shared" si="2"/>
        <v>-7.5385004285335993E-3</v>
      </c>
      <c r="K35" s="22" t="str">
        <f t="shared" si="3"/>
        <v/>
      </c>
      <c r="L35" s="15"/>
    </row>
    <row r="36" spans="1:12" x14ac:dyDescent="0.25">
      <c r="A36" s="15"/>
      <c r="B36" s="15" t="str">
        <f>'Town Data'!A32</f>
        <v>ENOSBURG</v>
      </c>
      <c r="C36" s="36">
        <f>IF('Town Data'!C32&gt;9,'Town Data'!B32,"*")</f>
        <v>6327505.1699999999</v>
      </c>
      <c r="D36" s="37">
        <f>IF('Town Data'!E32&gt;9,'Town Data'!D32,"*")</f>
        <v>1694484.72</v>
      </c>
      <c r="E36" s="38">
        <f>IF('Town Data'!G32&gt;9,'Town Data'!F32,"*")</f>
        <v>75343.67</v>
      </c>
      <c r="F36" s="39">
        <f>IF('Town Data'!I32&gt;9,'Town Data'!H32,"*")</f>
        <v>6585097.4800000004</v>
      </c>
      <c r="G36" s="37">
        <f>IF('Town Data'!K32&gt;9,'Town Data'!J32,"*")</f>
        <v>1587117.33</v>
      </c>
      <c r="H36" s="38">
        <f>IF('Town Data'!M32&gt;9,'Town Data'!L32,"*")</f>
        <v>88516.67</v>
      </c>
      <c r="I36" s="9">
        <f t="shared" si="1"/>
        <v>-3.9117463451733218E-2</v>
      </c>
      <c r="J36" s="9">
        <f t="shared" si="2"/>
        <v>6.7649308573802733E-2</v>
      </c>
      <c r="K36" s="9">
        <f t="shared" si="3"/>
        <v>-0.14881942576466106</v>
      </c>
      <c r="L36" s="15"/>
    </row>
    <row r="37" spans="1:12" x14ac:dyDescent="0.25">
      <c r="A37" s="15"/>
      <c r="B37" s="27" t="str">
        <f>'Town Data'!A33</f>
        <v>ESSEX</v>
      </c>
      <c r="C37" s="40">
        <f>IF('Town Data'!C33&gt;9,'Town Data'!B33,"*")</f>
        <v>35347761.5</v>
      </c>
      <c r="D37" s="41">
        <f>IF('Town Data'!E33&gt;9,'Town Data'!D33,"*")</f>
        <v>11225587.609999999</v>
      </c>
      <c r="E37" s="42">
        <f>IF('Town Data'!G33&gt;9,'Town Data'!F33,"*")</f>
        <v>213663.17</v>
      </c>
      <c r="F37" s="41">
        <f>IF('Town Data'!I33&gt;9,'Town Data'!H33,"*")</f>
        <v>36688753.090000004</v>
      </c>
      <c r="G37" s="41">
        <f>IF('Town Data'!K33&gt;9,'Town Data'!J33,"*")</f>
        <v>11279913.310000001</v>
      </c>
      <c r="H37" s="42">
        <f>IF('Town Data'!M33&gt;9,'Town Data'!L33,"*")</f>
        <v>614365.5</v>
      </c>
      <c r="I37" s="22">
        <f t="shared" si="1"/>
        <v>-3.655048147072374E-2</v>
      </c>
      <c r="J37" s="22">
        <f t="shared" si="2"/>
        <v>-4.8161451694703769E-3</v>
      </c>
      <c r="K37" s="22">
        <f>IFERROR((E37-H37)/H37,"")</f>
        <v>-0.65222140566161346</v>
      </c>
      <c r="L37" s="15"/>
    </row>
    <row r="38" spans="1:12" x14ac:dyDescent="0.25">
      <c r="A38" s="15"/>
      <c r="B38" s="15" t="str">
        <f>'Town Data'!A34</f>
        <v>FAIR HAVEN</v>
      </c>
      <c r="C38" s="36">
        <f>IF('Town Data'!C34&gt;9,'Town Data'!B34,"*")</f>
        <v>5645212.9400000004</v>
      </c>
      <c r="D38" s="37">
        <f>IF('Town Data'!E34&gt;9,'Town Data'!D34,"*")</f>
        <v>1386258.77</v>
      </c>
      <c r="E38" s="38" t="str">
        <f>IF('Town Data'!G34&gt;9,'Town Data'!F34,"*")</f>
        <v>*</v>
      </c>
      <c r="F38" s="39">
        <f>IF('Town Data'!I34&gt;9,'Town Data'!H34,"*")</f>
        <v>7126581.3600000003</v>
      </c>
      <c r="G38" s="37">
        <f>IF('Town Data'!K34&gt;9,'Town Data'!J34,"*")</f>
        <v>1173789.05</v>
      </c>
      <c r="H38" s="38" t="str">
        <f>IF('Town Data'!M34&gt;9,'Town Data'!L34,"*")</f>
        <v>*</v>
      </c>
      <c r="I38" s="9">
        <f t="shared" si="1"/>
        <v>-0.20786522249147518</v>
      </c>
      <c r="J38" s="9">
        <f t="shared" si="2"/>
        <v>0.18101184365282669</v>
      </c>
      <c r="K38" s="9" t="str">
        <f t="shared" si="3"/>
        <v/>
      </c>
      <c r="L38" s="15"/>
    </row>
    <row r="39" spans="1:12" x14ac:dyDescent="0.25">
      <c r="A39" s="15"/>
      <c r="B39" s="27" t="str">
        <f>'Town Data'!A35</f>
        <v>FAIRFAX</v>
      </c>
      <c r="C39" s="40">
        <f>IF('Town Data'!C35&gt;9,'Town Data'!B35,"*")</f>
        <v>2492662.98</v>
      </c>
      <c r="D39" s="41">
        <f>IF('Town Data'!E35&gt;9,'Town Data'!D35,"*")</f>
        <v>1073530.6299999999</v>
      </c>
      <c r="E39" s="42" t="str">
        <f>IF('Town Data'!G35&gt;9,'Town Data'!F35,"*")</f>
        <v>*</v>
      </c>
      <c r="F39" s="41">
        <f>IF('Town Data'!I35&gt;9,'Town Data'!H35,"*")</f>
        <v>2872749.8</v>
      </c>
      <c r="G39" s="41">
        <f>IF('Town Data'!K35&gt;9,'Town Data'!J35,"*")</f>
        <v>1206976.55</v>
      </c>
      <c r="H39" s="42" t="str">
        <f>IF('Town Data'!M35&gt;9,'Town Data'!L35,"*")</f>
        <v>*</v>
      </c>
      <c r="I39" s="22">
        <f t="shared" si="1"/>
        <v>-0.13230766563798904</v>
      </c>
      <c r="J39" s="22">
        <f t="shared" si="2"/>
        <v>-0.11056214803841893</v>
      </c>
      <c r="K39" s="22" t="str">
        <f t="shared" si="3"/>
        <v/>
      </c>
      <c r="L39" s="15"/>
    </row>
    <row r="40" spans="1:12" x14ac:dyDescent="0.25">
      <c r="A40" s="15"/>
      <c r="B40" s="15" t="str">
        <f>'Town Data'!A36</f>
        <v>FAIRLEE</v>
      </c>
      <c r="C40" s="36">
        <f>IF('Town Data'!C36&gt;9,'Town Data'!B36,"*")</f>
        <v>4050004.72</v>
      </c>
      <c r="D40" s="37">
        <f>IF('Town Data'!E36&gt;9,'Town Data'!D36,"*")</f>
        <v>423450.8</v>
      </c>
      <c r="E40" s="38" t="str">
        <f>IF('Town Data'!G36&gt;9,'Town Data'!F36,"*")</f>
        <v>*</v>
      </c>
      <c r="F40" s="39">
        <f>IF('Town Data'!I36&gt;9,'Town Data'!H36,"*")</f>
        <v>4414589.41</v>
      </c>
      <c r="G40" s="37">
        <f>IF('Town Data'!K36&gt;9,'Town Data'!J36,"*")</f>
        <v>429483.41</v>
      </c>
      <c r="H40" s="38" t="str">
        <f>IF('Town Data'!M36&gt;9,'Town Data'!L36,"*")</f>
        <v>*</v>
      </c>
      <c r="I40" s="9">
        <f t="shared" si="1"/>
        <v>-8.2586319165749988E-2</v>
      </c>
      <c r="J40" s="9">
        <f t="shared" si="2"/>
        <v>-1.4046200294442075E-2</v>
      </c>
      <c r="K40" s="9" t="str">
        <f t="shared" si="3"/>
        <v/>
      </c>
      <c r="L40" s="15"/>
    </row>
    <row r="41" spans="1:12" x14ac:dyDescent="0.25">
      <c r="A41" s="15"/>
      <c r="B41" s="27" t="str">
        <f>'Town Data'!A37</f>
        <v>FERRISBURGH</v>
      </c>
      <c r="C41" s="40">
        <f>IF('Town Data'!C37&gt;9,'Town Data'!B37,"*")</f>
        <v>2226507.7799999998</v>
      </c>
      <c r="D41" s="41">
        <f>IF('Town Data'!E37&gt;9,'Town Data'!D37,"*")</f>
        <v>921380.45</v>
      </c>
      <c r="E41" s="42" t="str">
        <f>IF('Town Data'!G37&gt;9,'Town Data'!F37,"*")</f>
        <v>*</v>
      </c>
      <c r="F41" s="41">
        <f>IF('Town Data'!I37&gt;9,'Town Data'!H37,"*")</f>
        <v>1862075.52</v>
      </c>
      <c r="G41" s="41">
        <f>IF('Town Data'!K37&gt;9,'Town Data'!J37,"*")</f>
        <v>766632.1</v>
      </c>
      <c r="H41" s="42" t="str">
        <f>IF('Town Data'!M37&gt;9,'Town Data'!L37,"*")</f>
        <v>*</v>
      </c>
      <c r="I41" s="22">
        <f t="shared" si="1"/>
        <v>0.19571293220158964</v>
      </c>
      <c r="J41" s="22">
        <f t="shared" si="2"/>
        <v>0.20185477493050444</v>
      </c>
      <c r="K41" s="22" t="str">
        <f t="shared" si="3"/>
        <v/>
      </c>
      <c r="L41" s="15"/>
    </row>
    <row r="42" spans="1:12" x14ac:dyDescent="0.25">
      <c r="A42" s="15"/>
      <c r="B42" s="15" t="str">
        <f>'Town Data'!A38</f>
        <v>GEORGIA</v>
      </c>
      <c r="C42" s="36">
        <f>IF('Town Data'!C38&gt;9,'Town Data'!B38,"*")</f>
        <v>1959506</v>
      </c>
      <c r="D42" s="37">
        <f>IF('Town Data'!E38&gt;9,'Town Data'!D38,"*")</f>
        <v>655183</v>
      </c>
      <c r="E42" s="38" t="str">
        <f>IF('Town Data'!G38&gt;9,'Town Data'!F38,"*")</f>
        <v>*</v>
      </c>
      <c r="F42" s="39">
        <f>IF('Town Data'!I38&gt;9,'Town Data'!H38,"*")</f>
        <v>5531977</v>
      </c>
      <c r="G42" s="37">
        <f>IF('Town Data'!K38&gt;9,'Town Data'!J38,"*")</f>
        <v>570825</v>
      </c>
      <c r="H42" s="38" t="str">
        <f>IF('Town Data'!M38&gt;9,'Town Data'!L38,"*")</f>
        <v>*</v>
      </c>
      <c r="I42" s="9">
        <f t="shared" si="1"/>
        <v>-0.64578558443030398</v>
      </c>
      <c r="J42" s="9">
        <f t="shared" si="2"/>
        <v>0.14778259536635571</v>
      </c>
      <c r="K42" s="9" t="str">
        <f t="shared" si="3"/>
        <v/>
      </c>
      <c r="L42" s="15"/>
    </row>
    <row r="43" spans="1:12" x14ac:dyDescent="0.25">
      <c r="A43" s="15"/>
      <c r="B43" s="27" t="str">
        <f>'Town Data'!A39</f>
        <v>HARDWICK</v>
      </c>
      <c r="C43" s="40">
        <f>IF('Town Data'!C39&gt;9,'Town Data'!B39,"*")</f>
        <v>7523618.6399999997</v>
      </c>
      <c r="D43" s="41">
        <f>IF('Town Data'!E39&gt;9,'Town Data'!D39,"*")</f>
        <v>1429769.97</v>
      </c>
      <c r="E43" s="42" t="str">
        <f>IF('Town Data'!G39&gt;9,'Town Data'!F39,"*")</f>
        <v>*</v>
      </c>
      <c r="F43" s="41">
        <f>IF('Town Data'!I39&gt;9,'Town Data'!H39,"*")</f>
        <v>7744333.1200000001</v>
      </c>
      <c r="G43" s="41">
        <f>IF('Town Data'!K39&gt;9,'Town Data'!J39,"*")</f>
        <v>1404695.08</v>
      </c>
      <c r="H43" s="42" t="str">
        <f>IF('Town Data'!M39&gt;9,'Town Data'!L39,"*")</f>
        <v>*</v>
      </c>
      <c r="I43" s="22">
        <f t="shared" si="1"/>
        <v>-2.850012732923354E-2</v>
      </c>
      <c r="J43" s="22">
        <f t="shared" si="2"/>
        <v>1.7850770859110503E-2</v>
      </c>
      <c r="K43" s="22" t="str">
        <f t="shared" si="3"/>
        <v/>
      </c>
      <c r="L43" s="15"/>
    </row>
    <row r="44" spans="1:12" x14ac:dyDescent="0.25">
      <c r="A44" s="15"/>
      <c r="B44" s="15" t="str">
        <f>'Town Data'!A40</f>
        <v>HARTFORD</v>
      </c>
      <c r="C44" s="36">
        <f>IF('Town Data'!C40&gt;9,'Town Data'!B40,"*")</f>
        <v>18300305.140000001</v>
      </c>
      <c r="D44" s="37">
        <f>IF('Town Data'!E40&gt;9,'Town Data'!D40,"*")</f>
        <v>6526431.6900000004</v>
      </c>
      <c r="E44" s="38">
        <f>IF('Town Data'!G40&gt;9,'Town Data'!F40,"*")</f>
        <v>103397.5</v>
      </c>
      <c r="F44" s="39">
        <f>IF('Town Data'!I40&gt;9,'Town Data'!H40,"*")</f>
        <v>19993741</v>
      </c>
      <c r="G44" s="37">
        <f>IF('Town Data'!K40&gt;9,'Town Data'!J40,"*")</f>
        <v>5758462.4299999997</v>
      </c>
      <c r="H44" s="38">
        <f>IF('Town Data'!M40&gt;9,'Town Data'!L40,"*")</f>
        <v>143123.32999999999</v>
      </c>
      <c r="I44" s="9">
        <f t="shared" si="1"/>
        <v>-8.4698299332776159E-2</v>
      </c>
      <c r="J44" s="9">
        <f t="shared" si="2"/>
        <v>0.13336359650435381</v>
      </c>
      <c r="K44" s="9">
        <f t="shared" si="3"/>
        <v>-0.27756362292576614</v>
      </c>
      <c r="L44" s="15"/>
    </row>
    <row r="45" spans="1:12" x14ac:dyDescent="0.25">
      <c r="A45" s="15"/>
      <c r="B45" s="27" t="str">
        <f>'Town Data'!A41</f>
        <v>HARTLAND</v>
      </c>
      <c r="C45" s="40">
        <f>IF('Town Data'!C41&gt;9,'Town Data'!B41,"*")</f>
        <v>654093.44999999995</v>
      </c>
      <c r="D45" s="41">
        <f>IF('Town Data'!E41&gt;9,'Town Data'!D41,"*")</f>
        <v>198911</v>
      </c>
      <c r="E45" s="42" t="str">
        <f>IF('Town Data'!G41&gt;9,'Town Data'!F41,"*")</f>
        <v>*</v>
      </c>
      <c r="F45" s="41">
        <f>IF('Town Data'!I41&gt;9,'Town Data'!H41,"*")</f>
        <v>745388.41</v>
      </c>
      <c r="G45" s="41">
        <f>IF('Town Data'!K41&gt;9,'Town Data'!J41,"*")</f>
        <v>192621.83</v>
      </c>
      <c r="H45" s="42" t="str">
        <f>IF('Town Data'!M41&gt;9,'Town Data'!L41,"*")</f>
        <v>*</v>
      </c>
      <c r="I45" s="22">
        <f t="shared" si="1"/>
        <v>-0.12247971497168848</v>
      </c>
      <c r="J45" s="22">
        <f t="shared" si="2"/>
        <v>3.2650349132286892E-2</v>
      </c>
      <c r="K45" s="22" t="str">
        <f t="shared" si="3"/>
        <v/>
      </c>
      <c r="L45" s="15"/>
    </row>
    <row r="46" spans="1:12" x14ac:dyDescent="0.25">
      <c r="A46" s="15"/>
      <c r="B46" s="15" t="str">
        <f>'Town Data'!A42</f>
        <v>HIGHGATE</v>
      </c>
      <c r="C46" s="36">
        <f>IF('Town Data'!C42&gt;9,'Town Data'!B42,"*")</f>
        <v>1574184</v>
      </c>
      <c r="D46" s="37">
        <f>IF('Town Data'!E42&gt;9,'Town Data'!D42,"*")</f>
        <v>495878</v>
      </c>
      <c r="E46" s="38" t="str">
        <f>IF('Town Data'!G42&gt;9,'Town Data'!F42,"*")</f>
        <v>*</v>
      </c>
      <c r="F46" s="39">
        <f>IF('Town Data'!I42&gt;9,'Town Data'!H42,"*")</f>
        <v>1581896.16</v>
      </c>
      <c r="G46" s="37">
        <f>IF('Town Data'!K42&gt;9,'Town Data'!J42,"*")</f>
        <v>463325.16</v>
      </c>
      <c r="H46" s="38" t="str">
        <f>IF('Town Data'!M42&gt;9,'Town Data'!L42,"*")</f>
        <v>*</v>
      </c>
      <c r="I46" s="9">
        <f t="shared" si="1"/>
        <v>-4.875263114615511E-3</v>
      </c>
      <c r="J46" s="9">
        <f t="shared" si="2"/>
        <v>7.0259167449486293E-2</v>
      </c>
      <c r="K46" s="9" t="str">
        <f t="shared" si="3"/>
        <v/>
      </c>
      <c r="L46" s="15"/>
    </row>
    <row r="47" spans="1:12" x14ac:dyDescent="0.25">
      <c r="A47" s="15"/>
      <c r="B47" s="27" t="str">
        <f>'Town Data'!A43</f>
        <v>HINESBURG</v>
      </c>
      <c r="C47" s="40">
        <f>IF('Town Data'!C43&gt;9,'Town Data'!B43,"*")</f>
        <v>4762552.28</v>
      </c>
      <c r="D47" s="41">
        <f>IF('Town Data'!E43&gt;9,'Town Data'!D43,"*")</f>
        <v>1275001.46</v>
      </c>
      <c r="E47" s="42" t="str">
        <f>IF('Town Data'!G43&gt;9,'Town Data'!F43,"*")</f>
        <v>*</v>
      </c>
      <c r="F47" s="41">
        <f>IF('Town Data'!I43&gt;9,'Town Data'!H43,"*")</f>
        <v>7684706.4699999997</v>
      </c>
      <c r="G47" s="41">
        <f>IF('Town Data'!K43&gt;9,'Town Data'!J43,"*")</f>
        <v>1145091.67</v>
      </c>
      <c r="H47" s="42" t="str">
        <f>IF('Town Data'!M43&gt;9,'Town Data'!L43,"*")</f>
        <v>*</v>
      </c>
      <c r="I47" s="22">
        <f t="shared" si="1"/>
        <v>-0.38025579785092295</v>
      </c>
      <c r="J47" s="22">
        <f t="shared" si="2"/>
        <v>0.11344924900204718</v>
      </c>
      <c r="K47" s="22" t="str">
        <f t="shared" si="3"/>
        <v/>
      </c>
      <c r="L47" s="15"/>
    </row>
    <row r="48" spans="1:12" x14ac:dyDescent="0.25">
      <c r="A48" s="15"/>
      <c r="B48" s="15" t="str">
        <f>'Town Data'!A44</f>
        <v>HYDE PARK</v>
      </c>
      <c r="C48" s="36">
        <f>IF('Town Data'!C44&gt;9,'Town Data'!B44,"*")</f>
        <v>608404.97</v>
      </c>
      <c r="D48" s="37">
        <f>IF('Town Data'!E44&gt;9,'Town Data'!D44,"*")</f>
        <v>306817.57</v>
      </c>
      <c r="E48" s="38" t="str">
        <f>IF('Town Data'!G44&gt;9,'Town Data'!F44,"*")</f>
        <v>*</v>
      </c>
      <c r="F48" s="39">
        <f>IF('Town Data'!I44&gt;9,'Town Data'!H44,"*")</f>
        <v>573486.36</v>
      </c>
      <c r="G48" s="37">
        <f>IF('Town Data'!K44&gt;9,'Town Data'!J44,"*")</f>
        <v>233411.61</v>
      </c>
      <c r="H48" s="38" t="str">
        <f>IF('Town Data'!M44&gt;9,'Town Data'!L44,"*")</f>
        <v>*</v>
      </c>
      <c r="I48" s="9">
        <f t="shared" si="1"/>
        <v>6.0888300813292204E-2</v>
      </c>
      <c r="J48" s="9">
        <f t="shared" si="2"/>
        <v>0.31449146852635146</v>
      </c>
      <c r="K48" s="9" t="str">
        <f t="shared" si="3"/>
        <v/>
      </c>
      <c r="L48" s="15"/>
    </row>
    <row r="49" spans="1:12" x14ac:dyDescent="0.25">
      <c r="A49" s="15"/>
      <c r="B49" s="27" t="str">
        <f>'Town Data'!A45</f>
        <v>JAMAICA</v>
      </c>
      <c r="C49" s="40">
        <f>IF('Town Data'!C45&gt;9,'Town Data'!B45,"*")</f>
        <v>678612</v>
      </c>
      <c r="D49" s="41">
        <f>IF('Town Data'!E45&gt;9,'Town Data'!D45,"*")</f>
        <v>306630</v>
      </c>
      <c r="E49" s="42" t="str">
        <f>IF('Town Data'!G45&gt;9,'Town Data'!F45,"*")</f>
        <v>*</v>
      </c>
      <c r="F49" s="41">
        <f>IF('Town Data'!I45&gt;9,'Town Data'!H45,"*")</f>
        <v>555116.94999999995</v>
      </c>
      <c r="G49" s="41">
        <f>IF('Town Data'!K45&gt;9,'Town Data'!J45,"*")</f>
        <v>240820.17</v>
      </c>
      <c r="H49" s="42" t="str">
        <f>IF('Town Data'!M45&gt;9,'Town Data'!L45,"*")</f>
        <v>*</v>
      </c>
      <c r="I49" s="22">
        <f t="shared" si="1"/>
        <v>0.22246672525492162</v>
      </c>
      <c r="J49" s="22">
        <f t="shared" si="2"/>
        <v>0.27327374613181271</v>
      </c>
      <c r="K49" s="22" t="str">
        <f t="shared" si="3"/>
        <v/>
      </c>
      <c r="L49" s="15"/>
    </row>
    <row r="50" spans="1:12" x14ac:dyDescent="0.25">
      <c r="A50" s="15"/>
      <c r="B50" s="15" t="str">
        <f>'Town Data'!A46</f>
        <v>JERICHO</v>
      </c>
      <c r="C50" s="36">
        <f>IF('Town Data'!C46&gt;9,'Town Data'!B46,"*")</f>
        <v>1140373</v>
      </c>
      <c r="D50" s="37">
        <f>IF('Town Data'!E46&gt;9,'Town Data'!D46,"*")</f>
        <v>515581</v>
      </c>
      <c r="E50" s="38" t="str">
        <f>IF('Town Data'!G46&gt;9,'Town Data'!F46,"*")</f>
        <v>*</v>
      </c>
      <c r="F50" s="39">
        <f>IF('Town Data'!I46&gt;9,'Town Data'!H46,"*")</f>
        <v>1211604</v>
      </c>
      <c r="G50" s="37">
        <f>IF('Town Data'!K46&gt;9,'Town Data'!J46,"*")</f>
        <v>467054</v>
      </c>
      <c r="H50" s="38" t="str">
        <f>IF('Town Data'!M46&gt;9,'Town Data'!L46,"*")</f>
        <v>*</v>
      </c>
      <c r="I50" s="9">
        <f t="shared" si="1"/>
        <v>-5.8790660975038052E-2</v>
      </c>
      <c r="J50" s="9">
        <f t="shared" si="2"/>
        <v>0.10390019141255614</v>
      </c>
      <c r="K50" s="9" t="str">
        <f t="shared" si="3"/>
        <v/>
      </c>
      <c r="L50" s="15"/>
    </row>
    <row r="51" spans="1:12" x14ac:dyDescent="0.25">
      <c r="A51" s="15"/>
      <c r="B51" s="27" t="str">
        <f>'Town Data'!A47</f>
        <v>JOHNSON</v>
      </c>
      <c r="C51" s="40">
        <f>IF('Town Data'!C47&gt;9,'Town Data'!B47,"*")</f>
        <v>9953420.3399999999</v>
      </c>
      <c r="D51" s="41">
        <f>IF('Town Data'!E47&gt;9,'Town Data'!D47,"*")</f>
        <v>3187613.5</v>
      </c>
      <c r="E51" s="42" t="str">
        <f>IF('Town Data'!G47&gt;9,'Town Data'!F47,"*")</f>
        <v>*</v>
      </c>
      <c r="F51" s="41">
        <f>IF('Town Data'!I47&gt;9,'Town Data'!H47,"*")</f>
        <v>10059429.27</v>
      </c>
      <c r="G51" s="41">
        <f>IF('Town Data'!K47&gt;9,'Town Data'!J47,"*")</f>
        <v>2967542.68</v>
      </c>
      <c r="H51" s="42" t="str">
        <f>IF('Town Data'!M47&gt;9,'Town Data'!L47,"*")</f>
        <v>*</v>
      </c>
      <c r="I51" s="22">
        <f t="shared" si="1"/>
        <v>-1.0538264861223057E-2</v>
      </c>
      <c r="J51" s="22">
        <f t="shared" si="2"/>
        <v>7.415927712958785E-2</v>
      </c>
      <c r="K51" s="22" t="str">
        <f t="shared" si="3"/>
        <v/>
      </c>
      <c r="L51" s="15"/>
    </row>
    <row r="52" spans="1:12" x14ac:dyDescent="0.25">
      <c r="A52" s="15"/>
      <c r="B52" s="15" t="str">
        <f>'Town Data'!A48</f>
        <v>KILLINGTON</v>
      </c>
      <c r="C52" s="36">
        <f>IF('Town Data'!C48&gt;9,'Town Data'!B48,"*")</f>
        <v>2526073</v>
      </c>
      <c r="D52" s="37">
        <f>IF('Town Data'!E48&gt;9,'Town Data'!D48,"*")</f>
        <v>1993839</v>
      </c>
      <c r="E52" s="38" t="str">
        <f>IF('Town Data'!G48&gt;9,'Town Data'!F48,"*")</f>
        <v>*</v>
      </c>
      <c r="F52" s="39">
        <f>IF('Town Data'!I48&gt;9,'Town Data'!H48,"*")</f>
        <v>1599665</v>
      </c>
      <c r="G52" s="37">
        <f>IF('Town Data'!K48&gt;9,'Town Data'!J48,"*")</f>
        <v>1151608</v>
      </c>
      <c r="H52" s="38" t="str">
        <f>IF('Town Data'!M48&gt;9,'Town Data'!L48,"*")</f>
        <v>*</v>
      </c>
      <c r="I52" s="9">
        <f t="shared" si="1"/>
        <v>0.57912625455954836</v>
      </c>
      <c r="J52" s="9">
        <f t="shared" si="2"/>
        <v>0.73135216149939908</v>
      </c>
      <c r="K52" s="9" t="str">
        <f t="shared" si="3"/>
        <v/>
      </c>
      <c r="L52" s="15"/>
    </row>
    <row r="53" spans="1:12" x14ac:dyDescent="0.25">
      <c r="A53" s="15"/>
      <c r="B53" s="27" t="str">
        <f>'Town Data'!A49</f>
        <v>LONDONDERRY</v>
      </c>
      <c r="C53" s="40">
        <f>IF('Town Data'!C49&gt;9,'Town Data'!B49,"*")</f>
        <v>2715965.69</v>
      </c>
      <c r="D53" s="41">
        <f>IF('Town Data'!E49&gt;9,'Town Data'!D49,"*")</f>
        <v>862981.02</v>
      </c>
      <c r="E53" s="42" t="str">
        <f>IF('Town Data'!G49&gt;9,'Town Data'!F49,"*")</f>
        <v>*</v>
      </c>
      <c r="F53" s="41">
        <f>IF('Town Data'!I49&gt;9,'Town Data'!H49,"*")</f>
        <v>3179759.3</v>
      </c>
      <c r="G53" s="41">
        <f>IF('Town Data'!K49&gt;9,'Town Data'!J49,"*")</f>
        <v>1019478.65</v>
      </c>
      <c r="H53" s="42" t="str">
        <f>IF('Town Data'!M49&gt;9,'Town Data'!L49,"*")</f>
        <v>*</v>
      </c>
      <c r="I53" s="22">
        <f t="shared" si="1"/>
        <v>-0.14585808743447967</v>
      </c>
      <c r="J53" s="22">
        <f t="shared" si="2"/>
        <v>-0.15350751092237194</v>
      </c>
      <c r="K53" s="22" t="str">
        <f t="shared" si="3"/>
        <v/>
      </c>
      <c r="L53" s="15"/>
    </row>
    <row r="54" spans="1:12" x14ac:dyDescent="0.25">
      <c r="A54" s="15"/>
      <c r="B54" s="15" t="str">
        <f>'Town Data'!A50</f>
        <v>LUDLOW</v>
      </c>
      <c r="C54" s="36">
        <f>IF('Town Data'!C50&gt;9,'Town Data'!B50,"*")</f>
        <v>7000836.1799999997</v>
      </c>
      <c r="D54" s="37">
        <f>IF('Town Data'!E50&gt;9,'Town Data'!D50,"*")</f>
        <v>3035937.87</v>
      </c>
      <c r="E54" s="38" t="str">
        <f>IF('Town Data'!G50&gt;9,'Town Data'!F50,"*")</f>
        <v>*</v>
      </c>
      <c r="F54" s="39">
        <f>IF('Town Data'!I50&gt;9,'Town Data'!H50,"*")</f>
        <v>7008956.54</v>
      </c>
      <c r="G54" s="37">
        <f>IF('Town Data'!K50&gt;9,'Town Data'!J50,"*")</f>
        <v>2835626.69</v>
      </c>
      <c r="H54" s="38" t="str">
        <f>IF('Town Data'!M50&gt;9,'Town Data'!L50,"*")</f>
        <v>*</v>
      </c>
      <c r="I54" s="9">
        <f t="shared" si="1"/>
        <v>-1.1585690328735202E-3</v>
      </c>
      <c r="J54" s="9">
        <f t="shared" si="2"/>
        <v>7.0640885383964333E-2</v>
      </c>
      <c r="K54" s="9" t="str">
        <f t="shared" si="3"/>
        <v/>
      </c>
      <c r="L54" s="15"/>
    </row>
    <row r="55" spans="1:12" x14ac:dyDescent="0.25">
      <c r="A55" s="15"/>
      <c r="B55" s="27" t="str">
        <f>'Town Data'!A51</f>
        <v>LYNDON</v>
      </c>
      <c r="C55" s="40">
        <f>IF('Town Data'!C51&gt;9,'Town Data'!B51,"*")</f>
        <v>9738489.6099999994</v>
      </c>
      <c r="D55" s="41">
        <f>IF('Town Data'!E51&gt;9,'Town Data'!D51,"*")</f>
        <v>3091896.09</v>
      </c>
      <c r="E55" s="42">
        <f>IF('Town Data'!G51&gt;9,'Town Data'!F51,"*")</f>
        <v>32539</v>
      </c>
      <c r="F55" s="41">
        <f>IF('Town Data'!I51&gt;9,'Town Data'!H51,"*")</f>
        <v>10158873.189999999</v>
      </c>
      <c r="G55" s="41">
        <f>IF('Town Data'!K51&gt;9,'Town Data'!J51,"*")</f>
        <v>3031747.93</v>
      </c>
      <c r="H55" s="42">
        <f>IF('Town Data'!M51&gt;9,'Town Data'!L51,"*")</f>
        <v>370009.83</v>
      </c>
      <c r="I55" s="22">
        <f t="shared" si="1"/>
        <v>-4.1380926027682813E-2</v>
      </c>
      <c r="J55" s="22">
        <f t="shared" si="2"/>
        <v>1.9839433023048088E-2</v>
      </c>
      <c r="K55" s="22">
        <f t="shared" si="3"/>
        <v>-0.91205909313274192</v>
      </c>
      <c r="L55" s="15"/>
    </row>
    <row r="56" spans="1:12" x14ac:dyDescent="0.25">
      <c r="A56" s="15"/>
      <c r="B56" s="15" t="str">
        <f>'Town Data'!A52</f>
        <v>MANCHESTER</v>
      </c>
      <c r="C56" s="36">
        <f>IF('Town Data'!C52&gt;9,'Town Data'!B52,"*")</f>
        <v>31850666.93</v>
      </c>
      <c r="D56" s="37">
        <f>IF('Town Data'!E52&gt;9,'Town Data'!D52,"*")</f>
        <v>9415149.1600000001</v>
      </c>
      <c r="E56" s="38">
        <f>IF('Town Data'!G52&gt;9,'Town Data'!F52,"*")</f>
        <v>286069.83</v>
      </c>
      <c r="F56" s="39">
        <f>IF('Town Data'!I52&gt;9,'Town Data'!H52,"*")</f>
        <v>30640921.07</v>
      </c>
      <c r="G56" s="37">
        <f>IF('Town Data'!K52&gt;9,'Town Data'!J52,"*")</f>
        <v>8812306.3599999994</v>
      </c>
      <c r="H56" s="38">
        <f>IF('Town Data'!M52&gt;9,'Town Data'!L52,"*")</f>
        <v>304200</v>
      </c>
      <c r="I56" s="9">
        <f t="shared" si="1"/>
        <v>3.9481380381363299E-2</v>
      </c>
      <c r="J56" s="9">
        <f t="shared" si="2"/>
        <v>6.8409196795105612E-2</v>
      </c>
      <c r="K56" s="9">
        <f t="shared" si="3"/>
        <v>-5.9599506903353007E-2</v>
      </c>
      <c r="L56" s="15"/>
    </row>
    <row r="57" spans="1:12" x14ac:dyDescent="0.25">
      <c r="A57" s="15"/>
      <c r="B57" s="27" t="str">
        <f>'Town Data'!A53</f>
        <v>MIDDLEBURY</v>
      </c>
      <c r="C57" s="40">
        <f>IF('Town Data'!C53&gt;9,'Town Data'!B53,"*")</f>
        <v>33112737.010000002</v>
      </c>
      <c r="D57" s="41">
        <f>IF('Town Data'!E53&gt;9,'Town Data'!D53,"*")</f>
        <v>8665981.9399999995</v>
      </c>
      <c r="E57" s="42">
        <f>IF('Town Data'!G53&gt;9,'Town Data'!F53,"*")</f>
        <v>99337.83</v>
      </c>
      <c r="F57" s="41">
        <f>IF('Town Data'!I53&gt;9,'Town Data'!H53,"*")</f>
        <v>30776350.539999999</v>
      </c>
      <c r="G57" s="41">
        <f>IF('Town Data'!K53&gt;9,'Town Data'!J53,"*")</f>
        <v>7957763.8700000001</v>
      </c>
      <c r="H57" s="42">
        <f>IF('Town Data'!M53&gt;9,'Town Data'!L53,"*")</f>
        <v>302709.33</v>
      </c>
      <c r="I57" s="22">
        <f t="shared" si="1"/>
        <v>7.5914994110929515E-2</v>
      </c>
      <c r="J57" s="22">
        <f t="shared" si="2"/>
        <v>8.8997120493850404E-2</v>
      </c>
      <c r="K57" s="22">
        <f t="shared" si="3"/>
        <v>-0.67183756774196546</v>
      </c>
      <c r="L57" s="15"/>
    </row>
    <row r="58" spans="1:12" x14ac:dyDescent="0.25">
      <c r="A58" s="15"/>
      <c r="B58" s="15" t="str">
        <f>'Town Data'!A54</f>
        <v>MILTON</v>
      </c>
      <c r="C58" s="36">
        <f>IF('Town Data'!C54&gt;9,'Town Data'!B54,"*")</f>
        <v>18318092.899999999</v>
      </c>
      <c r="D58" s="37">
        <f>IF('Town Data'!E54&gt;9,'Town Data'!D54,"*")</f>
        <v>3598112.9</v>
      </c>
      <c r="E58" s="38">
        <f>IF('Town Data'!G54&gt;9,'Town Data'!F54,"*")</f>
        <v>53750</v>
      </c>
      <c r="F58" s="39">
        <f>IF('Town Data'!I54&gt;9,'Town Data'!H54,"*")</f>
        <v>19828751.460000001</v>
      </c>
      <c r="G58" s="37">
        <f>IF('Town Data'!K54&gt;9,'Town Data'!J54,"*")</f>
        <v>3354502.41</v>
      </c>
      <c r="H58" s="38">
        <f>IF('Town Data'!M54&gt;9,'Town Data'!L54,"*")</f>
        <v>21250</v>
      </c>
      <c r="I58" s="9">
        <f t="shared" si="1"/>
        <v>-7.6185258716233981E-2</v>
      </c>
      <c r="J58" s="9">
        <f t="shared" si="2"/>
        <v>7.2621945142677585E-2</v>
      </c>
      <c r="K58" s="9">
        <f t="shared" si="3"/>
        <v>1.5294117647058822</v>
      </c>
      <c r="L58" s="15"/>
    </row>
    <row r="59" spans="1:12" x14ac:dyDescent="0.25">
      <c r="A59" s="15"/>
      <c r="B59" s="27" t="str">
        <f>'Town Data'!A55</f>
        <v>MONTPELIER</v>
      </c>
      <c r="C59" s="40">
        <f>IF('Town Data'!C55&gt;9,'Town Data'!B55,"*")</f>
        <v>21552939.079999998</v>
      </c>
      <c r="D59" s="41">
        <f>IF('Town Data'!E55&gt;9,'Town Data'!D55,"*")</f>
        <v>10830621.970000001</v>
      </c>
      <c r="E59" s="42">
        <f>IF('Town Data'!G55&gt;9,'Town Data'!F55,"*")</f>
        <v>477100</v>
      </c>
      <c r="F59" s="41">
        <f>IF('Town Data'!I55&gt;9,'Town Data'!H55,"*")</f>
        <v>23071147.460000001</v>
      </c>
      <c r="G59" s="41">
        <f>IF('Town Data'!K55&gt;9,'Town Data'!J55,"*")</f>
        <v>10176284.939999999</v>
      </c>
      <c r="H59" s="42">
        <f>IF('Town Data'!M55&gt;9,'Town Data'!L55,"*")</f>
        <v>422208.33</v>
      </c>
      <c r="I59" s="22">
        <f t="shared" si="1"/>
        <v>-6.580549938542167E-2</v>
      </c>
      <c r="J59" s="22">
        <f t="shared" si="2"/>
        <v>6.4300187529929873E-2</v>
      </c>
      <c r="K59" s="22">
        <f t="shared" si="3"/>
        <v>0.13001086454168251</v>
      </c>
      <c r="L59" s="15"/>
    </row>
    <row r="60" spans="1:12" x14ac:dyDescent="0.25">
      <c r="A60" s="15"/>
      <c r="B60" s="15" t="str">
        <f>'Town Data'!A56</f>
        <v>MORRISTOWN</v>
      </c>
      <c r="C60" s="36">
        <f>IF('Town Data'!C56&gt;9,'Town Data'!B56,"*")</f>
        <v>20182475.010000002</v>
      </c>
      <c r="D60" s="37">
        <f>IF('Town Data'!E56&gt;9,'Town Data'!D56,"*")</f>
        <v>5839184.8200000003</v>
      </c>
      <c r="E60" s="38">
        <f>IF('Town Data'!G56&gt;9,'Town Data'!F56,"*")</f>
        <v>278325.83</v>
      </c>
      <c r="F60" s="39">
        <f>IF('Town Data'!I56&gt;9,'Town Data'!H56,"*")</f>
        <v>21520155.129999999</v>
      </c>
      <c r="G60" s="37">
        <f>IF('Town Data'!K56&gt;9,'Town Data'!J56,"*")</f>
        <v>5780144.0999999996</v>
      </c>
      <c r="H60" s="38">
        <f>IF('Town Data'!M56&gt;9,'Town Data'!L56,"*")</f>
        <v>251278</v>
      </c>
      <c r="I60" s="9">
        <f t="shared" si="1"/>
        <v>-6.2159408792328598E-2</v>
      </c>
      <c r="J60" s="9">
        <f t="shared" si="2"/>
        <v>1.0214402786255912E-2</v>
      </c>
      <c r="K60" s="9">
        <f t="shared" si="3"/>
        <v>0.10764105890686816</v>
      </c>
      <c r="L60" s="15"/>
    </row>
    <row r="61" spans="1:12" x14ac:dyDescent="0.25">
      <c r="A61" s="15"/>
      <c r="B61" s="27" t="str">
        <f>'Town Data'!A57</f>
        <v>NEW HAVEN</v>
      </c>
      <c r="C61" s="40">
        <f>IF('Town Data'!C57&gt;9,'Town Data'!B57,"*")</f>
        <v>2480494.54</v>
      </c>
      <c r="D61" s="41">
        <f>IF('Town Data'!E57&gt;9,'Town Data'!D57,"*")</f>
        <v>590916.57999999996</v>
      </c>
      <c r="E61" s="42" t="str">
        <f>IF('Town Data'!G57&gt;9,'Town Data'!F57,"*")</f>
        <v>*</v>
      </c>
      <c r="F61" s="41">
        <f>IF('Town Data'!I57&gt;9,'Town Data'!H57,"*")</f>
        <v>11543556.970000001</v>
      </c>
      <c r="G61" s="41">
        <f>IF('Town Data'!K57&gt;9,'Town Data'!J57,"*")</f>
        <v>786836.19</v>
      </c>
      <c r="H61" s="42" t="str">
        <f>IF('Town Data'!M57&gt;9,'Town Data'!L57,"*")</f>
        <v>*</v>
      </c>
      <c r="I61" s="22">
        <f t="shared" si="1"/>
        <v>-0.78511869898970998</v>
      </c>
      <c r="J61" s="22">
        <f t="shared" si="2"/>
        <v>-0.24899669396243709</v>
      </c>
      <c r="K61" s="22" t="str">
        <f t="shared" si="3"/>
        <v/>
      </c>
      <c r="L61" s="15"/>
    </row>
    <row r="62" spans="1:12" x14ac:dyDescent="0.25">
      <c r="A62" s="15"/>
      <c r="B62" s="15" t="str">
        <f>'Town Data'!A58</f>
        <v>NEWBURY</v>
      </c>
      <c r="C62" s="36">
        <f>IF('Town Data'!C58&gt;9,'Town Data'!B58,"*")</f>
        <v>3128744.29</v>
      </c>
      <c r="D62" s="37">
        <f>IF('Town Data'!E58&gt;9,'Town Data'!D58,"*")</f>
        <v>185855.68</v>
      </c>
      <c r="E62" s="38" t="str">
        <f>IF('Town Data'!G58&gt;9,'Town Data'!F58,"*")</f>
        <v>*</v>
      </c>
      <c r="F62" s="39">
        <f>IF('Town Data'!I58&gt;9,'Town Data'!H58,"*")</f>
        <v>2873479.18</v>
      </c>
      <c r="G62" s="37">
        <f>IF('Town Data'!K58&gt;9,'Town Data'!J58,"*")</f>
        <v>158384.23000000001</v>
      </c>
      <c r="H62" s="38" t="str">
        <f>IF('Town Data'!M58&gt;9,'Town Data'!L58,"*")</f>
        <v>*</v>
      </c>
      <c r="I62" s="9">
        <f t="shared" si="1"/>
        <v>8.8834856287352618E-2</v>
      </c>
      <c r="J62" s="9">
        <f t="shared" si="2"/>
        <v>0.1734481393759971</v>
      </c>
      <c r="K62" s="9" t="str">
        <f t="shared" si="3"/>
        <v/>
      </c>
      <c r="L62" s="15"/>
    </row>
    <row r="63" spans="1:12" x14ac:dyDescent="0.25">
      <c r="A63" s="15"/>
      <c r="B63" s="27" t="str">
        <f>'Town Data'!A59</f>
        <v>NEWPORT</v>
      </c>
      <c r="C63" s="40">
        <f>IF('Town Data'!C59&gt;9,'Town Data'!B59,"*")</f>
        <v>17708704.440000001</v>
      </c>
      <c r="D63" s="41">
        <f>IF('Town Data'!E59&gt;9,'Town Data'!D59,"*")</f>
        <v>3816429.84</v>
      </c>
      <c r="E63" s="42">
        <f>IF('Town Data'!G59&gt;9,'Town Data'!F59,"*")</f>
        <v>40300</v>
      </c>
      <c r="F63" s="41">
        <f>IF('Town Data'!I59&gt;9,'Town Data'!H59,"*")</f>
        <v>18030251.390000001</v>
      </c>
      <c r="G63" s="41">
        <f>IF('Town Data'!K59&gt;9,'Town Data'!J59,"*")</f>
        <v>3864727.39</v>
      </c>
      <c r="H63" s="42">
        <f>IF('Town Data'!M59&gt;9,'Town Data'!L59,"*")</f>
        <v>65502.33</v>
      </c>
      <c r="I63" s="22">
        <f t="shared" si="1"/>
        <v>-1.7833747463905952E-2</v>
      </c>
      <c r="J63" s="22">
        <f t="shared" si="2"/>
        <v>-1.2497013405129275E-2</v>
      </c>
      <c r="K63" s="22">
        <f t="shared" si="3"/>
        <v>-0.3847547102522918</v>
      </c>
      <c r="L63" s="15"/>
    </row>
    <row r="64" spans="1:12" x14ac:dyDescent="0.25">
      <c r="A64" s="15"/>
      <c r="B64" s="15" t="str">
        <f>'Town Data'!A60</f>
        <v>NORTHFIELD</v>
      </c>
      <c r="C64" s="36">
        <f>IF('Town Data'!C60&gt;9,'Town Data'!B60,"*")</f>
        <v>4232914.72</v>
      </c>
      <c r="D64" s="37">
        <f>IF('Town Data'!E60&gt;9,'Town Data'!D60,"*")</f>
        <v>1490371.85</v>
      </c>
      <c r="E64" s="38" t="str">
        <f>IF('Town Data'!G60&gt;9,'Town Data'!F60,"*")</f>
        <v>*</v>
      </c>
      <c r="F64" s="39">
        <f>IF('Town Data'!I60&gt;9,'Town Data'!H60,"*")</f>
        <v>5085096.41</v>
      </c>
      <c r="G64" s="37">
        <f>IF('Town Data'!K60&gt;9,'Town Data'!J60,"*")</f>
        <v>1702233.11</v>
      </c>
      <c r="H64" s="38" t="str">
        <f>IF('Town Data'!M60&gt;9,'Town Data'!L60,"*")</f>
        <v>*</v>
      </c>
      <c r="I64" s="9">
        <f t="shared" si="1"/>
        <v>-0.16758417565577688</v>
      </c>
      <c r="J64" s="9">
        <f t="shared" si="2"/>
        <v>-0.12446077964022213</v>
      </c>
      <c r="K64" s="9" t="str">
        <f t="shared" si="3"/>
        <v/>
      </c>
      <c r="L64" s="15"/>
    </row>
    <row r="65" spans="1:12" x14ac:dyDescent="0.25">
      <c r="A65" s="15"/>
      <c r="B65" s="27" t="str">
        <f>'Town Data'!A61</f>
        <v>NORWICH</v>
      </c>
      <c r="C65" s="40">
        <f>IF('Town Data'!C61&gt;9,'Town Data'!B61,"*")</f>
        <v>10184429</v>
      </c>
      <c r="D65" s="41">
        <f>IF('Town Data'!E61&gt;9,'Town Data'!D61,"*")</f>
        <v>677050</v>
      </c>
      <c r="E65" s="42" t="str">
        <f>IF('Town Data'!G61&gt;9,'Town Data'!F61,"*")</f>
        <v>*</v>
      </c>
      <c r="F65" s="41">
        <f>IF('Town Data'!I61&gt;9,'Town Data'!H61,"*")</f>
        <v>9835092</v>
      </c>
      <c r="G65" s="41">
        <f>IF('Town Data'!K61&gt;9,'Town Data'!J61,"*")</f>
        <v>684500</v>
      </c>
      <c r="H65" s="42" t="str">
        <f>IF('Town Data'!M61&gt;9,'Town Data'!L61,"*")</f>
        <v>*</v>
      </c>
      <c r="I65" s="22">
        <f t="shared" si="1"/>
        <v>3.5519444047905198E-2</v>
      </c>
      <c r="J65" s="22">
        <f t="shared" si="2"/>
        <v>-1.0883856829802776E-2</v>
      </c>
      <c r="K65" s="22" t="str">
        <f t="shared" si="3"/>
        <v/>
      </c>
      <c r="L65" s="15"/>
    </row>
    <row r="66" spans="1:12" x14ac:dyDescent="0.25">
      <c r="A66" s="15"/>
      <c r="B66" s="15" t="str">
        <f>'Town Data'!A62</f>
        <v>PITTSFORD</v>
      </c>
      <c r="C66" s="36">
        <f>IF('Town Data'!C62&gt;9,'Town Data'!B62,"*")</f>
        <v>2320414.5099999998</v>
      </c>
      <c r="D66" s="37">
        <f>IF('Town Data'!E62&gt;9,'Town Data'!D62,"*")</f>
        <v>660950.12</v>
      </c>
      <c r="E66" s="38" t="str">
        <f>IF('Town Data'!G62&gt;9,'Town Data'!F62,"*")</f>
        <v>*</v>
      </c>
      <c r="F66" s="39">
        <f>IF('Town Data'!I62&gt;9,'Town Data'!H62,"*")</f>
        <v>2251339.9900000002</v>
      </c>
      <c r="G66" s="37">
        <f>IF('Town Data'!K62&gt;9,'Town Data'!J62,"*")</f>
        <v>672195.79</v>
      </c>
      <c r="H66" s="38" t="str">
        <f>IF('Town Data'!M62&gt;9,'Town Data'!L62,"*")</f>
        <v>*</v>
      </c>
      <c r="I66" s="9">
        <f t="shared" si="1"/>
        <v>3.068151425676028E-2</v>
      </c>
      <c r="J66" s="9">
        <f t="shared" si="2"/>
        <v>-1.6729753692744851E-2</v>
      </c>
      <c r="K66" s="9" t="str">
        <f t="shared" si="3"/>
        <v/>
      </c>
      <c r="L66" s="15"/>
    </row>
    <row r="67" spans="1:12" x14ac:dyDescent="0.25">
      <c r="A67" s="15"/>
      <c r="B67" s="27" t="str">
        <f>'Town Data'!A63</f>
        <v>POULTNEY</v>
      </c>
      <c r="C67" s="40">
        <f>IF('Town Data'!C63&gt;9,'Town Data'!B63,"*")</f>
        <v>2211775.6</v>
      </c>
      <c r="D67" s="41">
        <f>IF('Town Data'!E63&gt;9,'Town Data'!D63,"*")</f>
        <v>809693.03</v>
      </c>
      <c r="E67" s="42" t="str">
        <f>IF('Town Data'!G63&gt;9,'Town Data'!F63,"*")</f>
        <v>*</v>
      </c>
      <c r="F67" s="41">
        <f>IF('Town Data'!I63&gt;9,'Town Data'!H63,"*")</f>
        <v>2348029.79</v>
      </c>
      <c r="G67" s="41">
        <f>IF('Town Data'!K63&gt;9,'Town Data'!J63,"*")</f>
        <v>710917.57</v>
      </c>
      <c r="H67" s="42" t="str">
        <f>IF('Town Data'!M63&gt;9,'Town Data'!L63,"*")</f>
        <v>*</v>
      </c>
      <c r="I67" s="22">
        <f t="shared" si="1"/>
        <v>-5.8029157287650915E-2</v>
      </c>
      <c r="J67" s="22">
        <f t="shared" si="2"/>
        <v>0.13894080575333098</v>
      </c>
      <c r="K67" s="22" t="str">
        <f t="shared" si="3"/>
        <v/>
      </c>
      <c r="L67" s="15"/>
    </row>
    <row r="68" spans="1:12" x14ac:dyDescent="0.25">
      <c r="A68" s="15"/>
      <c r="B68" s="15" t="str">
        <f>'Town Data'!A64</f>
        <v>PUTNEY</v>
      </c>
      <c r="C68" s="36">
        <f>IF('Town Data'!C64&gt;9,'Town Data'!B64,"*")</f>
        <v>1066682.1100000001</v>
      </c>
      <c r="D68" s="37">
        <f>IF('Town Data'!E64&gt;9,'Town Data'!D64,"*")</f>
        <v>384253.9</v>
      </c>
      <c r="E68" s="38" t="str">
        <f>IF('Town Data'!G64&gt;9,'Town Data'!F64,"*")</f>
        <v>*</v>
      </c>
      <c r="F68" s="39">
        <f>IF('Town Data'!I64&gt;9,'Town Data'!H64,"*")</f>
        <v>1207918.32</v>
      </c>
      <c r="G68" s="37">
        <f>IF('Town Data'!K64&gt;9,'Town Data'!J64,"*")</f>
        <v>391298.8</v>
      </c>
      <c r="H68" s="38" t="str">
        <f>IF('Town Data'!M64&gt;9,'Town Data'!L64,"*")</f>
        <v>*</v>
      </c>
      <c r="I68" s="9">
        <f t="shared" si="1"/>
        <v>-0.11692529839269261</v>
      </c>
      <c r="J68" s="9">
        <f t="shared" si="2"/>
        <v>-1.8003888588464786E-2</v>
      </c>
      <c r="K68" s="9" t="str">
        <f t="shared" si="3"/>
        <v/>
      </c>
      <c r="L68" s="15"/>
    </row>
    <row r="69" spans="1:12" x14ac:dyDescent="0.25">
      <c r="A69" s="15"/>
      <c r="B69" s="27" t="str">
        <f>'Town Data'!A65</f>
        <v>RANDOLPH</v>
      </c>
      <c r="C69" s="40">
        <f>IF('Town Data'!C65&gt;9,'Town Data'!B65,"*")</f>
        <v>7155097.7699999996</v>
      </c>
      <c r="D69" s="41">
        <f>IF('Town Data'!E65&gt;9,'Town Data'!D65,"*")</f>
        <v>2168926.13</v>
      </c>
      <c r="E69" s="42">
        <f>IF('Town Data'!G65&gt;9,'Town Data'!F65,"*")</f>
        <v>383142.5</v>
      </c>
      <c r="F69" s="41">
        <f>IF('Town Data'!I65&gt;9,'Town Data'!H65,"*")</f>
        <v>8465487.1699999999</v>
      </c>
      <c r="G69" s="41">
        <f>IF('Town Data'!K65&gt;9,'Town Data'!J65,"*")</f>
        <v>2206535.44</v>
      </c>
      <c r="H69" s="42">
        <f>IF('Town Data'!M65&gt;9,'Town Data'!L65,"*")</f>
        <v>28933.33</v>
      </c>
      <c r="I69" s="22">
        <f t="shared" si="1"/>
        <v>-0.15479196574105733</v>
      </c>
      <c r="J69" s="22">
        <f t="shared" si="2"/>
        <v>-1.7044507565217287E-2</v>
      </c>
      <c r="K69" s="22">
        <f t="shared" si="3"/>
        <v>12.242253829752745</v>
      </c>
      <c r="L69" s="15"/>
    </row>
    <row r="70" spans="1:12" x14ac:dyDescent="0.25">
      <c r="A70" s="15"/>
      <c r="B70" s="15" t="str">
        <f>'Town Data'!A66</f>
        <v>RICHFORD</v>
      </c>
      <c r="C70" s="36">
        <f>IF('Town Data'!C66&gt;9,'Town Data'!B66,"*")</f>
        <v>5088467.82</v>
      </c>
      <c r="D70" s="37">
        <f>IF('Town Data'!E66&gt;9,'Town Data'!D66,"*")</f>
        <v>255959.2</v>
      </c>
      <c r="E70" s="38" t="str">
        <f>IF('Town Data'!G66&gt;9,'Town Data'!F66,"*")</f>
        <v>*</v>
      </c>
      <c r="F70" s="39">
        <f>IF('Town Data'!I66&gt;9,'Town Data'!H66,"*")</f>
        <v>5787533</v>
      </c>
      <c r="G70" s="37">
        <f>IF('Town Data'!K66&gt;9,'Town Data'!J66,"*")</f>
        <v>250725</v>
      </c>
      <c r="H70" s="38" t="str">
        <f>IF('Town Data'!M66&gt;9,'Town Data'!L66,"*")</f>
        <v>*</v>
      </c>
      <c r="I70" s="9">
        <f t="shared" si="1"/>
        <v>-0.12078811127297238</v>
      </c>
      <c r="J70" s="9">
        <f t="shared" si="2"/>
        <v>2.0876258849336971E-2</v>
      </c>
      <c r="K70" s="9" t="str">
        <f t="shared" si="3"/>
        <v/>
      </c>
      <c r="L70" s="15"/>
    </row>
    <row r="71" spans="1:12" x14ac:dyDescent="0.25">
      <c r="A71" s="15"/>
      <c r="B71" s="27" t="str">
        <f>'Town Data'!A67</f>
        <v>RICHMOND</v>
      </c>
      <c r="C71" s="40">
        <f>IF('Town Data'!C67&gt;9,'Town Data'!B67,"*")</f>
        <v>6123735.7999999998</v>
      </c>
      <c r="D71" s="41">
        <f>IF('Town Data'!E67&gt;9,'Town Data'!D67,"*")</f>
        <v>2088132.09</v>
      </c>
      <c r="E71" s="42" t="str">
        <f>IF('Town Data'!G67&gt;9,'Town Data'!F67,"*")</f>
        <v>*</v>
      </c>
      <c r="F71" s="41">
        <f>IF('Town Data'!I67&gt;9,'Town Data'!H67,"*")</f>
        <v>7448726.9100000001</v>
      </c>
      <c r="G71" s="41">
        <f>IF('Town Data'!K67&gt;9,'Town Data'!J67,"*")</f>
        <v>2244875.77</v>
      </c>
      <c r="H71" s="42" t="str">
        <f>IF('Town Data'!M67&gt;9,'Town Data'!L67,"*")</f>
        <v>*</v>
      </c>
      <c r="I71" s="22">
        <f t="shared" ref="I71:I101" si="4">IFERROR((C71-F71)/F71,"")</f>
        <v>-0.17788155291626878</v>
      </c>
      <c r="J71" s="22">
        <f t="shared" ref="J71:J101" si="5">IFERROR((D71-G71)/G71,"")</f>
        <v>-6.9822874875610577E-2</v>
      </c>
      <c r="K71" s="22" t="str">
        <f t="shared" ref="K71:K101" si="6">IFERROR((E71-H71)/H71,"")</f>
        <v/>
      </c>
      <c r="L71" s="15"/>
    </row>
    <row r="72" spans="1:12" x14ac:dyDescent="0.25">
      <c r="A72" s="15"/>
      <c r="B72" s="15" t="str">
        <f>'Town Data'!A68</f>
        <v>ROCHESTER</v>
      </c>
      <c r="C72" s="36">
        <f>IF('Town Data'!C68&gt;9,'Town Data'!B68,"*")</f>
        <v>1593754.96</v>
      </c>
      <c r="D72" s="37">
        <f>IF('Town Data'!E68&gt;9,'Town Data'!D68,"*")</f>
        <v>353741.25</v>
      </c>
      <c r="E72" s="38" t="str">
        <f>IF('Town Data'!G68&gt;9,'Town Data'!F68,"*")</f>
        <v>*</v>
      </c>
      <c r="F72" s="39">
        <f>IF('Town Data'!I68&gt;9,'Town Data'!H68,"*")</f>
        <v>1810094</v>
      </c>
      <c r="G72" s="37">
        <f>IF('Town Data'!K68&gt;9,'Town Data'!J68,"*")</f>
        <v>347221.03</v>
      </c>
      <c r="H72" s="38" t="str">
        <f>IF('Town Data'!M68&gt;9,'Town Data'!L68,"*")</f>
        <v>*</v>
      </c>
      <c r="I72" s="9">
        <f t="shared" si="4"/>
        <v>-0.11951812447309368</v>
      </c>
      <c r="J72" s="9">
        <f t="shared" si="5"/>
        <v>1.8778298077164197E-2</v>
      </c>
      <c r="K72" s="9" t="str">
        <f t="shared" si="6"/>
        <v/>
      </c>
      <c r="L72" s="15"/>
    </row>
    <row r="73" spans="1:12" x14ac:dyDescent="0.25">
      <c r="A73" s="15"/>
      <c r="B73" s="27" t="str">
        <f>'Town Data'!A69</f>
        <v>ROCKINGHAM</v>
      </c>
      <c r="C73" s="40">
        <f>IF('Town Data'!C69&gt;9,'Town Data'!B69,"*")</f>
        <v>4707052.7300000004</v>
      </c>
      <c r="D73" s="41">
        <f>IF('Town Data'!E69&gt;9,'Town Data'!D69,"*")</f>
        <v>1259501.1599999999</v>
      </c>
      <c r="E73" s="42" t="str">
        <f>IF('Town Data'!G69&gt;9,'Town Data'!F69,"*")</f>
        <v>*</v>
      </c>
      <c r="F73" s="41">
        <f>IF('Town Data'!I69&gt;9,'Town Data'!H69,"*")</f>
        <v>5554953.5899999999</v>
      </c>
      <c r="G73" s="41">
        <f>IF('Town Data'!K69&gt;9,'Town Data'!J69,"*")</f>
        <v>1250584.6000000001</v>
      </c>
      <c r="H73" s="42" t="str">
        <f>IF('Town Data'!M69&gt;9,'Town Data'!L69,"*")</f>
        <v>*</v>
      </c>
      <c r="I73" s="22">
        <f t="shared" si="4"/>
        <v>-0.15263869378249828</v>
      </c>
      <c r="J73" s="22">
        <f t="shared" si="5"/>
        <v>7.1299134820625668E-3</v>
      </c>
      <c r="K73" s="22" t="str">
        <f t="shared" si="6"/>
        <v/>
      </c>
      <c r="L73" s="15"/>
    </row>
    <row r="74" spans="1:12" x14ac:dyDescent="0.25">
      <c r="A74" s="15"/>
      <c r="B74" s="15" t="str">
        <f>'Town Data'!A70</f>
        <v>ROYALTON</v>
      </c>
      <c r="C74" s="36">
        <f>IF('Town Data'!C70&gt;9,'Town Data'!B70,"*")</f>
        <v>4141215.07</v>
      </c>
      <c r="D74" s="37">
        <f>IF('Town Data'!E70&gt;9,'Town Data'!D70,"*")</f>
        <v>1203149.6299999999</v>
      </c>
      <c r="E74" s="38" t="str">
        <f>IF('Town Data'!G70&gt;9,'Town Data'!F70,"*")</f>
        <v>*</v>
      </c>
      <c r="F74" s="39">
        <f>IF('Town Data'!I70&gt;9,'Town Data'!H70,"*")</f>
        <v>2818240.11</v>
      </c>
      <c r="G74" s="37">
        <f>IF('Town Data'!K70&gt;9,'Town Data'!J70,"*")</f>
        <v>1257787.33</v>
      </c>
      <c r="H74" s="38" t="str">
        <f>IF('Town Data'!M70&gt;9,'Town Data'!L70,"*")</f>
        <v>*</v>
      </c>
      <c r="I74" s="9">
        <f t="shared" si="4"/>
        <v>0.46943301789853525</v>
      </c>
      <c r="J74" s="9">
        <f t="shared" si="5"/>
        <v>-4.343953758860028E-2</v>
      </c>
      <c r="K74" s="9" t="str">
        <f t="shared" si="6"/>
        <v/>
      </c>
      <c r="L74" s="15"/>
    </row>
    <row r="75" spans="1:12" x14ac:dyDescent="0.25">
      <c r="A75" s="15"/>
      <c r="B75" s="27" t="str">
        <f>'Town Data'!A71</f>
        <v>RUTLAND</v>
      </c>
      <c r="C75" s="40">
        <f>IF('Town Data'!C71&gt;9,'Town Data'!B71,"*")</f>
        <v>39139454.630000003</v>
      </c>
      <c r="D75" s="41">
        <f>IF('Town Data'!E71&gt;9,'Town Data'!D71,"*")</f>
        <v>14530635.029999999</v>
      </c>
      <c r="E75" s="42">
        <f>IF('Town Data'!G71&gt;9,'Town Data'!F71,"*")</f>
        <v>544796.5</v>
      </c>
      <c r="F75" s="41">
        <f>IF('Town Data'!I71&gt;9,'Town Data'!H71,"*")</f>
        <v>42221255.030000001</v>
      </c>
      <c r="G75" s="41">
        <f>IF('Town Data'!K71&gt;9,'Town Data'!J71,"*")</f>
        <v>13659467.720000001</v>
      </c>
      <c r="H75" s="42">
        <f>IF('Town Data'!M71&gt;9,'Town Data'!L71,"*")</f>
        <v>563470.82999999996</v>
      </c>
      <c r="I75" s="22">
        <f t="shared" si="4"/>
        <v>-7.2991681507578302E-2</v>
      </c>
      <c r="J75" s="22">
        <f t="shared" si="5"/>
        <v>6.3777544473746048E-2</v>
      </c>
      <c r="K75" s="22">
        <f t="shared" si="6"/>
        <v>-3.3141609122871472E-2</v>
      </c>
      <c r="L75" s="15"/>
    </row>
    <row r="76" spans="1:12" x14ac:dyDescent="0.25">
      <c r="A76" s="15"/>
      <c r="B76" s="15" t="str">
        <f>'Town Data'!A72</f>
        <v>RUTLAND TOWN</v>
      </c>
      <c r="C76" s="36">
        <f>IF('Town Data'!C72&gt;9,'Town Data'!B72,"*")</f>
        <v>21933803.109999999</v>
      </c>
      <c r="D76" s="37">
        <f>IF('Town Data'!E72&gt;9,'Town Data'!D72,"*")</f>
        <v>8425003.9800000004</v>
      </c>
      <c r="E76" s="38">
        <f>IF('Town Data'!G72&gt;9,'Town Data'!F72,"*")</f>
        <v>865069</v>
      </c>
      <c r="F76" s="39">
        <f>IF('Town Data'!I72&gt;9,'Town Data'!H72,"*")</f>
        <v>23526880.100000001</v>
      </c>
      <c r="G76" s="37">
        <f>IF('Town Data'!K72&gt;9,'Town Data'!J72,"*")</f>
        <v>9149377.9499999993</v>
      </c>
      <c r="H76" s="38">
        <f>IF('Town Data'!M72&gt;9,'Town Data'!L72,"*")</f>
        <v>927375</v>
      </c>
      <c r="I76" s="9">
        <f t="shared" si="4"/>
        <v>-6.7713057712229421E-2</v>
      </c>
      <c r="J76" s="9">
        <f t="shared" si="5"/>
        <v>-7.9171936492141395E-2</v>
      </c>
      <c r="K76" s="9">
        <f t="shared" si="6"/>
        <v>-6.7185334950801992E-2</v>
      </c>
      <c r="L76" s="15"/>
    </row>
    <row r="77" spans="1:12" x14ac:dyDescent="0.25">
      <c r="A77" s="15"/>
      <c r="B77" s="27" t="str">
        <f>'Town Data'!A73</f>
        <v>SHAFTSBURY</v>
      </c>
      <c r="C77" s="40">
        <f>IF('Town Data'!C73&gt;9,'Town Data'!B73,"*")</f>
        <v>7560848.54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>
        <f>IF('Town Data'!I73&gt;9,'Town Data'!H73,"*")</f>
        <v>8347110.1699999999</v>
      </c>
      <c r="G77" s="41" t="str">
        <f>IF('Town Data'!K73&gt;9,'Town Data'!J73,"*")</f>
        <v>*</v>
      </c>
      <c r="H77" s="42" t="str">
        <f>IF('Town Data'!M73&gt;9,'Town Data'!L73,"*")</f>
        <v>*</v>
      </c>
      <c r="I77" s="22">
        <f t="shared" si="4"/>
        <v>-9.419566939775996E-2</v>
      </c>
      <c r="J77" s="22" t="str">
        <f t="shared" si="5"/>
        <v/>
      </c>
      <c r="K77" s="22" t="str">
        <f t="shared" si="6"/>
        <v/>
      </c>
      <c r="L77" s="15"/>
    </row>
    <row r="78" spans="1:12" x14ac:dyDescent="0.25">
      <c r="A78" s="15"/>
      <c r="B78" s="15" t="str">
        <f>'Town Data'!A74</f>
        <v>SHELBURNE</v>
      </c>
      <c r="C78" s="36">
        <f>IF('Town Data'!C74&gt;9,'Town Data'!B74,"*")</f>
        <v>13179372.74</v>
      </c>
      <c r="D78" s="37">
        <f>IF('Town Data'!E74&gt;9,'Town Data'!D74,"*")</f>
        <v>4317475.6900000004</v>
      </c>
      <c r="E78" s="38">
        <f>IF('Town Data'!G74&gt;9,'Town Data'!F74,"*")</f>
        <v>15253.67</v>
      </c>
      <c r="F78" s="39">
        <f>IF('Town Data'!I74&gt;9,'Town Data'!H74,"*")</f>
        <v>14203689.439999999</v>
      </c>
      <c r="G78" s="37">
        <f>IF('Town Data'!K74&gt;9,'Town Data'!J74,"*")</f>
        <v>4415679.7</v>
      </c>
      <c r="H78" s="38">
        <f>IF('Town Data'!M74&gt;9,'Town Data'!L74,"*")</f>
        <v>22624.33</v>
      </c>
      <c r="I78" s="9">
        <f t="shared" si="4"/>
        <v>-7.2116241651647886E-2</v>
      </c>
      <c r="J78" s="9">
        <f t="shared" si="5"/>
        <v>-2.2239839995640935E-2</v>
      </c>
      <c r="K78" s="9">
        <f t="shared" si="6"/>
        <v>-0.32578467517049131</v>
      </c>
      <c r="L78" s="15"/>
    </row>
    <row r="79" spans="1:12" x14ac:dyDescent="0.25">
      <c r="A79" s="15"/>
      <c r="B79" s="27" t="str">
        <f>'Town Data'!A75</f>
        <v>SOUTH BURLINGTON</v>
      </c>
      <c r="C79" s="40">
        <f>IF('Town Data'!C75&gt;9,'Town Data'!B75,"*")</f>
        <v>148800557.53999999</v>
      </c>
      <c r="D79" s="41">
        <f>IF('Town Data'!E75&gt;9,'Town Data'!D75,"*")</f>
        <v>27435821.620000001</v>
      </c>
      <c r="E79" s="42">
        <f>IF('Town Data'!G75&gt;9,'Town Data'!F75,"*")</f>
        <v>1446532.17</v>
      </c>
      <c r="F79" s="41">
        <f>IF('Town Data'!I75&gt;9,'Town Data'!H75,"*")</f>
        <v>165957410.09</v>
      </c>
      <c r="G79" s="41">
        <f>IF('Town Data'!K75&gt;9,'Town Data'!J75,"*")</f>
        <v>28865236.43</v>
      </c>
      <c r="H79" s="42">
        <f>IF('Town Data'!M75&gt;9,'Town Data'!L75,"*")</f>
        <v>4096883.33</v>
      </c>
      <c r="I79" s="22">
        <f t="shared" si="4"/>
        <v>-0.10338105746947795</v>
      </c>
      <c r="J79" s="22">
        <f t="shared" si="5"/>
        <v>-4.9520287611931356E-2</v>
      </c>
      <c r="K79" s="22">
        <f t="shared" si="6"/>
        <v>-0.64691887625708888</v>
      </c>
      <c r="L79" s="15"/>
    </row>
    <row r="80" spans="1:12" x14ac:dyDescent="0.25">
      <c r="A80" s="15"/>
      <c r="B80" s="15" t="str">
        <f>'Town Data'!A76</f>
        <v>SOUTH HERO</v>
      </c>
      <c r="C80" s="36">
        <f>IF('Town Data'!C76&gt;9,'Town Data'!B76,"*")</f>
        <v>2033666.94</v>
      </c>
      <c r="D80" s="37">
        <f>IF('Town Data'!E76&gt;9,'Town Data'!D76,"*")</f>
        <v>677084.83</v>
      </c>
      <c r="E80" s="38" t="str">
        <f>IF('Town Data'!G76&gt;9,'Town Data'!F76,"*")</f>
        <v>*</v>
      </c>
      <c r="F80" s="39">
        <f>IF('Town Data'!I76&gt;9,'Town Data'!H76,"*")</f>
        <v>2376338.9900000002</v>
      </c>
      <c r="G80" s="37">
        <f>IF('Town Data'!K76&gt;9,'Town Data'!J76,"*")</f>
        <v>632228.81000000006</v>
      </c>
      <c r="H80" s="38" t="str">
        <f>IF('Town Data'!M76&gt;9,'Town Data'!L76,"*")</f>
        <v>*</v>
      </c>
      <c r="I80" s="9">
        <f t="shared" si="4"/>
        <v>-0.14420166964478423</v>
      </c>
      <c r="J80" s="9">
        <f t="shared" si="5"/>
        <v>7.0949028722686491E-2</v>
      </c>
      <c r="K80" s="9" t="str">
        <f t="shared" si="6"/>
        <v/>
      </c>
      <c r="L80" s="15"/>
    </row>
    <row r="81" spans="1:12" x14ac:dyDescent="0.25">
      <c r="A81" s="15"/>
      <c r="B81" s="27" t="str">
        <f>'Town Data'!A77</f>
        <v>SPRINGFIELD</v>
      </c>
      <c r="C81" s="40">
        <f>IF('Town Data'!C77&gt;9,'Town Data'!B77,"*")</f>
        <v>16694140.470000001</v>
      </c>
      <c r="D81" s="41">
        <f>IF('Town Data'!E77&gt;9,'Town Data'!D77,"*")</f>
        <v>3957096.77</v>
      </c>
      <c r="E81" s="42">
        <f>IF('Town Data'!G77&gt;9,'Town Data'!F77,"*")</f>
        <v>578934.17000000004</v>
      </c>
      <c r="F81" s="41">
        <f>IF('Town Data'!I77&gt;9,'Town Data'!H77,"*")</f>
        <v>16772323.35</v>
      </c>
      <c r="G81" s="41">
        <f>IF('Town Data'!K77&gt;9,'Town Data'!J77,"*")</f>
        <v>3907226.94</v>
      </c>
      <c r="H81" s="42">
        <f>IF('Town Data'!M77&gt;9,'Town Data'!L77,"*")</f>
        <v>2066860.33</v>
      </c>
      <c r="I81" s="22">
        <f t="shared" si="4"/>
        <v>-4.6614221755985263E-3</v>
      </c>
      <c r="J81" s="22">
        <f t="shared" si="5"/>
        <v>1.2763484375443028E-2</v>
      </c>
      <c r="K81" s="22">
        <f t="shared" si="6"/>
        <v>-0.7198968108309477</v>
      </c>
      <c r="L81" s="15"/>
    </row>
    <row r="82" spans="1:12" x14ac:dyDescent="0.25">
      <c r="A82" s="15"/>
      <c r="B82" s="15" t="str">
        <f>'Town Data'!A78</f>
        <v>ST ALBANS</v>
      </c>
      <c r="C82" s="36">
        <f>IF('Town Data'!C78&gt;9,'Town Data'!B78,"*")</f>
        <v>56536554.689999998</v>
      </c>
      <c r="D82" s="37">
        <f>IF('Town Data'!E78&gt;9,'Town Data'!D78,"*")</f>
        <v>4135140.34</v>
      </c>
      <c r="E82" s="38">
        <f>IF('Town Data'!G78&gt;9,'Town Data'!F78,"*")</f>
        <v>163280.17000000001</v>
      </c>
      <c r="F82" s="39">
        <f>IF('Town Data'!I78&gt;9,'Town Data'!H78,"*")</f>
        <v>69777413.209999993</v>
      </c>
      <c r="G82" s="37">
        <f>IF('Town Data'!K78&gt;9,'Town Data'!J78,"*")</f>
        <v>4025162.46</v>
      </c>
      <c r="H82" s="38">
        <f>IF('Town Data'!M78&gt;9,'Town Data'!L78,"*")</f>
        <v>181605.67</v>
      </c>
      <c r="I82" s="9">
        <f t="shared" si="4"/>
        <v>-0.18975851799135501</v>
      </c>
      <c r="J82" s="9">
        <f t="shared" si="5"/>
        <v>2.7322594079842406E-2</v>
      </c>
      <c r="K82" s="9">
        <f t="shared" si="6"/>
        <v>-0.10090819300961253</v>
      </c>
      <c r="L82" s="15"/>
    </row>
    <row r="83" spans="1:12" x14ac:dyDescent="0.25">
      <c r="A83" s="15"/>
      <c r="B83" s="27" t="str">
        <f>'Town Data'!A79</f>
        <v>ST ALBANS TOWN</v>
      </c>
      <c r="C83" s="40">
        <f>IF('Town Data'!C79&gt;9,'Town Data'!B79,"*")</f>
        <v>20112002.260000002</v>
      </c>
      <c r="D83" s="41">
        <f>IF('Town Data'!E79&gt;9,'Town Data'!D79,"*")</f>
        <v>5446140.1699999999</v>
      </c>
      <c r="E83" s="42">
        <f>IF('Town Data'!G79&gt;9,'Town Data'!F79,"*")</f>
        <v>75833.33</v>
      </c>
      <c r="F83" s="41">
        <f>IF('Town Data'!I79&gt;9,'Town Data'!H79,"*")</f>
        <v>21410727.32</v>
      </c>
      <c r="G83" s="41">
        <f>IF('Town Data'!K79&gt;9,'Town Data'!J79,"*")</f>
        <v>5272922.99</v>
      </c>
      <c r="H83" s="42">
        <f>IF('Town Data'!M79&gt;9,'Town Data'!L79,"*")</f>
        <v>63487.17</v>
      </c>
      <c r="I83" s="22">
        <f t="shared" si="4"/>
        <v>-6.0657680637819573E-2</v>
      </c>
      <c r="J83" s="22">
        <f t="shared" si="5"/>
        <v>3.2850314773893503E-2</v>
      </c>
      <c r="K83" s="22">
        <f t="shared" si="6"/>
        <v>0.19446700805847864</v>
      </c>
      <c r="L83" s="15"/>
    </row>
    <row r="84" spans="1:12" x14ac:dyDescent="0.25">
      <c r="A84" s="15"/>
      <c r="B84" s="15" t="str">
        <f>'Town Data'!A80</f>
        <v>ST JOHNSBURY</v>
      </c>
      <c r="C84" s="36">
        <f>IF('Town Data'!C80&gt;9,'Town Data'!B80,"*")</f>
        <v>19924821.989999998</v>
      </c>
      <c r="D84" s="39">
        <f>IF('Town Data'!E80&gt;9,'Town Data'!D80,"*")</f>
        <v>6217729.7999999998</v>
      </c>
      <c r="E84" s="46">
        <f>IF('Town Data'!G80&gt;9,'Town Data'!F80,"*")</f>
        <v>145132</v>
      </c>
      <c r="F84" s="39">
        <f>IF('Town Data'!I80&gt;9,'Town Data'!H80,"*")</f>
        <v>19894906.170000002</v>
      </c>
      <c r="G84" s="37">
        <f>IF('Town Data'!K80&gt;9,'Town Data'!J80,"*")</f>
        <v>6200587.6799999997</v>
      </c>
      <c r="H84" s="38">
        <f>IF('Town Data'!M80&gt;9,'Town Data'!L80,"*")</f>
        <v>284590</v>
      </c>
      <c r="I84" s="9">
        <f t="shared" si="4"/>
        <v>1.5036924398822923E-3</v>
      </c>
      <c r="J84" s="9">
        <f t="shared" si="5"/>
        <v>2.7645960164859912E-3</v>
      </c>
      <c r="K84" s="9">
        <f t="shared" si="6"/>
        <v>-0.49003127305948907</v>
      </c>
      <c r="L84" s="15"/>
    </row>
    <row r="85" spans="1:12" x14ac:dyDescent="0.25">
      <c r="A85" s="15"/>
      <c r="B85" s="27" t="str">
        <f>'Town Data'!A81</f>
        <v>STOWE</v>
      </c>
      <c r="C85" s="40">
        <f>IF('Town Data'!C81&gt;9,'Town Data'!B81,"*")</f>
        <v>10951951.76</v>
      </c>
      <c r="D85" s="41">
        <f>IF('Town Data'!E81&gt;9,'Town Data'!D81,"*")</f>
        <v>5062305.8899999997</v>
      </c>
      <c r="E85" s="42">
        <f>IF('Town Data'!G81&gt;9,'Town Data'!F81,"*")</f>
        <v>563917.82999999996</v>
      </c>
      <c r="F85" s="41">
        <f>IF('Town Data'!I81&gt;9,'Town Data'!H81,"*")</f>
        <v>11080404.810000001</v>
      </c>
      <c r="G85" s="41">
        <f>IF('Town Data'!K81&gt;9,'Town Data'!J81,"*")</f>
        <v>4424344.9800000004</v>
      </c>
      <c r="H85" s="42">
        <f>IF('Town Data'!M81&gt;9,'Town Data'!L81,"*")</f>
        <v>458580.17</v>
      </c>
      <c r="I85" s="22">
        <f t="shared" si="4"/>
        <v>-1.1592812013878104E-2</v>
      </c>
      <c r="J85" s="22">
        <f t="shared" si="5"/>
        <v>0.14419330158110752</v>
      </c>
      <c r="K85" s="22">
        <f t="shared" si="6"/>
        <v>0.22970391414875174</v>
      </c>
      <c r="L85" s="15"/>
    </row>
    <row r="86" spans="1:12" x14ac:dyDescent="0.25">
      <c r="A86" s="15"/>
      <c r="B86" s="15" t="str">
        <f>'Town Data'!A82</f>
        <v>SWANTON</v>
      </c>
      <c r="C86" s="36">
        <f>IF('Town Data'!C82&gt;9,'Town Data'!B82,"*")</f>
        <v>8003128.6100000003</v>
      </c>
      <c r="D86" s="37">
        <f>IF('Town Data'!E82&gt;9,'Town Data'!D82,"*")</f>
        <v>2352076.7400000002</v>
      </c>
      <c r="E86" s="38">
        <f>IF('Town Data'!G82&gt;9,'Town Data'!F82,"*")</f>
        <v>40233.33</v>
      </c>
      <c r="F86" s="39">
        <f>IF('Town Data'!I82&gt;9,'Town Data'!H82,"*")</f>
        <v>9564552.9000000004</v>
      </c>
      <c r="G86" s="37">
        <f>IF('Town Data'!K82&gt;9,'Town Data'!J82,"*")</f>
        <v>2294973.9</v>
      </c>
      <c r="H86" s="38">
        <f>IF('Town Data'!M82&gt;9,'Town Data'!L82,"*")</f>
        <v>34283.33</v>
      </c>
      <c r="I86" s="9">
        <f t="shared" si="4"/>
        <v>-0.16325115311976579</v>
      </c>
      <c r="J86" s="9">
        <f t="shared" si="5"/>
        <v>2.4881694732999064E-2</v>
      </c>
      <c r="K86" s="9">
        <f t="shared" si="6"/>
        <v>0.17355373588271616</v>
      </c>
      <c r="L86" s="15"/>
    </row>
    <row r="87" spans="1:12" x14ac:dyDescent="0.25">
      <c r="A87" s="15"/>
      <c r="B87" s="27" t="str">
        <f>'Town Data'!A83</f>
        <v>THETFORD</v>
      </c>
      <c r="C87" s="40">
        <f>IF('Town Data'!C83&gt;9,'Town Data'!B83,"*")</f>
        <v>1637932.18</v>
      </c>
      <c r="D87" s="41">
        <f>IF('Town Data'!E83&gt;9,'Town Data'!D83,"*")</f>
        <v>661396.92000000004</v>
      </c>
      <c r="E87" s="42" t="str">
        <f>IF('Town Data'!G83&gt;9,'Town Data'!F83,"*")</f>
        <v>*</v>
      </c>
      <c r="F87" s="41">
        <f>IF('Town Data'!I83&gt;9,'Town Data'!H83,"*")</f>
        <v>4802882.5999999996</v>
      </c>
      <c r="G87" s="41">
        <f>IF('Town Data'!K83&gt;9,'Town Data'!J83,"*")</f>
        <v>739284.9</v>
      </c>
      <c r="H87" s="42" t="str">
        <f>IF('Town Data'!M83&gt;9,'Town Data'!L83,"*")</f>
        <v>*</v>
      </c>
      <c r="I87" s="22">
        <f t="shared" si="4"/>
        <v>-0.65896893253230882</v>
      </c>
      <c r="J87" s="22">
        <f t="shared" si="5"/>
        <v>-0.10535583778324159</v>
      </c>
      <c r="K87" s="22" t="str">
        <f t="shared" si="6"/>
        <v/>
      </c>
      <c r="L87" s="15"/>
    </row>
    <row r="88" spans="1:12" x14ac:dyDescent="0.25">
      <c r="A88" s="15"/>
      <c r="B88" s="15" t="str">
        <f>'Town Data'!A84</f>
        <v>TOWNSHEND</v>
      </c>
      <c r="C88" s="36">
        <f>IF('Town Data'!C84&gt;9,'Town Data'!B84,"*")</f>
        <v>941441.67</v>
      </c>
      <c r="D88" s="37">
        <f>IF('Town Data'!E84&gt;9,'Town Data'!D84,"*")</f>
        <v>306367.67</v>
      </c>
      <c r="E88" s="38" t="str">
        <f>IF('Town Data'!G84&gt;9,'Town Data'!F84,"*")</f>
        <v>*</v>
      </c>
      <c r="F88" s="39">
        <f>IF('Town Data'!I84&gt;9,'Town Data'!H84,"*")</f>
        <v>892600.43</v>
      </c>
      <c r="G88" s="37">
        <f>IF('Town Data'!K84&gt;9,'Town Data'!J84,"*")</f>
        <v>278990.61</v>
      </c>
      <c r="H88" s="38" t="str">
        <f>IF('Town Data'!M84&gt;9,'Town Data'!L84,"*")</f>
        <v>*</v>
      </c>
      <c r="I88" s="9">
        <f t="shared" si="4"/>
        <v>5.4717921209157368E-2</v>
      </c>
      <c r="J88" s="9">
        <f t="shared" si="5"/>
        <v>9.8128965702465751E-2</v>
      </c>
      <c r="K88" s="9" t="str">
        <f t="shared" si="6"/>
        <v/>
      </c>
      <c r="L88" s="15"/>
    </row>
    <row r="89" spans="1:12" x14ac:dyDescent="0.25">
      <c r="A89" s="15"/>
      <c r="B89" s="27" t="str">
        <f>'Town Data'!A85</f>
        <v>VERGENNES</v>
      </c>
      <c r="C89" s="40">
        <f>IF('Town Data'!C85&gt;9,'Town Data'!B85,"*")</f>
        <v>13755446.380000001</v>
      </c>
      <c r="D89" s="41">
        <f>IF('Town Data'!E85&gt;9,'Town Data'!D85,"*")</f>
        <v>1512157.49</v>
      </c>
      <c r="E89" s="42">
        <f>IF('Town Data'!G85&gt;9,'Town Data'!F85,"*")</f>
        <v>303550</v>
      </c>
      <c r="F89" s="41">
        <f>IF('Town Data'!I85&gt;9,'Town Data'!H85,"*")</f>
        <v>15605455.24</v>
      </c>
      <c r="G89" s="41">
        <f>IF('Town Data'!K85&gt;9,'Town Data'!J85,"*")</f>
        <v>1519127.89</v>
      </c>
      <c r="H89" s="42">
        <f>IF('Town Data'!M85&gt;9,'Town Data'!L85,"*")</f>
        <v>676750</v>
      </c>
      <c r="I89" s="22">
        <f t="shared" si="4"/>
        <v>-0.11854885561159698</v>
      </c>
      <c r="J89" s="22">
        <f t="shared" si="5"/>
        <v>-4.588422111057356E-3</v>
      </c>
      <c r="K89" s="22">
        <f t="shared" si="6"/>
        <v>-0.55145917990395277</v>
      </c>
      <c r="L89" s="15"/>
    </row>
    <row r="90" spans="1:12" x14ac:dyDescent="0.25">
      <c r="A90" s="15"/>
      <c r="B90" s="15" t="str">
        <f>'Town Data'!A86</f>
        <v>WAITSFIELD</v>
      </c>
      <c r="C90" s="36">
        <f>IF('Town Data'!C86&gt;9,'Town Data'!B86,"*")</f>
        <v>8958934.8100000005</v>
      </c>
      <c r="D90" s="37">
        <f>IF('Town Data'!E86&gt;9,'Town Data'!D86,"*")</f>
        <v>4037846.4</v>
      </c>
      <c r="E90" s="38" t="str">
        <f>IF('Town Data'!G86&gt;9,'Town Data'!F86,"*")</f>
        <v>*</v>
      </c>
      <c r="F90" s="39">
        <f>IF('Town Data'!I86&gt;9,'Town Data'!H86,"*")</f>
        <v>9100451.6400000006</v>
      </c>
      <c r="G90" s="37">
        <f>IF('Town Data'!K86&gt;9,'Town Data'!J86,"*")</f>
        <v>4038495.83</v>
      </c>
      <c r="H90" s="38" t="str">
        <f>IF('Town Data'!M86&gt;9,'Town Data'!L86,"*")</f>
        <v>*</v>
      </c>
      <c r="I90" s="9">
        <f t="shared" si="4"/>
        <v>-1.5550528215322736E-2</v>
      </c>
      <c r="J90" s="9">
        <f t="shared" si="5"/>
        <v>-1.6080987262036311E-4</v>
      </c>
      <c r="K90" s="9" t="str">
        <f t="shared" si="6"/>
        <v/>
      </c>
      <c r="L90" s="15"/>
    </row>
    <row r="91" spans="1:12" x14ac:dyDescent="0.25">
      <c r="A91" s="15"/>
      <c r="B91" s="27" t="str">
        <f>'Town Data'!A87</f>
        <v>WARREN</v>
      </c>
      <c r="C91" s="40">
        <f>IF('Town Data'!C87&gt;9,'Town Data'!B87,"*")</f>
        <v>1128857.1000000001</v>
      </c>
      <c r="D91" s="41">
        <f>IF('Town Data'!E87&gt;9,'Town Data'!D87,"*")</f>
        <v>733407.1</v>
      </c>
      <c r="E91" s="42" t="str">
        <f>IF('Town Data'!G87&gt;9,'Town Data'!F87,"*")</f>
        <v>*</v>
      </c>
      <c r="F91" s="41">
        <f>IF('Town Data'!I87&gt;9,'Town Data'!H87,"*")</f>
        <v>1541945.53</v>
      </c>
      <c r="G91" s="41">
        <f>IF('Town Data'!K87&gt;9,'Town Data'!J87,"*")</f>
        <v>1002015.77</v>
      </c>
      <c r="H91" s="42" t="str">
        <f>IF('Town Data'!M87&gt;9,'Town Data'!L87,"*")</f>
        <v>*</v>
      </c>
      <c r="I91" s="22">
        <f t="shared" si="4"/>
        <v>-0.2679007928379934</v>
      </c>
      <c r="J91" s="22">
        <f t="shared" si="5"/>
        <v>-0.26806830595091335</v>
      </c>
      <c r="K91" s="22" t="str">
        <f t="shared" si="6"/>
        <v/>
      </c>
      <c r="L91" s="15"/>
    </row>
    <row r="92" spans="1:12" x14ac:dyDescent="0.25">
      <c r="A92" s="15"/>
      <c r="B92" s="15" t="str">
        <f>'Town Data'!A88</f>
        <v>WATERBURY</v>
      </c>
      <c r="C92" s="36">
        <f>IF('Town Data'!C88&gt;9,'Town Data'!B88,"*")</f>
        <v>7863530.9800000004</v>
      </c>
      <c r="D92" s="37">
        <f>IF('Town Data'!E88&gt;9,'Town Data'!D88,"*")</f>
        <v>3116368.74</v>
      </c>
      <c r="E92" s="38">
        <f>IF('Town Data'!G88&gt;9,'Town Data'!F88,"*")</f>
        <v>250498.83</v>
      </c>
      <c r="F92" s="39">
        <f>IF('Town Data'!I88&gt;9,'Town Data'!H88,"*")</f>
        <v>8290649.3499999996</v>
      </c>
      <c r="G92" s="37">
        <f>IF('Town Data'!K88&gt;9,'Town Data'!J88,"*")</f>
        <v>2908534.09</v>
      </c>
      <c r="H92" s="38">
        <f>IF('Town Data'!M88&gt;9,'Town Data'!L88,"*")</f>
        <v>155400</v>
      </c>
      <c r="I92" s="9">
        <f t="shared" si="4"/>
        <v>-5.1518084044888376E-2</v>
      </c>
      <c r="J92" s="9">
        <f t="shared" si="5"/>
        <v>7.1456838245275781E-2</v>
      </c>
      <c r="K92" s="9">
        <f t="shared" si="6"/>
        <v>0.61196158301158288</v>
      </c>
      <c r="L92" s="15"/>
    </row>
    <row r="93" spans="1:12" x14ac:dyDescent="0.25">
      <c r="A93" s="15"/>
      <c r="B93" s="27" t="str">
        <f>'Town Data'!A89</f>
        <v>WATERFORD</v>
      </c>
      <c r="C93" s="40">
        <f>IF('Town Data'!C89&gt;9,'Town Data'!B89,"*")</f>
        <v>777750.95</v>
      </c>
      <c r="D93" s="41">
        <f>IF('Town Data'!E89&gt;9,'Town Data'!D89,"*")</f>
        <v>157813.95000000001</v>
      </c>
      <c r="E93" s="42" t="str">
        <f>IF('Town Data'!G89&gt;9,'Town Data'!F89,"*")</f>
        <v>*</v>
      </c>
      <c r="F93" s="41">
        <f>IF('Town Data'!I89&gt;9,'Town Data'!H89,"*")</f>
        <v>520671.25</v>
      </c>
      <c r="G93" s="41">
        <f>IF('Town Data'!K89&gt;9,'Town Data'!J89,"*")</f>
        <v>179754.93</v>
      </c>
      <c r="H93" s="42" t="str">
        <f>IF('Town Data'!M89&gt;9,'Town Data'!L89,"*")</f>
        <v>*</v>
      </c>
      <c r="I93" s="22">
        <f t="shared" si="4"/>
        <v>0.49374667796618299</v>
      </c>
      <c r="J93" s="22">
        <f t="shared" si="5"/>
        <v>-0.12206051872958357</v>
      </c>
      <c r="K93" s="22" t="str">
        <f t="shared" si="6"/>
        <v/>
      </c>
      <c r="L93" s="15"/>
    </row>
    <row r="94" spans="1:12" x14ac:dyDescent="0.25">
      <c r="A94" s="15"/>
      <c r="B94" s="15" t="str">
        <f>'Town Data'!A90</f>
        <v>WEATHERSFIELD</v>
      </c>
      <c r="C94" s="36">
        <f>IF('Town Data'!C90&gt;9,'Town Data'!B90,"*")</f>
        <v>1195594.08</v>
      </c>
      <c r="D94" s="37">
        <f>IF('Town Data'!E90&gt;9,'Town Data'!D90,"*")</f>
        <v>303097.06</v>
      </c>
      <c r="E94" s="38" t="str">
        <f>IF('Town Data'!G90&gt;9,'Town Data'!F90,"*")</f>
        <v>*</v>
      </c>
      <c r="F94" s="39">
        <f>IF('Town Data'!I90&gt;9,'Town Data'!H90,"*")</f>
        <v>1714775</v>
      </c>
      <c r="G94" s="37">
        <f>IF('Town Data'!K90&gt;9,'Town Data'!J90,"*")</f>
        <v>331972</v>
      </c>
      <c r="H94" s="38" t="str">
        <f>IF('Town Data'!M90&gt;9,'Town Data'!L90,"*")</f>
        <v>*</v>
      </c>
      <c r="I94" s="9">
        <f t="shared" si="4"/>
        <v>-0.30276912131329181</v>
      </c>
      <c r="J94" s="9">
        <f t="shared" si="5"/>
        <v>-8.6980046509946632E-2</v>
      </c>
      <c r="K94" s="9" t="str">
        <f t="shared" si="6"/>
        <v/>
      </c>
      <c r="L94" s="15"/>
    </row>
    <row r="95" spans="1:12" x14ac:dyDescent="0.25">
      <c r="A95" s="15"/>
      <c r="B95" s="27" t="str">
        <f>'Town Data'!A91</f>
        <v>WEST RUTLAND</v>
      </c>
      <c r="C95" s="40">
        <f>IF('Town Data'!C91&gt;9,'Town Data'!B91,"*")</f>
        <v>3703054</v>
      </c>
      <c r="D95" s="41">
        <f>IF('Town Data'!E91&gt;9,'Town Data'!D91,"*")</f>
        <v>771366</v>
      </c>
      <c r="E95" s="42" t="str">
        <f>IF('Town Data'!G91&gt;9,'Town Data'!F91,"*")</f>
        <v>*</v>
      </c>
      <c r="F95" s="41">
        <f>IF('Town Data'!I91&gt;9,'Town Data'!H91,"*")</f>
        <v>3430334.39</v>
      </c>
      <c r="G95" s="41">
        <f>IF('Town Data'!K91&gt;9,'Town Data'!J91,"*")</f>
        <v>709267.16</v>
      </c>
      <c r="H95" s="42" t="str">
        <f>IF('Town Data'!M91&gt;9,'Town Data'!L91,"*")</f>
        <v>*</v>
      </c>
      <c r="I95" s="22">
        <f t="shared" si="4"/>
        <v>7.9502339712135134E-2</v>
      </c>
      <c r="J95" s="22">
        <f t="shared" si="5"/>
        <v>8.7553524965120283E-2</v>
      </c>
      <c r="K95" s="22" t="str">
        <f t="shared" si="6"/>
        <v/>
      </c>
      <c r="L95" s="15"/>
    </row>
    <row r="96" spans="1:12" x14ac:dyDescent="0.25">
      <c r="A96" s="15"/>
      <c r="B96" s="15" t="str">
        <f>'Town Data'!A92</f>
        <v>WESTMINSTER</v>
      </c>
      <c r="C96" s="36">
        <f>IF('Town Data'!C92&gt;9,'Town Data'!B92,"*")</f>
        <v>1914426.2</v>
      </c>
      <c r="D96" s="37">
        <f>IF('Town Data'!E92&gt;9,'Town Data'!D92,"*")</f>
        <v>467624.34</v>
      </c>
      <c r="E96" s="38" t="str">
        <f>IF('Town Data'!G92&gt;9,'Town Data'!F92,"*")</f>
        <v>*</v>
      </c>
      <c r="F96" s="39">
        <f>IF('Town Data'!I92&gt;9,'Town Data'!H92,"*")</f>
        <v>1798986.7</v>
      </c>
      <c r="G96" s="37">
        <f>IF('Town Data'!K92&gt;9,'Town Data'!J92,"*")</f>
        <v>398862.57</v>
      </c>
      <c r="H96" s="38" t="str">
        <f>IF('Town Data'!M92&gt;9,'Town Data'!L92,"*")</f>
        <v>*</v>
      </c>
      <c r="I96" s="9">
        <f t="shared" si="4"/>
        <v>6.4169179238512439E-2</v>
      </c>
      <c r="J96" s="9">
        <f t="shared" si="5"/>
        <v>0.17239464209439362</v>
      </c>
      <c r="K96" s="9" t="str">
        <f t="shared" si="6"/>
        <v/>
      </c>
      <c r="L96" s="15"/>
    </row>
    <row r="97" spans="1:12" x14ac:dyDescent="0.25">
      <c r="A97" s="15"/>
      <c r="B97" s="27" t="str">
        <f>'Town Data'!A93</f>
        <v>WILLIAMSTOWN</v>
      </c>
      <c r="C97" s="40">
        <f>IF('Town Data'!C93&gt;9,'Town Data'!B93,"*")</f>
        <v>1280680.8899999999</v>
      </c>
      <c r="D97" s="41">
        <f>IF('Town Data'!E93&gt;9,'Town Data'!D93,"*")</f>
        <v>408089.35</v>
      </c>
      <c r="E97" s="42" t="str">
        <f>IF('Town Data'!G93&gt;9,'Town Data'!F93,"*")</f>
        <v>*</v>
      </c>
      <c r="F97" s="41">
        <f>IF('Town Data'!I93&gt;9,'Town Data'!H93,"*")</f>
        <v>1227049</v>
      </c>
      <c r="G97" s="41">
        <f>IF('Town Data'!K93&gt;9,'Town Data'!J93,"*")</f>
        <v>298970</v>
      </c>
      <c r="H97" s="42" t="str">
        <f>IF('Town Data'!M93&gt;9,'Town Data'!L93,"*")</f>
        <v>*</v>
      </c>
      <c r="I97" s="22">
        <f t="shared" si="4"/>
        <v>4.3708026329836787E-2</v>
      </c>
      <c r="J97" s="22">
        <f t="shared" si="5"/>
        <v>0.36498427935913297</v>
      </c>
      <c r="K97" s="22" t="str">
        <f t="shared" si="6"/>
        <v/>
      </c>
      <c r="L97" s="15"/>
    </row>
    <row r="98" spans="1:12" x14ac:dyDescent="0.25">
      <c r="A98" s="15"/>
      <c r="B98" s="15" t="str">
        <f>'Town Data'!A94</f>
        <v>WILLISTON</v>
      </c>
      <c r="C98" s="36">
        <f>IF('Town Data'!C94&gt;9,'Town Data'!B94,"*")</f>
        <v>75911401.260000005</v>
      </c>
      <c r="D98" s="37">
        <f>IF('Town Data'!E94&gt;9,'Town Data'!D94,"*")</f>
        <v>35254334.560000002</v>
      </c>
      <c r="E98" s="38">
        <f>IF('Town Data'!G94&gt;9,'Town Data'!F94,"*")</f>
        <v>1299880.67</v>
      </c>
      <c r="F98" s="39">
        <f>IF('Town Data'!I94&gt;9,'Town Data'!H94,"*")</f>
        <v>76446817.459999993</v>
      </c>
      <c r="G98" s="37">
        <f>IF('Town Data'!K94&gt;9,'Town Data'!J94,"*")</f>
        <v>34431497.350000001</v>
      </c>
      <c r="H98" s="38">
        <f>IF('Town Data'!M94&gt;9,'Town Data'!L94,"*")</f>
        <v>2171156</v>
      </c>
      <c r="I98" s="9">
        <f t="shared" si="4"/>
        <v>-7.0037735747487343E-3</v>
      </c>
      <c r="J98" s="9">
        <f t="shared" si="5"/>
        <v>2.3897805013699203E-2</v>
      </c>
      <c r="K98" s="9">
        <f t="shared" si="6"/>
        <v>-0.40129559092022871</v>
      </c>
      <c r="L98" s="15"/>
    </row>
    <row r="99" spans="1:12" x14ac:dyDescent="0.25">
      <c r="A99" s="15"/>
      <c r="B99" s="27" t="str">
        <f>'Town Data'!A95</f>
        <v>WILMINGTON</v>
      </c>
      <c r="C99" s="40">
        <f>IF('Town Data'!C95&gt;9,'Town Data'!B95,"*")</f>
        <v>3931064.78</v>
      </c>
      <c r="D99" s="41">
        <f>IF('Town Data'!E95&gt;9,'Town Data'!D95,"*")</f>
        <v>1291581.0900000001</v>
      </c>
      <c r="E99" s="42" t="str">
        <f>IF('Town Data'!G95&gt;9,'Town Data'!F95,"*")</f>
        <v>*</v>
      </c>
      <c r="F99" s="41">
        <f>IF('Town Data'!I95&gt;9,'Town Data'!H95,"*")</f>
        <v>4213617.42</v>
      </c>
      <c r="G99" s="41">
        <f>IF('Town Data'!K95&gt;9,'Town Data'!J95,"*")</f>
        <v>1306418.57</v>
      </c>
      <c r="H99" s="42" t="str">
        <f>IF('Town Data'!M95&gt;9,'Town Data'!L95,"*")</f>
        <v>*</v>
      </c>
      <c r="I99" s="22">
        <f t="shared" si="4"/>
        <v>-6.7057022941584513E-2</v>
      </c>
      <c r="J99" s="22">
        <f t="shared" si="5"/>
        <v>-1.1357370708531784E-2</v>
      </c>
      <c r="K99" s="22" t="str">
        <f t="shared" si="6"/>
        <v/>
      </c>
      <c r="L99" s="15"/>
    </row>
    <row r="100" spans="1:12" x14ac:dyDescent="0.25">
      <c r="A100" s="15"/>
      <c r="B100" s="27" t="str">
        <f>'Town Data'!A96</f>
        <v>WINDSOR</v>
      </c>
      <c r="C100" s="40">
        <f>IF('Town Data'!C96&gt;9,'Town Data'!B96,"*")</f>
        <v>2797548.17</v>
      </c>
      <c r="D100" s="41">
        <f>IF('Town Data'!E96&gt;9,'Town Data'!D96,"*")</f>
        <v>879572.77</v>
      </c>
      <c r="E100" s="42" t="str">
        <f>IF('Town Data'!G96&gt;9,'Town Data'!F96,"*")</f>
        <v>*</v>
      </c>
      <c r="F100" s="41">
        <f>IF('Town Data'!I96&gt;9,'Town Data'!H96,"*")</f>
        <v>3057889.27</v>
      </c>
      <c r="G100" s="41">
        <f>IF('Town Data'!K96&gt;9,'Town Data'!J96,"*")</f>
        <v>805126.72</v>
      </c>
      <c r="H100" s="42" t="str">
        <f>IF('Town Data'!M96&gt;9,'Town Data'!L96,"*")</f>
        <v>*</v>
      </c>
      <c r="I100" s="22">
        <f t="shared" si="4"/>
        <v>-8.5137517095247889E-2</v>
      </c>
      <c r="J100" s="22">
        <f t="shared" si="5"/>
        <v>9.246500973163585E-2</v>
      </c>
      <c r="K100" s="22" t="str">
        <f t="shared" si="6"/>
        <v/>
      </c>
      <c r="L100" s="15"/>
    </row>
    <row r="101" spans="1:12" x14ac:dyDescent="0.25">
      <c r="A101" s="15"/>
      <c r="B101" s="15" t="str">
        <f>'Town Data'!A97</f>
        <v>WINHALL</v>
      </c>
      <c r="C101" s="36">
        <f>IF('Town Data'!C97&gt;9,'Town Data'!B97,"*")</f>
        <v>835394.94</v>
      </c>
      <c r="D101" s="37">
        <f>IF('Town Data'!E97&gt;9,'Town Data'!D97,"*")</f>
        <v>574304.64</v>
      </c>
      <c r="E101" s="38" t="str">
        <f>IF('Town Data'!G97&gt;9,'Town Data'!F97,"*")</f>
        <v>*</v>
      </c>
      <c r="F101" s="39">
        <f>IF('Town Data'!I97&gt;9,'Town Data'!H97,"*")</f>
        <v>886539.87</v>
      </c>
      <c r="G101" s="37">
        <f>IF('Town Data'!K97&gt;9,'Town Data'!J97,"*")</f>
        <v>468595.61</v>
      </c>
      <c r="H101" s="38" t="str">
        <f>IF('Town Data'!M97&gt;9,'Town Data'!L97,"*")</f>
        <v>*</v>
      </c>
      <c r="I101" s="9">
        <f t="shared" si="4"/>
        <v>-5.7690501838343775E-2</v>
      </c>
      <c r="J101" s="9">
        <f t="shared" si="5"/>
        <v>0.22558689783713515</v>
      </c>
      <c r="K101" s="9" t="str">
        <f t="shared" si="6"/>
        <v/>
      </c>
      <c r="L101" s="15"/>
    </row>
    <row r="102" spans="1:12" x14ac:dyDescent="0.25">
      <c r="L102" s="15"/>
    </row>
    <row r="103" spans="1:12" x14ac:dyDescent="0.25">
      <c r="L103" s="15"/>
    </row>
    <row r="104" spans="1:12" x14ac:dyDescent="0.25">
      <c r="L104" s="15"/>
    </row>
    <row r="105" spans="1:12" x14ac:dyDescent="0.25">
      <c r="L105" s="15"/>
    </row>
    <row r="106" spans="1:12" x14ac:dyDescent="0.25">
      <c r="L106" s="15"/>
    </row>
    <row r="107" spans="1:12" x14ac:dyDescent="0.25">
      <c r="L107" s="15"/>
    </row>
    <row r="108" spans="1:12" x14ac:dyDescent="0.25">
      <c r="L108" s="15"/>
    </row>
    <row r="109" spans="1:12" x14ac:dyDescent="0.25">
      <c r="L109" s="15"/>
    </row>
    <row r="110" spans="1:12" x14ac:dyDescent="0.25">
      <c r="L110" s="15"/>
    </row>
    <row r="111" spans="1:12" x14ac:dyDescent="0.25">
      <c r="L111" s="15"/>
    </row>
    <row r="112" spans="1:12" x14ac:dyDescent="0.25">
      <c r="L112" s="15"/>
    </row>
    <row r="113" spans="12:12" x14ac:dyDescent="0.25">
      <c r="L113" s="15"/>
    </row>
    <row r="114" spans="12:12" x14ac:dyDescent="0.25">
      <c r="L114" s="15"/>
    </row>
    <row r="115" spans="12:12" x14ac:dyDescent="0.25">
      <c r="L115" s="15"/>
    </row>
    <row r="116" spans="12:12" x14ac:dyDescent="0.25">
      <c r="L116" s="15"/>
    </row>
    <row r="117" spans="12:12" x14ac:dyDescent="0.25">
      <c r="L117" s="15"/>
    </row>
    <row r="118" spans="12:12" x14ac:dyDescent="0.25">
      <c r="L118" s="15"/>
    </row>
    <row r="119" spans="12:12" x14ac:dyDescent="0.25">
      <c r="L119" s="15"/>
    </row>
    <row r="120" spans="12:12" x14ac:dyDescent="0.25">
      <c r="L120" s="15"/>
    </row>
    <row r="121" spans="12:12" x14ac:dyDescent="0.25">
      <c r="L121" s="15"/>
    </row>
    <row r="122" spans="12:12" x14ac:dyDescent="0.25">
      <c r="L122" s="15"/>
    </row>
    <row r="123" spans="12:12" x14ac:dyDescent="0.25">
      <c r="L123" s="15"/>
    </row>
    <row r="124" spans="12:12" x14ac:dyDescent="0.25">
      <c r="L124" s="15"/>
    </row>
    <row r="125" spans="12:12" x14ac:dyDescent="0.25">
      <c r="L125" s="15"/>
    </row>
    <row r="126" spans="12:12" x14ac:dyDescent="0.25">
      <c r="L126" s="15"/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1"/>
  <sheetViews>
    <sheetView workbookViewId="0">
      <selection activeCell="E22" sqref="E22"/>
    </sheetView>
  </sheetViews>
  <sheetFormatPr defaultRowHeight="15" x14ac:dyDescent="0.25"/>
  <cols>
    <col min="1" max="1" width="19.85546875" style="48" customWidth="1"/>
    <col min="2" max="2" width="15.85546875" style="49" customWidth="1"/>
    <col min="3" max="3" width="13" style="48" customWidth="1"/>
    <col min="4" max="4" width="15.85546875" style="49" customWidth="1"/>
    <col min="5" max="5" width="14" style="48" customWidth="1"/>
    <col min="6" max="6" width="15.85546875" style="49" customWidth="1"/>
    <col min="7" max="7" width="13.5703125" style="48" bestFit="1" customWidth="1"/>
    <col min="8" max="8" width="15.85546875" style="49" customWidth="1"/>
    <col min="9" max="9" width="17.28515625" style="48" customWidth="1"/>
    <col min="10" max="10" width="15.85546875" style="49" customWidth="1"/>
    <col min="11" max="11" width="16.140625" style="48" bestFit="1" customWidth="1"/>
    <col min="12" max="12" width="15.85546875" style="49" customWidth="1"/>
    <col min="13" max="13" width="19" style="48" bestFit="1" customWidth="1"/>
    <col min="14" max="16384" width="9.140625" style="48"/>
  </cols>
  <sheetData>
    <row r="1" spans="1:17" x14ac:dyDescent="0.25">
      <c r="A1" s="48" t="s">
        <v>23</v>
      </c>
      <c r="B1" s="49" t="s">
        <v>41</v>
      </c>
      <c r="C1" s="48" t="s">
        <v>44</v>
      </c>
      <c r="D1" s="49" t="s">
        <v>42</v>
      </c>
      <c r="E1" s="48" t="s">
        <v>45</v>
      </c>
      <c r="F1" s="49" t="s">
        <v>43</v>
      </c>
      <c r="G1" s="48" t="s">
        <v>46</v>
      </c>
      <c r="H1" s="49" t="s">
        <v>47</v>
      </c>
      <c r="I1" s="48" t="s">
        <v>48</v>
      </c>
      <c r="J1" s="49" t="s">
        <v>49</v>
      </c>
      <c r="K1" s="48" t="s">
        <v>50</v>
      </c>
      <c r="L1" s="49" t="s">
        <v>51</v>
      </c>
      <c r="M1" s="48" t="s">
        <v>52</v>
      </c>
    </row>
    <row r="2" spans="1:17" x14ac:dyDescent="0.25">
      <c r="A2" s="55" t="s">
        <v>68</v>
      </c>
      <c r="B2" s="59">
        <v>1503889</v>
      </c>
      <c r="C2" s="56">
        <v>15</v>
      </c>
      <c r="D2" s="59">
        <v>499256</v>
      </c>
      <c r="E2" s="56">
        <v>15</v>
      </c>
      <c r="F2" s="56">
        <v>0</v>
      </c>
      <c r="G2" s="56">
        <v>3</v>
      </c>
      <c r="H2" s="59">
        <v>1588764</v>
      </c>
      <c r="I2" s="56">
        <v>17</v>
      </c>
      <c r="J2" s="59">
        <v>385928</v>
      </c>
      <c r="K2" s="56">
        <v>17</v>
      </c>
      <c r="L2" s="56">
        <v>0</v>
      </c>
      <c r="M2" s="56">
        <v>3</v>
      </c>
      <c r="N2" s="52"/>
      <c r="O2" s="52"/>
      <c r="P2" s="52"/>
      <c r="Q2" s="52"/>
    </row>
    <row r="3" spans="1:17" x14ac:dyDescent="0.25">
      <c r="A3" s="55" t="s">
        <v>69</v>
      </c>
      <c r="B3" s="59">
        <v>9301760.75</v>
      </c>
      <c r="C3" s="56">
        <v>17</v>
      </c>
      <c r="D3" s="59">
        <v>513681.89</v>
      </c>
      <c r="E3" s="56">
        <v>17</v>
      </c>
      <c r="F3" s="56">
        <v>0</v>
      </c>
      <c r="G3" s="56">
        <v>5</v>
      </c>
      <c r="H3" s="59">
        <v>10805576.68</v>
      </c>
      <c r="I3" s="56">
        <v>21</v>
      </c>
      <c r="J3" s="59">
        <v>443895.32</v>
      </c>
      <c r="K3" s="56">
        <v>20</v>
      </c>
      <c r="L3" s="56">
        <v>0</v>
      </c>
      <c r="M3" s="56">
        <v>6</v>
      </c>
      <c r="N3" s="52"/>
      <c r="O3" s="52"/>
      <c r="P3" s="52"/>
      <c r="Q3" s="52"/>
    </row>
    <row r="4" spans="1:17" x14ac:dyDescent="0.25">
      <c r="A4" s="55" t="s">
        <v>70</v>
      </c>
      <c r="B4" s="59">
        <v>59619022.170000002</v>
      </c>
      <c r="C4" s="56">
        <v>159</v>
      </c>
      <c r="D4" s="59">
        <v>10870208.630000001</v>
      </c>
      <c r="E4" s="56">
        <v>155</v>
      </c>
      <c r="F4" s="59">
        <v>224629.67</v>
      </c>
      <c r="G4" s="56">
        <v>42</v>
      </c>
      <c r="H4" s="59">
        <v>61217553.869999997</v>
      </c>
      <c r="I4" s="56">
        <v>167</v>
      </c>
      <c r="J4" s="59">
        <v>9832814.8699999992</v>
      </c>
      <c r="K4" s="56">
        <v>165</v>
      </c>
      <c r="L4" s="59">
        <v>382383.33</v>
      </c>
      <c r="M4" s="56">
        <v>54</v>
      </c>
      <c r="N4" s="52"/>
      <c r="O4" s="52"/>
      <c r="P4" s="52"/>
      <c r="Q4" s="52"/>
    </row>
    <row r="5" spans="1:17" x14ac:dyDescent="0.25">
      <c r="A5" s="55" t="s">
        <v>71</v>
      </c>
      <c r="B5" s="59">
        <v>7877005.1900000004</v>
      </c>
      <c r="C5" s="56">
        <v>27</v>
      </c>
      <c r="D5" s="59">
        <v>1011355.38</v>
      </c>
      <c r="E5" s="56">
        <v>26</v>
      </c>
      <c r="F5" s="56">
        <v>0</v>
      </c>
      <c r="G5" s="56">
        <v>6</v>
      </c>
      <c r="H5" s="59">
        <v>8454459</v>
      </c>
      <c r="I5" s="56">
        <v>29</v>
      </c>
      <c r="J5" s="59">
        <v>978655</v>
      </c>
      <c r="K5" s="56">
        <v>28</v>
      </c>
      <c r="L5" s="56">
        <v>0</v>
      </c>
      <c r="M5" s="56">
        <v>6</v>
      </c>
      <c r="N5" s="52"/>
      <c r="O5" s="52"/>
      <c r="P5" s="52"/>
      <c r="Q5" s="52"/>
    </row>
    <row r="6" spans="1:17" x14ac:dyDescent="0.25">
      <c r="A6" s="55" t="s">
        <v>72</v>
      </c>
      <c r="B6" s="59">
        <v>15216154.050000001</v>
      </c>
      <c r="C6" s="56">
        <v>34</v>
      </c>
      <c r="D6" s="59">
        <v>1430144.9</v>
      </c>
      <c r="E6" s="56">
        <v>33</v>
      </c>
      <c r="F6" s="59">
        <v>49066.67</v>
      </c>
      <c r="G6" s="56">
        <v>12</v>
      </c>
      <c r="H6" s="59">
        <v>20616169.359999999</v>
      </c>
      <c r="I6" s="56">
        <v>35</v>
      </c>
      <c r="J6" s="59">
        <v>1299085.8700000001</v>
      </c>
      <c r="K6" s="56">
        <v>35</v>
      </c>
      <c r="L6" s="59">
        <v>74250</v>
      </c>
      <c r="M6" s="56">
        <v>12</v>
      </c>
      <c r="N6" s="52"/>
      <c r="O6" s="52"/>
      <c r="P6" s="52"/>
      <c r="Q6" s="52"/>
    </row>
    <row r="7" spans="1:17" x14ac:dyDescent="0.25">
      <c r="A7" s="55" t="s">
        <v>73</v>
      </c>
      <c r="B7" s="59">
        <v>31891964.440000001</v>
      </c>
      <c r="C7" s="56">
        <v>179</v>
      </c>
      <c r="D7" s="59">
        <v>10766693.09</v>
      </c>
      <c r="E7" s="56">
        <v>179</v>
      </c>
      <c r="F7" s="59">
        <v>223958.33</v>
      </c>
      <c r="G7" s="56">
        <v>47</v>
      </c>
      <c r="H7" s="59">
        <v>30049784.100000001</v>
      </c>
      <c r="I7" s="56">
        <v>187</v>
      </c>
      <c r="J7" s="59">
        <v>10357164.26</v>
      </c>
      <c r="K7" s="56">
        <v>185</v>
      </c>
      <c r="L7" s="59">
        <v>221922.33</v>
      </c>
      <c r="M7" s="56">
        <v>49</v>
      </c>
      <c r="N7" s="52"/>
      <c r="O7" s="52"/>
      <c r="P7" s="52"/>
      <c r="Q7" s="52"/>
    </row>
    <row r="8" spans="1:17" x14ac:dyDescent="0.25">
      <c r="A8" s="55" t="s">
        <v>74</v>
      </c>
      <c r="B8" s="59">
        <v>14912752.82</v>
      </c>
      <c r="C8" s="56">
        <v>46</v>
      </c>
      <c r="D8" s="59">
        <v>5256506.71</v>
      </c>
      <c r="E8" s="56">
        <v>45</v>
      </c>
      <c r="F8" s="59">
        <v>65782.17</v>
      </c>
      <c r="G8" s="56">
        <v>25</v>
      </c>
      <c r="H8" s="59">
        <v>14891537.9</v>
      </c>
      <c r="I8" s="56">
        <v>49</v>
      </c>
      <c r="J8" s="59">
        <v>4780177.79</v>
      </c>
      <c r="K8" s="56">
        <v>48</v>
      </c>
      <c r="L8" s="59">
        <v>188597.67</v>
      </c>
      <c r="M8" s="56">
        <v>23</v>
      </c>
      <c r="N8" s="52"/>
      <c r="O8" s="52"/>
      <c r="P8" s="52"/>
      <c r="Q8" s="52"/>
    </row>
    <row r="9" spans="1:17" x14ac:dyDescent="0.25">
      <c r="A9" s="55" t="s">
        <v>75</v>
      </c>
      <c r="B9" s="59">
        <v>1568231.17</v>
      </c>
      <c r="C9" s="56">
        <v>24</v>
      </c>
      <c r="D9" s="59">
        <v>503964.67</v>
      </c>
      <c r="E9" s="56">
        <v>23</v>
      </c>
      <c r="F9" s="56">
        <v>0</v>
      </c>
      <c r="G9" s="56">
        <v>7</v>
      </c>
      <c r="H9" s="59">
        <v>5334325</v>
      </c>
      <c r="I9" s="56">
        <v>25</v>
      </c>
      <c r="J9" s="59">
        <v>477859</v>
      </c>
      <c r="K9" s="56">
        <v>24</v>
      </c>
      <c r="L9" s="56">
        <v>0</v>
      </c>
      <c r="M9" s="56">
        <v>6</v>
      </c>
      <c r="N9" s="52"/>
      <c r="O9" s="52"/>
      <c r="P9" s="52"/>
      <c r="Q9" s="52"/>
    </row>
    <row r="10" spans="1:17" x14ac:dyDescent="0.25">
      <c r="A10" s="55" t="s">
        <v>76</v>
      </c>
      <c r="B10" s="59">
        <v>7953858.1699999999</v>
      </c>
      <c r="C10" s="56">
        <v>32</v>
      </c>
      <c r="D10" s="59">
        <v>2189776.17</v>
      </c>
      <c r="E10" s="56">
        <v>30</v>
      </c>
      <c r="F10" s="59">
        <v>85916.67</v>
      </c>
      <c r="G10" s="56">
        <v>14</v>
      </c>
      <c r="H10" s="59">
        <v>8105731.1900000004</v>
      </c>
      <c r="I10" s="56">
        <v>31</v>
      </c>
      <c r="J10" s="59">
        <v>2058711.03</v>
      </c>
      <c r="K10" s="56">
        <v>30</v>
      </c>
      <c r="L10" s="59">
        <v>42003.83</v>
      </c>
      <c r="M10" s="56">
        <v>17</v>
      </c>
      <c r="N10" s="52"/>
      <c r="O10" s="52"/>
      <c r="P10" s="52"/>
      <c r="Q10" s="52"/>
    </row>
    <row r="11" spans="1:17" x14ac:dyDescent="0.25">
      <c r="A11" s="55" t="s">
        <v>77</v>
      </c>
      <c r="B11" s="59">
        <v>6847267.9500000002</v>
      </c>
      <c r="C11" s="56">
        <v>36</v>
      </c>
      <c r="D11" s="59">
        <v>1253149.8899999999</v>
      </c>
      <c r="E11" s="56">
        <v>36</v>
      </c>
      <c r="F11" s="56">
        <v>0</v>
      </c>
      <c r="G11" s="56">
        <v>6</v>
      </c>
      <c r="H11" s="59">
        <v>6298245.6699999999</v>
      </c>
      <c r="I11" s="56">
        <v>39</v>
      </c>
      <c r="J11" s="59">
        <v>1195311.07</v>
      </c>
      <c r="K11" s="56">
        <v>39</v>
      </c>
      <c r="L11" s="56">
        <v>0</v>
      </c>
      <c r="M11" s="56">
        <v>6</v>
      </c>
      <c r="N11" s="52"/>
      <c r="O11" s="52"/>
      <c r="P11" s="52"/>
      <c r="Q11" s="52"/>
    </row>
    <row r="12" spans="1:17" x14ac:dyDescent="0.25">
      <c r="A12" s="55" t="s">
        <v>78</v>
      </c>
      <c r="B12" s="59">
        <v>49449564.890000001</v>
      </c>
      <c r="C12" s="56">
        <v>186</v>
      </c>
      <c r="D12" s="59">
        <v>8327897.21</v>
      </c>
      <c r="E12" s="56">
        <v>179</v>
      </c>
      <c r="F12" s="59">
        <v>667663.32999999996</v>
      </c>
      <c r="G12" s="56">
        <v>55</v>
      </c>
      <c r="H12" s="59">
        <v>66745760.899999999</v>
      </c>
      <c r="I12" s="56">
        <v>193</v>
      </c>
      <c r="J12" s="59">
        <v>8152498.6799999997</v>
      </c>
      <c r="K12" s="56">
        <v>187</v>
      </c>
      <c r="L12" s="59">
        <v>1052533.33</v>
      </c>
      <c r="M12" s="56">
        <v>57</v>
      </c>
      <c r="N12" s="52"/>
      <c r="O12" s="52"/>
      <c r="P12" s="52"/>
      <c r="Q12" s="52"/>
    </row>
    <row r="13" spans="1:17" x14ac:dyDescent="0.25">
      <c r="A13" s="55" t="s">
        <v>79</v>
      </c>
      <c r="B13" s="59">
        <v>495550</v>
      </c>
      <c r="C13" s="56">
        <v>10</v>
      </c>
      <c r="D13" s="59">
        <v>240486</v>
      </c>
      <c r="E13" s="56">
        <v>10</v>
      </c>
      <c r="F13" s="56">
        <v>0</v>
      </c>
      <c r="G13" s="56">
        <v>4</v>
      </c>
      <c r="H13" s="56">
        <v>0</v>
      </c>
      <c r="I13" s="56">
        <v>9</v>
      </c>
      <c r="J13" s="56">
        <v>0</v>
      </c>
      <c r="K13" s="56">
        <v>9</v>
      </c>
      <c r="L13" s="56">
        <v>0</v>
      </c>
      <c r="M13" s="56">
        <v>2</v>
      </c>
      <c r="N13" s="52"/>
      <c r="O13" s="52"/>
      <c r="P13" s="52"/>
      <c r="Q13" s="52"/>
    </row>
    <row r="14" spans="1:17" x14ac:dyDescent="0.25">
      <c r="A14" s="55" t="s">
        <v>80</v>
      </c>
      <c r="B14" s="59">
        <v>749635.72</v>
      </c>
      <c r="C14" s="56">
        <v>12</v>
      </c>
      <c r="D14" s="59">
        <v>349301</v>
      </c>
      <c r="E14" s="56">
        <v>12</v>
      </c>
      <c r="F14" s="56">
        <v>0</v>
      </c>
      <c r="G14" s="56">
        <v>2</v>
      </c>
      <c r="H14" s="59">
        <v>750981.52</v>
      </c>
      <c r="I14" s="56">
        <v>13</v>
      </c>
      <c r="J14" s="59">
        <v>280680.27</v>
      </c>
      <c r="K14" s="56">
        <v>13</v>
      </c>
      <c r="L14" s="56">
        <v>0</v>
      </c>
      <c r="M14" s="56">
        <v>2</v>
      </c>
      <c r="N14" s="52"/>
      <c r="O14" s="52"/>
      <c r="P14" s="52"/>
      <c r="Q14" s="52"/>
    </row>
    <row r="15" spans="1:17" x14ac:dyDescent="0.25">
      <c r="A15" s="55" t="s">
        <v>81</v>
      </c>
      <c r="B15" s="59">
        <v>3689336.91</v>
      </c>
      <c r="C15" s="56">
        <v>30</v>
      </c>
      <c r="D15" s="59">
        <v>1262828.3600000001</v>
      </c>
      <c r="E15" s="56">
        <v>30</v>
      </c>
      <c r="F15" s="56">
        <v>0</v>
      </c>
      <c r="G15" s="56">
        <v>4</v>
      </c>
      <c r="H15" s="59">
        <v>4141335</v>
      </c>
      <c r="I15" s="56">
        <v>32</v>
      </c>
      <c r="J15" s="59">
        <v>1198707.3999999999</v>
      </c>
      <c r="K15" s="56">
        <v>31</v>
      </c>
      <c r="L15" s="56">
        <v>0</v>
      </c>
      <c r="M15" s="56">
        <v>4</v>
      </c>
      <c r="N15" s="52"/>
      <c r="O15" s="52"/>
      <c r="P15" s="52"/>
      <c r="Q15" s="52"/>
    </row>
    <row r="16" spans="1:17" x14ac:dyDescent="0.25">
      <c r="A16" s="55" t="s">
        <v>82</v>
      </c>
      <c r="B16" s="59">
        <v>677750.94</v>
      </c>
      <c r="C16" s="56">
        <v>12</v>
      </c>
      <c r="D16" s="59">
        <v>356487.94</v>
      </c>
      <c r="E16" s="56">
        <v>12</v>
      </c>
      <c r="F16" s="56">
        <v>0</v>
      </c>
      <c r="G16" s="56">
        <v>4</v>
      </c>
      <c r="H16" s="59">
        <v>862789.49</v>
      </c>
      <c r="I16" s="56">
        <v>12</v>
      </c>
      <c r="J16" s="59">
        <v>387767.49</v>
      </c>
      <c r="K16" s="56">
        <v>12</v>
      </c>
      <c r="L16" s="56">
        <v>0</v>
      </c>
      <c r="M16" s="56">
        <v>3</v>
      </c>
      <c r="N16" s="52"/>
      <c r="O16" s="52"/>
      <c r="P16" s="52"/>
      <c r="Q16" s="52"/>
    </row>
    <row r="17" spans="1:17" x14ac:dyDescent="0.25">
      <c r="A17" s="55" t="s">
        <v>83</v>
      </c>
      <c r="B17" s="59">
        <v>89279366.189999998</v>
      </c>
      <c r="C17" s="56">
        <v>313</v>
      </c>
      <c r="D17" s="59">
        <v>21438574.43</v>
      </c>
      <c r="E17" s="56">
        <v>310</v>
      </c>
      <c r="F17" s="59">
        <v>679877.67</v>
      </c>
      <c r="G17" s="56">
        <v>87</v>
      </c>
      <c r="H17" s="59">
        <v>91885885.370000005</v>
      </c>
      <c r="I17" s="56">
        <v>329</v>
      </c>
      <c r="J17" s="59">
        <v>23760258.649999999</v>
      </c>
      <c r="K17" s="56">
        <v>324</v>
      </c>
      <c r="L17" s="59">
        <v>388110.33</v>
      </c>
      <c r="M17" s="56">
        <v>84</v>
      </c>
      <c r="N17" s="52"/>
      <c r="O17" s="52"/>
      <c r="P17" s="52"/>
      <c r="Q17" s="52"/>
    </row>
    <row r="18" spans="1:17" x14ac:dyDescent="0.25">
      <c r="A18" s="55" t="s">
        <v>84</v>
      </c>
      <c r="B18" s="59">
        <v>3943763.46</v>
      </c>
      <c r="C18" s="56">
        <v>28</v>
      </c>
      <c r="D18" s="59">
        <v>1603026</v>
      </c>
      <c r="E18" s="56">
        <v>27</v>
      </c>
      <c r="F18" s="56">
        <v>0</v>
      </c>
      <c r="G18" s="56">
        <v>6</v>
      </c>
      <c r="H18" s="59">
        <v>5186098.0999999996</v>
      </c>
      <c r="I18" s="56">
        <v>31</v>
      </c>
      <c r="J18" s="59">
        <v>1905171.07</v>
      </c>
      <c r="K18" s="56">
        <v>30</v>
      </c>
      <c r="L18" s="56">
        <v>0</v>
      </c>
      <c r="M18" s="56">
        <v>6</v>
      </c>
      <c r="N18" s="52"/>
      <c r="O18" s="52"/>
      <c r="P18" s="52"/>
      <c r="Q18" s="52"/>
    </row>
    <row r="19" spans="1:17" x14ac:dyDescent="0.25">
      <c r="A19" s="55" t="s">
        <v>85</v>
      </c>
      <c r="B19" s="59">
        <v>8895783</v>
      </c>
      <c r="C19" s="56">
        <v>37</v>
      </c>
      <c r="D19" s="59">
        <v>2989669</v>
      </c>
      <c r="E19" s="56">
        <v>36</v>
      </c>
      <c r="F19" s="56">
        <v>0</v>
      </c>
      <c r="G19" s="56">
        <v>3</v>
      </c>
      <c r="H19" s="59">
        <v>7233254</v>
      </c>
      <c r="I19" s="56">
        <v>37</v>
      </c>
      <c r="J19" s="59">
        <v>1519923</v>
      </c>
      <c r="K19" s="56">
        <v>37</v>
      </c>
      <c r="L19" s="56">
        <v>0</v>
      </c>
      <c r="M19" s="56">
        <v>3</v>
      </c>
      <c r="N19" s="52"/>
      <c r="O19" s="52"/>
      <c r="P19" s="52"/>
      <c r="Q19" s="52"/>
    </row>
    <row r="20" spans="1:17" x14ac:dyDescent="0.25">
      <c r="A20" s="55" t="s">
        <v>86</v>
      </c>
      <c r="B20" s="59">
        <v>851301</v>
      </c>
      <c r="C20" s="56">
        <v>15</v>
      </c>
      <c r="D20" s="59">
        <v>386857</v>
      </c>
      <c r="E20" s="56">
        <v>14</v>
      </c>
      <c r="F20" s="56">
        <v>0</v>
      </c>
      <c r="G20" s="56">
        <v>4</v>
      </c>
      <c r="H20" s="59">
        <v>771270.59</v>
      </c>
      <c r="I20" s="56">
        <v>19</v>
      </c>
      <c r="J20" s="59">
        <v>339770.44</v>
      </c>
      <c r="K20" s="56">
        <v>17</v>
      </c>
      <c r="L20" s="56">
        <v>0</v>
      </c>
      <c r="M20" s="56">
        <v>2</v>
      </c>
      <c r="N20" s="52"/>
      <c r="O20" s="52"/>
      <c r="P20" s="52"/>
      <c r="Q20" s="52"/>
    </row>
    <row r="21" spans="1:17" x14ac:dyDescent="0.25">
      <c r="A21" s="55" t="s">
        <v>87</v>
      </c>
      <c r="B21" s="59">
        <v>2352051.9900000002</v>
      </c>
      <c r="C21" s="56">
        <v>34</v>
      </c>
      <c r="D21" s="59">
        <v>621601.43000000005</v>
      </c>
      <c r="E21" s="56">
        <v>33</v>
      </c>
      <c r="F21" s="56">
        <v>0</v>
      </c>
      <c r="G21" s="56">
        <v>9</v>
      </c>
      <c r="H21" s="59">
        <v>2785259.7</v>
      </c>
      <c r="I21" s="56">
        <v>33</v>
      </c>
      <c r="J21" s="59">
        <v>616891.41</v>
      </c>
      <c r="K21" s="56">
        <v>33</v>
      </c>
      <c r="L21" s="59">
        <v>95150</v>
      </c>
      <c r="M21" s="56">
        <v>11</v>
      </c>
      <c r="N21" s="52"/>
      <c r="O21" s="52"/>
      <c r="P21" s="52"/>
      <c r="Q21" s="52"/>
    </row>
    <row r="22" spans="1:17" x14ac:dyDescent="0.25">
      <c r="A22" s="55" t="s">
        <v>88</v>
      </c>
      <c r="B22" s="59">
        <v>3252463.27</v>
      </c>
      <c r="C22" s="56">
        <v>24</v>
      </c>
      <c r="D22" s="59">
        <v>1437062</v>
      </c>
      <c r="E22" s="56">
        <v>23</v>
      </c>
      <c r="F22" s="56">
        <v>0</v>
      </c>
      <c r="G22" s="56">
        <v>6</v>
      </c>
      <c r="H22" s="59">
        <v>4475314.99</v>
      </c>
      <c r="I22" s="56">
        <v>25</v>
      </c>
      <c r="J22" s="59">
        <v>1433077.06</v>
      </c>
      <c r="K22" s="56">
        <v>24</v>
      </c>
      <c r="L22" s="56">
        <v>0</v>
      </c>
      <c r="M22" s="56">
        <v>6</v>
      </c>
      <c r="N22" s="52"/>
      <c r="O22" s="52"/>
      <c r="P22" s="52"/>
      <c r="Q22" s="52"/>
    </row>
    <row r="23" spans="1:17" x14ac:dyDescent="0.25">
      <c r="A23" s="55" t="s">
        <v>89</v>
      </c>
      <c r="B23" s="59">
        <v>225479305.03</v>
      </c>
      <c r="C23" s="56">
        <v>129</v>
      </c>
      <c r="D23" s="59">
        <v>32563403.59</v>
      </c>
      <c r="E23" s="56">
        <v>123</v>
      </c>
      <c r="F23" s="59">
        <v>2438826</v>
      </c>
      <c r="G23" s="56">
        <v>44</v>
      </c>
      <c r="H23" s="59">
        <v>130389093.5</v>
      </c>
      <c r="I23" s="56">
        <v>137</v>
      </c>
      <c r="J23" s="59">
        <v>32393956.969999999</v>
      </c>
      <c r="K23" s="56">
        <v>132</v>
      </c>
      <c r="L23" s="59">
        <v>1210462</v>
      </c>
      <c r="M23" s="56">
        <v>43</v>
      </c>
      <c r="N23" s="52"/>
      <c r="O23" s="52"/>
      <c r="P23" s="52"/>
      <c r="Q23" s="52"/>
    </row>
    <row r="24" spans="1:17" x14ac:dyDescent="0.25">
      <c r="A24" s="55" t="s">
        <v>90</v>
      </c>
      <c r="B24" s="59">
        <v>489551.03</v>
      </c>
      <c r="C24" s="56">
        <v>13</v>
      </c>
      <c r="D24" s="59">
        <v>214360.62</v>
      </c>
      <c r="E24" s="56">
        <v>12</v>
      </c>
      <c r="F24" s="56">
        <v>0</v>
      </c>
      <c r="G24" s="56">
        <v>2</v>
      </c>
      <c r="H24" s="59">
        <v>528886.73</v>
      </c>
      <c r="I24" s="56">
        <v>13</v>
      </c>
      <c r="J24" s="59">
        <v>176018.55</v>
      </c>
      <c r="K24" s="56">
        <v>12</v>
      </c>
      <c r="L24" s="56">
        <v>0</v>
      </c>
      <c r="M24" s="56">
        <v>2</v>
      </c>
      <c r="N24" s="52"/>
      <c r="O24" s="52"/>
      <c r="P24" s="52"/>
      <c r="Q24" s="52"/>
    </row>
    <row r="25" spans="1:17" x14ac:dyDescent="0.25">
      <c r="A25" s="55" t="s">
        <v>91</v>
      </c>
      <c r="B25" s="59">
        <v>1298154.3899999999</v>
      </c>
      <c r="C25" s="56">
        <v>10</v>
      </c>
      <c r="D25" s="56">
        <v>0</v>
      </c>
      <c r="E25" s="56">
        <v>9</v>
      </c>
      <c r="F25" s="56">
        <v>0</v>
      </c>
      <c r="G25" s="56">
        <v>0</v>
      </c>
      <c r="H25" s="59">
        <v>1437240</v>
      </c>
      <c r="I25" s="56">
        <v>11</v>
      </c>
      <c r="J25" s="59">
        <v>282397</v>
      </c>
      <c r="K25" s="56">
        <v>10</v>
      </c>
      <c r="L25" s="56">
        <v>0</v>
      </c>
      <c r="M25" s="56">
        <v>2</v>
      </c>
      <c r="N25" s="52"/>
      <c r="O25" s="52"/>
      <c r="P25" s="52"/>
      <c r="Q25" s="52"/>
    </row>
    <row r="26" spans="1:17" x14ac:dyDescent="0.25">
      <c r="A26" s="55" t="s">
        <v>92</v>
      </c>
      <c r="B26" s="59">
        <v>800955.29</v>
      </c>
      <c r="C26" s="56">
        <v>12</v>
      </c>
      <c r="D26" s="59">
        <v>637066.48</v>
      </c>
      <c r="E26" s="56">
        <v>12</v>
      </c>
      <c r="F26" s="56">
        <v>0</v>
      </c>
      <c r="G26" s="56">
        <v>2</v>
      </c>
      <c r="H26" s="59">
        <v>1091580.97</v>
      </c>
      <c r="I26" s="56">
        <v>14</v>
      </c>
      <c r="J26" s="59">
        <v>683987.92</v>
      </c>
      <c r="K26" s="56">
        <v>13</v>
      </c>
      <c r="L26" s="56">
        <v>0</v>
      </c>
      <c r="M26" s="56">
        <v>1</v>
      </c>
      <c r="N26" s="52"/>
      <c r="O26" s="52"/>
      <c r="P26" s="52"/>
      <c r="Q26" s="52"/>
    </row>
    <row r="27" spans="1:17" x14ac:dyDescent="0.25">
      <c r="A27" s="55" t="s">
        <v>93</v>
      </c>
      <c r="B27" s="59">
        <v>13831045.66</v>
      </c>
      <c r="C27" s="56">
        <v>54</v>
      </c>
      <c r="D27" s="59">
        <v>3194810.51</v>
      </c>
      <c r="E27" s="56">
        <v>54</v>
      </c>
      <c r="F27" s="59">
        <v>93746</v>
      </c>
      <c r="G27" s="56">
        <v>24</v>
      </c>
      <c r="H27" s="59">
        <v>15725594.1</v>
      </c>
      <c r="I27" s="56">
        <v>51</v>
      </c>
      <c r="J27" s="59">
        <v>2968992.1</v>
      </c>
      <c r="K27" s="56">
        <v>50</v>
      </c>
      <c r="L27" s="59">
        <v>489716.67</v>
      </c>
      <c r="M27" s="56">
        <v>20</v>
      </c>
      <c r="N27" s="52"/>
      <c r="O27" s="52"/>
      <c r="P27" s="52"/>
      <c r="Q27" s="52"/>
    </row>
    <row r="28" spans="1:17" x14ac:dyDescent="0.25">
      <c r="A28" s="55" t="s">
        <v>94</v>
      </c>
      <c r="B28" s="59">
        <v>1353650.08</v>
      </c>
      <c r="C28" s="56">
        <v>23</v>
      </c>
      <c r="D28" s="59">
        <v>574037.05000000005</v>
      </c>
      <c r="E28" s="56">
        <v>21</v>
      </c>
      <c r="F28" s="56">
        <v>0</v>
      </c>
      <c r="G28" s="56">
        <v>3</v>
      </c>
      <c r="H28" s="59">
        <v>1705440.63</v>
      </c>
      <c r="I28" s="56">
        <v>24</v>
      </c>
      <c r="J28" s="59">
        <v>826483.35</v>
      </c>
      <c r="K28" s="56">
        <v>23</v>
      </c>
      <c r="L28" s="56">
        <v>0</v>
      </c>
      <c r="M28" s="56">
        <v>4</v>
      </c>
      <c r="N28" s="52"/>
      <c r="O28" s="52"/>
      <c r="P28" s="52"/>
      <c r="Q28" s="52"/>
    </row>
    <row r="29" spans="1:17" x14ac:dyDescent="0.25">
      <c r="A29" s="55" t="s">
        <v>95</v>
      </c>
      <c r="B29" s="59">
        <v>1015314.96</v>
      </c>
      <c r="C29" s="56">
        <v>22</v>
      </c>
      <c r="D29" s="59">
        <v>766881.7</v>
      </c>
      <c r="E29" s="56">
        <v>21</v>
      </c>
      <c r="F29" s="56">
        <v>0</v>
      </c>
      <c r="G29" s="56">
        <v>2</v>
      </c>
      <c r="H29" s="59">
        <v>1299794.2</v>
      </c>
      <c r="I29" s="56">
        <v>24</v>
      </c>
      <c r="J29" s="59">
        <v>944032.2</v>
      </c>
      <c r="K29" s="56">
        <v>23</v>
      </c>
      <c r="L29" s="56">
        <v>0</v>
      </c>
      <c r="M29" s="56">
        <v>3</v>
      </c>
      <c r="N29" s="52"/>
      <c r="O29" s="52"/>
      <c r="P29" s="52"/>
      <c r="Q29" s="52"/>
    </row>
    <row r="30" spans="1:17" x14ac:dyDescent="0.25">
      <c r="A30" s="55" t="s">
        <v>96</v>
      </c>
      <c r="B30" s="59">
        <v>840809.15</v>
      </c>
      <c r="C30" s="56">
        <v>11</v>
      </c>
      <c r="D30" s="59">
        <v>224726.04</v>
      </c>
      <c r="E30" s="56">
        <v>11</v>
      </c>
      <c r="F30" s="56">
        <v>0</v>
      </c>
      <c r="G30" s="56">
        <v>2</v>
      </c>
      <c r="H30" s="59">
        <v>1002411.45</v>
      </c>
      <c r="I30" s="56">
        <v>11</v>
      </c>
      <c r="J30" s="59">
        <v>228878.77</v>
      </c>
      <c r="K30" s="56">
        <v>11</v>
      </c>
      <c r="L30" s="56">
        <v>0</v>
      </c>
      <c r="M30" s="56">
        <v>0</v>
      </c>
      <c r="N30" s="52"/>
      <c r="O30" s="52"/>
      <c r="P30" s="52"/>
      <c r="Q30" s="52"/>
    </row>
    <row r="31" spans="1:17" x14ac:dyDescent="0.25">
      <c r="A31" s="55" t="s">
        <v>97</v>
      </c>
      <c r="B31" s="59">
        <v>3149063.04</v>
      </c>
      <c r="C31" s="56">
        <v>23</v>
      </c>
      <c r="D31" s="59">
        <v>1156237</v>
      </c>
      <c r="E31" s="56">
        <v>22</v>
      </c>
      <c r="F31" s="56">
        <v>0</v>
      </c>
      <c r="G31" s="56">
        <v>7</v>
      </c>
      <c r="H31" s="59">
        <v>3337840.2</v>
      </c>
      <c r="I31" s="56">
        <v>23</v>
      </c>
      <c r="J31" s="59">
        <v>1165019.5</v>
      </c>
      <c r="K31" s="56">
        <v>23</v>
      </c>
      <c r="L31" s="56">
        <v>0</v>
      </c>
      <c r="M31" s="56">
        <v>7</v>
      </c>
      <c r="N31" s="52"/>
      <c r="O31" s="52"/>
      <c r="P31" s="52"/>
      <c r="Q31" s="52"/>
    </row>
    <row r="32" spans="1:17" x14ac:dyDescent="0.25">
      <c r="A32" s="55" t="s">
        <v>98</v>
      </c>
      <c r="B32" s="59">
        <v>6327505.1699999999</v>
      </c>
      <c r="C32" s="56">
        <v>39</v>
      </c>
      <c r="D32" s="59">
        <v>1694484.72</v>
      </c>
      <c r="E32" s="56">
        <v>37</v>
      </c>
      <c r="F32" s="59">
        <v>75343.67</v>
      </c>
      <c r="G32" s="56">
        <v>12</v>
      </c>
      <c r="H32" s="59">
        <v>6585097.4800000004</v>
      </c>
      <c r="I32" s="56">
        <v>40</v>
      </c>
      <c r="J32" s="59">
        <v>1587117.33</v>
      </c>
      <c r="K32" s="56">
        <v>38</v>
      </c>
      <c r="L32" s="59">
        <v>88516.67</v>
      </c>
      <c r="M32" s="56">
        <v>12</v>
      </c>
      <c r="N32" s="52"/>
      <c r="O32" s="52"/>
      <c r="P32" s="52"/>
      <c r="Q32" s="52"/>
    </row>
    <row r="33" spans="1:17" x14ac:dyDescent="0.25">
      <c r="A33" s="55" t="s">
        <v>99</v>
      </c>
      <c r="B33" s="59">
        <v>35347761.5</v>
      </c>
      <c r="C33" s="56">
        <v>163</v>
      </c>
      <c r="D33" s="59">
        <v>11225587.609999999</v>
      </c>
      <c r="E33" s="56">
        <v>159</v>
      </c>
      <c r="F33" s="59">
        <v>213663.17</v>
      </c>
      <c r="G33" s="56">
        <v>51</v>
      </c>
      <c r="H33" s="59">
        <v>36688753.090000004</v>
      </c>
      <c r="I33" s="56">
        <v>166</v>
      </c>
      <c r="J33" s="59">
        <v>11279913.310000001</v>
      </c>
      <c r="K33" s="56">
        <v>162</v>
      </c>
      <c r="L33" s="59">
        <v>614365.5</v>
      </c>
      <c r="M33" s="56">
        <v>48</v>
      </c>
      <c r="N33" s="52"/>
      <c r="O33" s="52"/>
      <c r="P33" s="52"/>
      <c r="Q33" s="52"/>
    </row>
    <row r="34" spans="1:17" x14ac:dyDescent="0.25">
      <c r="A34" s="55" t="s">
        <v>100</v>
      </c>
      <c r="B34" s="59">
        <v>5645212.9400000004</v>
      </c>
      <c r="C34" s="56">
        <v>30</v>
      </c>
      <c r="D34" s="59">
        <v>1386258.77</v>
      </c>
      <c r="E34" s="56">
        <v>30</v>
      </c>
      <c r="F34" s="56">
        <v>0</v>
      </c>
      <c r="G34" s="56">
        <v>7</v>
      </c>
      <c r="H34" s="59">
        <v>7126581.3600000003</v>
      </c>
      <c r="I34" s="56">
        <v>32</v>
      </c>
      <c r="J34" s="59">
        <v>1173789.05</v>
      </c>
      <c r="K34" s="56">
        <v>32</v>
      </c>
      <c r="L34" s="56">
        <v>0</v>
      </c>
      <c r="M34" s="56">
        <v>6</v>
      </c>
      <c r="N34" s="52"/>
      <c r="O34" s="52"/>
      <c r="P34" s="52"/>
      <c r="Q34" s="52"/>
    </row>
    <row r="35" spans="1:17" x14ac:dyDescent="0.25">
      <c r="A35" s="55" t="s">
        <v>101</v>
      </c>
      <c r="B35" s="59">
        <v>2492662.98</v>
      </c>
      <c r="C35" s="56">
        <v>19</v>
      </c>
      <c r="D35" s="59">
        <v>1073530.6299999999</v>
      </c>
      <c r="E35" s="56">
        <v>19</v>
      </c>
      <c r="F35" s="56">
        <v>0</v>
      </c>
      <c r="G35" s="56">
        <v>3</v>
      </c>
      <c r="H35" s="59">
        <v>2872749.8</v>
      </c>
      <c r="I35" s="56">
        <v>21</v>
      </c>
      <c r="J35" s="59">
        <v>1206976.55</v>
      </c>
      <c r="K35" s="56">
        <v>21</v>
      </c>
      <c r="L35" s="56">
        <v>0</v>
      </c>
      <c r="M35" s="56">
        <v>2</v>
      </c>
      <c r="N35" s="52"/>
      <c r="O35" s="52"/>
      <c r="P35" s="52"/>
      <c r="Q35" s="52"/>
    </row>
    <row r="36" spans="1:17" x14ac:dyDescent="0.25">
      <c r="A36" s="55" t="s">
        <v>102</v>
      </c>
      <c r="B36" s="59">
        <v>4050004.72</v>
      </c>
      <c r="C36" s="56">
        <v>19</v>
      </c>
      <c r="D36" s="59">
        <v>423450.8</v>
      </c>
      <c r="E36" s="56">
        <v>19</v>
      </c>
      <c r="F36" s="56">
        <v>0</v>
      </c>
      <c r="G36" s="56">
        <v>4</v>
      </c>
      <c r="H36" s="59">
        <v>4414589.41</v>
      </c>
      <c r="I36" s="56">
        <v>19</v>
      </c>
      <c r="J36" s="59">
        <v>429483.41</v>
      </c>
      <c r="K36" s="56">
        <v>19</v>
      </c>
      <c r="L36" s="56">
        <v>0</v>
      </c>
      <c r="M36" s="56">
        <v>4</v>
      </c>
      <c r="N36" s="52"/>
      <c r="O36" s="52"/>
      <c r="P36" s="52"/>
      <c r="Q36" s="52"/>
    </row>
    <row r="37" spans="1:17" x14ac:dyDescent="0.25">
      <c r="A37" s="55" t="s">
        <v>103</v>
      </c>
      <c r="B37" s="59">
        <v>2226507.7799999998</v>
      </c>
      <c r="C37" s="56">
        <v>16</v>
      </c>
      <c r="D37" s="59">
        <v>921380.45</v>
      </c>
      <c r="E37" s="56">
        <v>16</v>
      </c>
      <c r="F37" s="56">
        <v>0</v>
      </c>
      <c r="G37" s="56">
        <v>4</v>
      </c>
      <c r="H37" s="59">
        <v>1862075.52</v>
      </c>
      <c r="I37" s="56">
        <v>16</v>
      </c>
      <c r="J37" s="59">
        <v>766632.1</v>
      </c>
      <c r="K37" s="56">
        <v>16</v>
      </c>
      <c r="L37" s="56">
        <v>0</v>
      </c>
      <c r="M37" s="56">
        <v>5</v>
      </c>
      <c r="N37" s="52"/>
      <c r="O37" s="52"/>
      <c r="P37" s="52"/>
      <c r="Q37" s="52"/>
    </row>
    <row r="38" spans="1:17" x14ac:dyDescent="0.25">
      <c r="A38" s="55" t="s">
        <v>104</v>
      </c>
      <c r="B38" s="59">
        <v>1959506</v>
      </c>
      <c r="C38" s="56">
        <v>14</v>
      </c>
      <c r="D38" s="59">
        <v>655183</v>
      </c>
      <c r="E38" s="56">
        <v>14</v>
      </c>
      <c r="F38" s="56">
        <v>0</v>
      </c>
      <c r="G38" s="56">
        <v>2</v>
      </c>
      <c r="H38" s="59">
        <v>5531977</v>
      </c>
      <c r="I38" s="56">
        <v>14</v>
      </c>
      <c r="J38" s="59">
        <v>570825</v>
      </c>
      <c r="K38" s="56">
        <v>14</v>
      </c>
      <c r="L38" s="56">
        <v>0</v>
      </c>
      <c r="M38" s="56">
        <v>2</v>
      </c>
      <c r="N38" s="52"/>
      <c r="O38" s="52"/>
      <c r="P38" s="52"/>
      <c r="Q38" s="52"/>
    </row>
    <row r="39" spans="1:17" x14ac:dyDescent="0.25">
      <c r="A39" s="55" t="s">
        <v>105</v>
      </c>
      <c r="B39" s="59">
        <v>7523618.6399999997</v>
      </c>
      <c r="C39" s="56">
        <v>35</v>
      </c>
      <c r="D39" s="59">
        <v>1429769.97</v>
      </c>
      <c r="E39" s="56">
        <v>34</v>
      </c>
      <c r="F39" s="56">
        <v>0</v>
      </c>
      <c r="G39" s="56">
        <v>6</v>
      </c>
      <c r="H39" s="59">
        <v>7744333.1200000001</v>
      </c>
      <c r="I39" s="56">
        <v>35</v>
      </c>
      <c r="J39" s="59">
        <v>1404695.08</v>
      </c>
      <c r="K39" s="56">
        <v>34</v>
      </c>
      <c r="L39" s="56">
        <v>0</v>
      </c>
      <c r="M39" s="56">
        <v>5</v>
      </c>
      <c r="N39" s="52"/>
      <c r="O39" s="52"/>
      <c r="P39" s="52"/>
      <c r="Q39" s="52"/>
    </row>
    <row r="40" spans="1:17" x14ac:dyDescent="0.25">
      <c r="A40" s="55" t="s">
        <v>106</v>
      </c>
      <c r="B40" s="59">
        <v>18300305.140000001</v>
      </c>
      <c r="C40" s="56">
        <v>107</v>
      </c>
      <c r="D40" s="59">
        <v>6526431.6900000004</v>
      </c>
      <c r="E40" s="56">
        <v>103</v>
      </c>
      <c r="F40" s="59">
        <v>103397.5</v>
      </c>
      <c r="G40" s="56">
        <v>38</v>
      </c>
      <c r="H40" s="59">
        <v>19993741</v>
      </c>
      <c r="I40" s="56">
        <v>114</v>
      </c>
      <c r="J40" s="59">
        <v>5758462.4299999997</v>
      </c>
      <c r="K40" s="56">
        <v>109</v>
      </c>
      <c r="L40" s="59">
        <v>143123.32999999999</v>
      </c>
      <c r="M40" s="56">
        <v>35</v>
      </c>
      <c r="N40" s="52"/>
      <c r="O40" s="52"/>
      <c r="P40" s="52"/>
      <c r="Q40" s="52"/>
    </row>
    <row r="41" spans="1:17" x14ac:dyDescent="0.25">
      <c r="A41" s="55" t="s">
        <v>107</v>
      </c>
      <c r="B41" s="59">
        <v>654093.44999999995</v>
      </c>
      <c r="C41" s="56">
        <v>11</v>
      </c>
      <c r="D41" s="59">
        <v>198911</v>
      </c>
      <c r="E41" s="56">
        <v>11</v>
      </c>
      <c r="F41" s="56">
        <v>0</v>
      </c>
      <c r="G41" s="56">
        <v>2</v>
      </c>
      <c r="H41" s="59">
        <v>745388.41</v>
      </c>
      <c r="I41" s="56">
        <v>12</v>
      </c>
      <c r="J41" s="59">
        <v>192621.83</v>
      </c>
      <c r="K41" s="56">
        <v>12</v>
      </c>
      <c r="L41" s="56">
        <v>0</v>
      </c>
      <c r="M41" s="56">
        <v>2</v>
      </c>
      <c r="N41" s="52"/>
      <c r="O41" s="52"/>
      <c r="P41" s="52"/>
      <c r="Q41" s="52"/>
    </row>
    <row r="42" spans="1:17" x14ac:dyDescent="0.25">
      <c r="A42" s="55" t="s">
        <v>108</v>
      </c>
      <c r="B42" s="59">
        <v>1574184</v>
      </c>
      <c r="C42" s="56">
        <v>14</v>
      </c>
      <c r="D42" s="59">
        <v>495878</v>
      </c>
      <c r="E42" s="56">
        <v>14</v>
      </c>
      <c r="F42" s="56">
        <v>0</v>
      </c>
      <c r="G42" s="56">
        <v>2</v>
      </c>
      <c r="H42" s="59">
        <v>1581896.16</v>
      </c>
      <c r="I42" s="56">
        <v>13</v>
      </c>
      <c r="J42" s="59">
        <v>463325.16</v>
      </c>
      <c r="K42" s="56">
        <v>13</v>
      </c>
      <c r="L42" s="56">
        <v>0</v>
      </c>
      <c r="M42" s="56">
        <v>1</v>
      </c>
      <c r="N42" s="52"/>
      <c r="O42" s="52"/>
      <c r="P42" s="52"/>
      <c r="Q42" s="52"/>
    </row>
    <row r="43" spans="1:17" x14ac:dyDescent="0.25">
      <c r="A43" s="55" t="s">
        <v>109</v>
      </c>
      <c r="B43" s="59">
        <v>4762552.28</v>
      </c>
      <c r="C43" s="56">
        <v>27</v>
      </c>
      <c r="D43" s="59">
        <v>1275001.46</v>
      </c>
      <c r="E43" s="56">
        <v>25</v>
      </c>
      <c r="F43" s="56">
        <v>0</v>
      </c>
      <c r="G43" s="56">
        <v>3</v>
      </c>
      <c r="H43" s="59">
        <v>7684706.4699999997</v>
      </c>
      <c r="I43" s="56">
        <v>32</v>
      </c>
      <c r="J43" s="59">
        <v>1145091.67</v>
      </c>
      <c r="K43" s="56">
        <v>31</v>
      </c>
      <c r="L43" s="56">
        <v>0</v>
      </c>
      <c r="M43" s="56">
        <v>5</v>
      </c>
      <c r="N43" s="52"/>
      <c r="O43" s="52"/>
      <c r="P43" s="52"/>
      <c r="Q43" s="52"/>
    </row>
    <row r="44" spans="1:17" x14ac:dyDescent="0.25">
      <c r="A44" s="55" t="s">
        <v>110</v>
      </c>
      <c r="B44" s="59">
        <v>608404.97</v>
      </c>
      <c r="C44" s="56">
        <v>13</v>
      </c>
      <c r="D44" s="59">
        <v>306817.57</v>
      </c>
      <c r="E44" s="56">
        <v>13</v>
      </c>
      <c r="F44" s="56">
        <v>0</v>
      </c>
      <c r="G44" s="56">
        <v>2</v>
      </c>
      <c r="H44" s="59">
        <v>573486.36</v>
      </c>
      <c r="I44" s="56">
        <v>13</v>
      </c>
      <c r="J44" s="59">
        <v>233411.61</v>
      </c>
      <c r="K44" s="56">
        <v>13</v>
      </c>
      <c r="L44" s="56">
        <v>0</v>
      </c>
      <c r="M44" s="56">
        <v>1</v>
      </c>
      <c r="N44" s="52"/>
      <c r="O44" s="52"/>
      <c r="P44" s="52"/>
      <c r="Q44" s="52"/>
    </row>
    <row r="45" spans="1:17" x14ac:dyDescent="0.25">
      <c r="A45" s="55" t="s">
        <v>111</v>
      </c>
      <c r="B45" s="59">
        <v>678612</v>
      </c>
      <c r="C45" s="56">
        <v>12</v>
      </c>
      <c r="D45" s="59">
        <v>306630</v>
      </c>
      <c r="E45" s="56">
        <v>11</v>
      </c>
      <c r="F45" s="56">
        <v>0</v>
      </c>
      <c r="G45" s="56">
        <v>0</v>
      </c>
      <c r="H45" s="59">
        <v>555116.94999999995</v>
      </c>
      <c r="I45" s="56">
        <v>11</v>
      </c>
      <c r="J45" s="59">
        <v>240820.17</v>
      </c>
      <c r="K45" s="56">
        <v>11</v>
      </c>
      <c r="L45" s="56">
        <v>0</v>
      </c>
      <c r="M45" s="56">
        <v>0</v>
      </c>
      <c r="N45" s="52"/>
      <c r="O45" s="52"/>
      <c r="P45" s="52"/>
      <c r="Q45" s="52"/>
    </row>
    <row r="46" spans="1:17" x14ac:dyDescent="0.25">
      <c r="A46" s="55" t="s">
        <v>112</v>
      </c>
      <c r="B46" s="59">
        <v>1140373</v>
      </c>
      <c r="C46" s="56">
        <v>12</v>
      </c>
      <c r="D46" s="59">
        <v>515581</v>
      </c>
      <c r="E46" s="56">
        <v>12</v>
      </c>
      <c r="F46" s="56">
        <v>0</v>
      </c>
      <c r="G46" s="56">
        <v>3</v>
      </c>
      <c r="H46" s="59">
        <v>1211604</v>
      </c>
      <c r="I46" s="56">
        <v>13</v>
      </c>
      <c r="J46" s="59">
        <v>467054</v>
      </c>
      <c r="K46" s="56">
        <v>13</v>
      </c>
      <c r="L46" s="56">
        <v>0</v>
      </c>
      <c r="M46" s="56">
        <v>3</v>
      </c>
      <c r="N46" s="52"/>
      <c r="O46" s="52"/>
      <c r="P46" s="52"/>
      <c r="Q46" s="52"/>
    </row>
    <row r="47" spans="1:17" x14ac:dyDescent="0.25">
      <c r="A47" s="55" t="s">
        <v>113</v>
      </c>
      <c r="B47" s="59">
        <v>9953420.3399999999</v>
      </c>
      <c r="C47" s="56">
        <v>23</v>
      </c>
      <c r="D47" s="59">
        <v>3187613.5</v>
      </c>
      <c r="E47" s="56">
        <v>23</v>
      </c>
      <c r="F47" s="56">
        <v>0</v>
      </c>
      <c r="G47" s="56">
        <v>7</v>
      </c>
      <c r="H47" s="59">
        <v>10059429.27</v>
      </c>
      <c r="I47" s="56">
        <v>28</v>
      </c>
      <c r="J47" s="59">
        <v>2967542.68</v>
      </c>
      <c r="K47" s="56">
        <v>28</v>
      </c>
      <c r="L47" s="56">
        <v>0</v>
      </c>
      <c r="M47" s="56">
        <v>7</v>
      </c>
      <c r="N47" s="52"/>
      <c r="O47" s="52"/>
      <c r="P47" s="52"/>
      <c r="Q47" s="52"/>
    </row>
    <row r="48" spans="1:17" x14ac:dyDescent="0.25">
      <c r="A48" s="55" t="s">
        <v>114</v>
      </c>
      <c r="B48" s="59">
        <v>2526073</v>
      </c>
      <c r="C48" s="56">
        <v>24</v>
      </c>
      <c r="D48" s="59">
        <v>1993839</v>
      </c>
      <c r="E48" s="56">
        <v>22</v>
      </c>
      <c r="F48" s="56">
        <v>0</v>
      </c>
      <c r="G48" s="56">
        <v>3</v>
      </c>
      <c r="H48" s="59">
        <v>1599665</v>
      </c>
      <c r="I48" s="56">
        <v>27</v>
      </c>
      <c r="J48" s="59">
        <v>1151608</v>
      </c>
      <c r="K48" s="56">
        <v>27</v>
      </c>
      <c r="L48" s="56">
        <v>0</v>
      </c>
      <c r="M48" s="56">
        <v>4</v>
      </c>
      <c r="N48" s="52"/>
      <c r="O48" s="52"/>
      <c r="P48" s="52"/>
      <c r="Q48" s="52"/>
    </row>
    <row r="49" spans="1:17" x14ac:dyDescent="0.25">
      <c r="A49" s="55" t="s">
        <v>115</v>
      </c>
      <c r="B49" s="59">
        <v>2715965.69</v>
      </c>
      <c r="C49" s="56">
        <v>19</v>
      </c>
      <c r="D49" s="59">
        <v>862981.02</v>
      </c>
      <c r="E49" s="56">
        <v>17</v>
      </c>
      <c r="F49" s="56">
        <v>0</v>
      </c>
      <c r="G49" s="56">
        <v>2</v>
      </c>
      <c r="H49" s="59">
        <v>3179759.3</v>
      </c>
      <c r="I49" s="56">
        <v>22</v>
      </c>
      <c r="J49" s="59">
        <v>1019478.65</v>
      </c>
      <c r="K49" s="56">
        <v>22</v>
      </c>
      <c r="L49" s="56">
        <v>0</v>
      </c>
      <c r="M49" s="56">
        <v>3</v>
      </c>
      <c r="N49" s="52"/>
      <c r="O49" s="52"/>
      <c r="P49" s="52"/>
      <c r="Q49" s="52"/>
    </row>
    <row r="50" spans="1:17" x14ac:dyDescent="0.25">
      <c r="A50" s="55" t="s">
        <v>116</v>
      </c>
      <c r="B50" s="59">
        <v>7000836.1799999997</v>
      </c>
      <c r="C50" s="56">
        <v>38</v>
      </c>
      <c r="D50" s="59">
        <v>3035937.87</v>
      </c>
      <c r="E50" s="56">
        <v>37</v>
      </c>
      <c r="F50" s="56">
        <v>0</v>
      </c>
      <c r="G50" s="56">
        <v>9</v>
      </c>
      <c r="H50" s="59">
        <v>7008956.54</v>
      </c>
      <c r="I50" s="56">
        <v>40</v>
      </c>
      <c r="J50" s="59">
        <v>2835626.69</v>
      </c>
      <c r="K50" s="56">
        <v>39</v>
      </c>
      <c r="L50" s="56">
        <v>0</v>
      </c>
      <c r="M50" s="56">
        <v>9</v>
      </c>
      <c r="N50" s="52"/>
      <c r="O50" s="52"/>
      <c r="P50" s="52"/>
      <c r="Q50" s="52"/>
    </row>
    <row r="51" spans="1:17" x14ac:dyDescent="0.25">
      <c r="A51" s="55" t="s">
        <v>117</v>
      </c>
      <c r="B51" s="59">
        <v>9738489.6099999994</v>
      </c>
      <c r="C51" s="56">
        <v>53</v>
      </c>
      <c r="D51" s="59">
        <v>3091896.09</v>
      </c>
      <c r="E51" s="56">
        <v>52</v>
      </c>
      <c r="F51" s="59">
        <v>32539</v>
      </c>
      <c r="G51" s="56">
        <v>15</v>
      </c>
      <c r="H51" s="59">
        <v>10158873.189999999</v>
      </c>
      <c r="I51" s="56">
        <v>60</v>
      </c>
      <c r="J51" s="59">
        <v>3031747.93</v>
      </c>
      <c r="K51" s="56">
        <v>59</v>
      </c>
      <c r="L51" s="59">
        <v>370009.83</v>
      </c>
      <c r="M51" s="56">
        <v>15</v>
      </c>
      <c r="N51" s="52"/>
      <c r="O51" s="52"/>
      <c r="P51" s="52"/>
      <c r="Q51" s="52"/>
    </row>
    <row r="52" spans="1:17" x14ac:dyDescent="0.25">
      <c r="A52" s="55" t="s">
        <v>118</v>
      </c>
      <c r="B52" s="59">
        <v>31850666.93</v>
      </c>
      <c r="C52" s="56">
        <v>146</v>
      </c>
      <c r="D52" s="59">
        <v>9415149.1600000001</v>
      </c>
      <c r="E52" s="56">
        <v>141</v>
      </c>
      <c r="F52" s="59">
        <v>286069.83</v>
      </c>
      <c r="G52" s="56">
        <v>31</v>
      </c>
      <c r="H52" s="59">
        <v>30640921.07</v>
      </c>
      <c r="I52" s="56">
        <v>152</v>
      </c>
      <c r="J52" s="59">
        <v>8812306.3599999994</v>
      </c>
      <c r="K52" s="56">
        <v>149</v>
      </c>
      <c r="L52" s="59">
        <v>304200</v>
      </c>
      <c r="M52" s="56">
        <v>35</v>
      </c>
      <c r="N52" s="52"/>
      <c r="O52" s="52"/>
      <c r="P52" s="52"/>
      <c r="Q52" s="52"/>
    </row>
    <row r="53" spans="1:17" x14ac:dyDescent="0.25">
      <c r="A53" s="55" t="s">
        <v>119</v>
      </c>
      <c r="B53" s="59">
        <v>33112737.010000002</v>
      </c>
      <c r="C53" s="56">
        <v>112</v>
      </c>
      <c r="D53" s="59">
        <v>8665981.9399999995</v>
      </c>
      <c r="E53" s="56">
        <v>110</v>
      </c>
      <c r="F53" s="59">
        <v>99337.83</v>
      </c>
      <c r="G53" s="56">
        <v>31</v>
      </c>
      <c r="H53" s="59">
        <v>30776350.539999999</v>
      </c>
      <c r="I53" s="56">
        <v>120</v>
      </c>
      <c r="J53" s="59">
        <v>7957763.8700000001</v>
      </c>
      <c r="K53" s="56">
        <v>120</v>
      </c>
      <c r="L53" s="59">
        <v>302709.33</v>
      </c>
      <c r="M53" s="56">
        <v>31</v>
      </c>
      <c r="N53" s="52"/>
      <c r="O53" s="52"/>
      <c r="P53" s="52"/>
      <c r="Q53" s="52"/>
    </row>
    <row r="54" spans="1:17" x14ac:dyDescent="0.25">
      <c r="A54" s="55" t="s">
        <v>120</v>
      </c>
      <c r="B54" s="59">
        <v>18318092.899999999</v>
      </c>
      <c r="C54" s="56">
        <v>63</v>
      </c>
      <c r="D54" s="59">
        <v>3598112.9</v>
      </c>
      <c r="E54" s="56">
        <v>62</v>
      </c>
      <c r="F54" s="59">
        <v>53750</v>
      </c>
      <c r="G54" s="56">
        <v>17</v>
      </c>
      <c r="H54" s="59">
        <v>19828751.460000001</v>
      </c>
      <c r="I54" s="56">
        <v>66</v>
      </c>
      <c r="J54" s="59">
        <v>3354502.41</v>
      </c>
      <c r="K54" s="56">
        <v>66</v>
      </c>
      <c r="L54" s="59">
        <v>21250</v>
      </c>
      <c r="M54" s="56">
        <v>16</v>
      </c>
      <c r="N54" s="52"/>
      <c r="O54" s="52"/>
      <c r="P54" s="52"/>
      <c r="Q54" s="52"/>
    </row>
    <row r="55" spans="1:17" x14ac:dyDescent="0.25">
      <c r="A55" s="55" t="s">
        <v>121</v>
      </c>
      <c r="B55" s="59">
        <v>21552939.079999998</v>
      </c>
      <c r="C55" s="56">
        <v>115</v>
      </c>
      <c r="D55" s="59">
        <v>10830621.970000001</v>
      </c>
      <c r="E55" s="56">
        <v>113</v>
      </c>
      <c r="F55" s="59">
        <v>477100</v>
      </c>
      <c r="G55" s="56">
        <v>23</v>
      </c>
      <c r="H55" s="59">
        <v>23071147.460000001</v>
      </c>
      <c r="I55" s="56">
        <v>113</v>
      </c>
      <c r="J55" s="59">
        <v>10176284.939999999</v>
      </c>
      <c r="K55" s="56">
        <v>112</v>
      </c>
      <c r="L55" s="59">
        <v>422208.33</v>
      </c>
      <c r="M55" s="56">
        <v>23</v>
      </c>
      <c r="N55" s="52"/>
      <c r="O55" s="52"/>
      <c r="P55" s="52"/>
      <c r="Q55" s="52"/>
    </row>
    <row r="56" spans="1:17" x14ac:dyDescent="0.25">
      <c r="A56" s="55" t="s">
        <v>122</v>
      </c>
      <c r="B56" s="59">
        <v>20182475.010000002</v>
      </c>
      <c r="C56" s="56">
        <v>95</v>
      </c>
      <c r="D56" s="59">
        <v>5839184.8200000003</v>
      </c>
      <c r="E56" s="56">
        <v>95</v>
      </c>
      <c r="F56" s="59">
        <v>278325.83</v>
      </c>
      <c r="G56" s="56">
        <v>37</v>
      </c>
      <c r="H56" s="59">
        <v>21520155.129999999</v>
      </c>
      <c r="I56" s="56">
        <v>103</v>
      </c>
      <c r="J56" s="59">
        <v>5780144.0999999996</v>
      </c>
      <c r="K56" s="56">
        <v>102</v>
      </c>
      <c r="L56" s="59">
        <v>251278</v>
      </c>
      <c r="M56" s="56">
        <v>39</v>
      </c>
      <c r="N56" s="52"/>
      <c r="O56" s="52"/>
      <c r="P56" s="52"/>
      <c r="Q56" s="52"/>
    </row>
    <row r="57" spans="1:17" x14ac:dyDescent="0.25">
      <c r="A57" s="55" t="s">
        <v>123</v>
      </c>
      <c r="B57" s="59">
        <v>2480494.54</v>
      </c>
      <c r="C57" s="56">
        <v>24</v>
      </c>
      <c r="D57" s="59">
        <v>590916.57999999996</v>
      </c>
      <c r="E57" s="56">
        <v>24</v>
      </c>
      <c r="F57" s="56">
        <v>0</v>
      </c>
      <c r="G57" s="56">
        <v>1</v>
      </c>
      <c r="H57" s="59">
        <v>11543556.970000001</v>
      </c>
      <c r="I57" s="56">
        <v>26</v>
      </c>
      <c r="J57" s="59">
        <v>786836.19</v>
      </c>
      <c r="K57" s="56">
        <v>25</v>
      </c>
      <c r="L57" s="56">
        <v>0</v>
      </c>
      <c r="M57" s="56">
        <v>1</v>
      </c>
      <c r="N57" s="52"/>
      <c r="O57" s="52"/>
      <c r="P57" s="52"/>
      <c r="Q57" s="52"/>
    </row>
    <row r="58" spans="1:17" x14ac:dyDescent="0.25">
      <c r="A58" s="55" t="s">
        <v>124</v>
      </c>
      <c r="B58" s="59">
        <v>3128744.29</v>
      </c>
      <c r="C58" s="56">
        <v>15</v>
      </c>
      <c r="D58" s="59">
        <v>185855.68</v>
      </c>
      <c r="E58" s="56">
        <v>15</v>
      </c>
      <c r="F58" s="56">
        <v>0</v>
      </c>
      <c r="G58" s="56">
        <v>7</v>
      </c>
      <c r="H58" s="59">
        <v>2873479.18</v>
      </c>
      <c r="I58" s="56">
        <v>14</v>
      </c>
      <c r="J58" s="59">
        <v>158384.23000000001</v>
      </c>
      <c r="K58" s="56">
        <v>14</v>
      </c>
      <c r="L58" s="56">
        <v>0</v>
      </c>
      <c r="M58" s="56">
        <v>6</v>
      </c>
      <c r="N58" s="52"/>
      <c r="O58" s="52"/>
      <c r="P58" s="52"/>
      <c r="Q58" s="52"/>
    </row>
    <row r="59" spans="1:17" x14ac:dyDescent="0.25">
      <c r="A59" s="55" t="s">
        <v>125</v>
      </c>
      <c r="B59" s="59">
        <v>17708704.440000001</v>
      </c>
      <c r="C59" s="56">
        <v>93</v>
      </c>
      <c r="D59" s="59">
        <v>3816429.84</v>
      </c>
      <c r="E59" s="56">
        <v>91</v>
      </c>
      <c r="F59" s="59">
        <v>40300</v>
      </c>
      <c r="G59" s="56">
        <v>24</v>
      </c>
      <c r="H59" s="59">
        <v>18030251.390000001</v>
      </c>
      <c r="I59" s="56">
        <v>95</v>
      </c>
      <c r="J59" s="59">
        <v>3864727.39</v>
      </c>
      <c r="K59" s="56">
        <v>95</v>
      </c>
      <c r="L59" s="59">
        <v>65502.33</v>
      </c>
      <c r="M59" s="56">
        <v>31</v>
      </c>
      <c r="N59" s="52"/>
      <c r="O59" s="52"/>
      <c r="P59" s="52"/>
      <c r="Q59" s="52"/>
    </row>
    <row r="60" spans="1:17" x14ac:dyDescent="0.25">
      <c r="A60" s="55" t="s">
        <v>126</v>
      </c>
      <c r="B60" s="59">
        <v>4232914.72</v>
      </c>
      <c r="C60" s="56">
        <v>36</v>
      </c>
      <c r="D60" s="59">
        <v>1490371.85</v>
      </c>
      <c r="E60" s="56">
        <v>36</v>
      </c>
      <c r="F60" s="56">
        <v>0</v>
      </c>
      <c r="G60" s="56">
        <v>8</v>
      </c>
      <c r="H60" s="59">
        <v>5085096.41</v>
      </c>
      <c r="I60" s="56">
        <v>37</v>
      </c>
      <c r="J60" s="59">
        <v>1702233.11</v>
      </c>
      <c r="K60" s="56">
        <v>37</v>
      </c>
      <c r="L60" s="56">
        <v>0</v>
      </c>
      <c r="M60" s="56">
        <v>8</v>
      </c>
      <c r="N60" s="52"/>
      <c r="O60" s="52"/>
      <c r="P60" s="52"/>
      <c r="Q60" s="52"/>
    </row>
    <row r="61" spans="1:17" x14ac:dyDescent="0.25">
      <c r="A61" s="55" t="s">
        <v>127</v>
      </c>
      <c r="B61" s="59">
        <v>10184429</v>
      </c>
      <c r="C61" s="56">
        <v>18</v>
      </c>
      <c r="D61" s="59">
        <v>677050</v>
      </c>
      <c r="E61" s="56">
        <v>18</v>
      </c>
      <c r="F61" s="56">
        <v>0</v>
      </c>
      <c r="G61" s="56">
        <v>4</v>
      </c>
      <c r="H61" s="59">
        <v>9835092</v>
      </c>
      <c r="I61" s="56">
        <v>19</v>
      </c>
      <c r="J61" s="59">
        <v>684500</v>
      </c>
      <c r="K61" s="56">
        <v>18</v>
      </c>
      <c r="L61" s="56">
        <v>0</v>
      </c>
      <c r="M61" s="56">
        <v>5</v>
      </c>
      <c r="N61" s="52"/>
      <c r="O61" s="52"/>
      <c r="P61" s="52"/>
      <c r="Q61" s="52"/>
    </row>
    <row r="62" spans="1:17" x14ac:dyDescent="0.25">
      <c r="A62" s="55" t="s">
        <v>128</v>
      </c>
      <c r="B62" s="59">
        <v>2320414.5099999998</v>
      </c>
      <c r="C62" s="56">
        <v>19</v>
      </c>
      <c r="D62" s="59">
        <v>660950.12</v>
      </c>
      <c r="E62" s="56">
        <v>19</v>
      </c>
      <c r="F62" s="56">
        <v>0</v>
      </c>
      <c r="G62" s="56">
        <v>1</v>
      </c>
      <c r="H62" s="59">
        <v>2251339.9900000002</v>
      </c>
      <c r="I62" s="56">
        <v>22</v>
      </c>
      <c r="J62" s="59">
        <v>672195.79</v>
      </c>
      <c r="K62" s="56">
        <v>21</v>
      </c>
      <c r="L62" s="56">
        <v>0</v>
      </c>
      <c r="M62" s="56">
        <v>2</v>
      </c>
      <c r="N62" s="52"/>
      <c r="O62" s="52"/>
      <c r="P62" s="52"/>
      <c r="Q62" s="52"/>
    </row>
    <row r="63" spans="1:17" x14ac:dyDescent="0.25">
      <c r="A63" s="55" t="s">
        <v>129</v>
      </c>
      <c r="B63" s="59">
        <v>2211775.6</v>
      </c>
      <c r="C63" s="56">
        <v>28</v>
      </c>
      <c r="D63" s="59">
        <v>809693.03</v>
      </c>
      <c r="E63" s="56">
        <v>27</v>
      </c>
      <c r="F63" s="56">
        <v>0</v>
      </c>
      <c r="G63" s="56">
        <v>3</v>
      </c>
      <c r="H63" s="59">
        <v>2348029.79</v>
      </c>
      <c r="I63" s="56">
        <v>29</v>
      </c>
      <c r="J63" s="59">
        <v>710917.57</v>
      </c>
      <c r="K63" s="56">
        <v>28</v>
      </c>
      <c r="L63" s="56">
        <v>0</v>
      </c>
      <c r="M63" s="56">
        <v>2</v>
      </c>
      <c r="N63" s="52"/>
      <c r="O63" s="52"/>
      <c r="P63" s="52"/>
      <c r="Q63" s="52"/>
    </row>
    <row r="64" spans="1:17" x14ac:dyDescent="0.25">
      <c r="A64" s="55" t="s">
        <v>130</v>
      </c>
      <c r="B64" s="59">
        <v>1066682.1100000001</v>
      </c>
      <c r="C64" s="56">
        <v>15</v>
      </c>
      <c r="D64" s="59">
        <v>384253.9</v>
      </c>
      <c r="E64" s="56">
        <v>14</v>
      </c>
      <c r="F64" s="56">
        <v>0</v>
      </c>
      <c r="G64" s="56">
        <v>2</v>
      </c>
      <c r="H64" s="59">
        <v>1207918.32</v>
      </c>
      <c r="I64" s="56">
        <v>18</v>
      </c>
      <c r="J64" s="59">
        <v>391298.8</v>
      </c>
      <c r="K64" s="56">
        <v>16</v>
      </c>
      <c r="L64" s="56">
        <v>0</v>
      </c>
      <c r="M64" s="56">
        <v>2</v>
      </c>
      <c r="N64" s="52"/>
      <c r="O64" s="52"/>
      <c r="P64" s="52"/>
      <c r="Q64" s="52"/>
    </row>
    <row r="65" spans="1:17" x14ac:dyDescent="0.25">
      <c r="A65" s="55" t="s">
        <v>131</v>
      </c>
      <c r="B65" s="59">
        <v>7155097.7699999996</v>
      </c>
      <c r="C65" s="56">
        <v>55</v>
      </c>
      <c r="D65" s="59">
        <v>2168926.13</v>
      </c>
      <c r="E65" s="56">
        <v>53</v>
      </c>
      <c r="F65" s="59">
        <v>383142.5</v>
      </c>
      <c r="G65" s="56">
        <v>15</v>
      </c>
      <c r="H65" s="59">
        <v>8465487.1699999999</v>
      </c>
      <c r="I65" s="56">
        <v>59</v>
      </c>
      <c r="J65" s="59">
        <v>2206535.44</v>
      </c>
      <c r="K65" s="56">
        <v>57</v>
      </c>
      <c r="L65" s="59">
        <v>28933.33</v>
      </c>
      <c r="M65" s="56">
        <v>15</v>
      </c>
      <c r="N65" s="52"/>
      <c r="O65" s="52"/>
      <c r="P65" s="52"/>
      <c r="Q65" s="52"/>
    </row>
    <row r="66" spans="1:17" x14ac:dyDescent="0.25">
      <c r="A66" s="55" t="s">
        <v>132</v>
      </c>
      <c r="B66" s="59">
        <v>5088467.82</v>
      </c>
      <c r="C66" s="56">
        <v>16</v>
      </c>
      <c r="D66" s="59">
        <v>255959.2</v>
      </c>
      <c r="E66" s="56">
        <v>16</v>
      </c>
      <c r="F66" s="56">
        <v>0</v>
      </c>
      <c r="G66" s="56">
        <v>4</v>
      </c>
      <c r="H66" s="59">
        <v>5787533</v>
      </c>
      <c r="I66" s="56">
        <v>17</v>
      </c>
      <c r="J66" s="59">
        <v>250725</v>
      </c>
      <c r="K66" s="56">
        <v>14</v>
      </c>
      <c r="L66" s="56">
        <v>0</v>
      </c>
      <c r="M66" s="56">
        <v>4</v>
      </c>
      <c r="N66" s="52"/>
      <c r="O66" s="52"/>
      <c r="P66" s="52"/>
      <c r="Q66" s="52"/>
    </row>
    <row r="67" spans="1:17" x14ac:dyDescent="0.25">
      <c r="A67" s="55" t="s">
        <v>133</v>
      </c>
      <c r="B67" s="59">
        <v>6123735.7999999998</v>
      </c>
      <c r="C67" s="56">
        <v>21</v>
      </c>
      <c r="D67" s="59">
        <v>2088132.09</v>
      </c>
      <c r="E67" s="56">
        <v>21</v>
      </c>
      <c r="F67" s="56">
        <v>0</v>
      </c>
      <c r="G67" s="56">
        <v>9</v>
      </c>
      <c r="H67" s="59">
        <v>7448726.9100000001</v>
      </c>
      <c r="I67" s="56">
        <v>20</v>
      </c>
      <c r="J67" s="59">
        <v>2244875.77</v>
      </c>
      <c r="K67" s="56">
        <v>20</v>
      </c>
      <c r="L67" s="56">
        <v>0</v>
      </c>
      <c r="M67" s="56">
        <v>9</v>
      </c>
      <c r="N67" s="52"/>
      <c r="O67" s="52"/>
      <c r="P67" s="52"/>
      <c r="Q67" s="52"/>
    </row>
    <row r="68" spans="1:17" x14ac:dyDescent="0.25">
      <c r="A68" s="55" t="s">
        <v>134</v>
      </c>
      <c r="B68" s="59">
        <v>1593754.96</v>
      </c>
      <c r="C68" s="56">
        <v>15</v>
      </c>
      <c r="D68" s="59">
        <v>353741.25</v>
      </c>
      <c r="E68" s="56">
        <v>14</v>
      </c>
      <c r="F68" s="56">
        <v>0</v>
      </c>
      <c r="G68" s="56">
        <v>1</v>
      </c>
      <c r="H68" s="59">
        <v>1810094</v>
      </c>
      <c r="I68" s="56">
        <v>14</v>
      </c>
      <c r="J68" s="59">
        <v>347221.03</v>
      </c>
      <c r="K68" s="56">
        <v>14</v>
      </c>
      <c r="L68" s="56">
        <v>0</v>
      </c>
      <c r="M68" s="56">
        <v>2</v>
      </c>
      <c r="N68" s="52"/>
      <c r="O68" s="52"/>
      <c r="P68" s="52"/>
      <c r="Q68" s="52"/>
    </row>
    <row r="69" spans="1:17" x14ac:dyDescent="0.25">
      <c r="A69" s="55" t="s">
        <v>135</v>
      </c>
      <c r="B69" s="59">
        <v>4707052.7300000004</v>
      </c>
      <c r="C69" s="56">
        <v>45</v>
      </c>
      <c r="D69" s="59">
        <v>1259501.1599999999</v>
      </c>
      <c r="E69" s="56">
        <v>45</v>
      </c>
      <c r="F69" s="56">
        <v>0</v>
      </c>
      <c r="G69" s="56">
        <v>9</v>
      </c>
      <c r="H69" s="59">
        <v>5554953.5899999999</v>
      </c>
      <c r="I69" s="56">
        <v>48</v>
      </c>
      <c r="J69" s="59">
        <v>1250584.6000000001</v>
      </c>
      <c r="K69" s="56">
        <v>48</v>
      </c>
      <c r="L69" s="56">
        <v>0</v>
      </c>
      <c r="M69" s="56">
        <v>9</v>
      </c>
      <c r="N69" s="52"/>
      <c r="O69" s="52"/>
      <c r="P69" s="52"/>
      <c r="Q69" s="52"/>
    </row>
    <row r="70" spans="1:17" x14ac:dyDescent="0.25">
      <c r="A70" s="55" t="s">
        <v>136</v>
      </c>
      <c r="B70" s="59">
        <v>4141215.07</v>
      </c>
      <c r="C70" s="56">
        <v>20</v>
      </c>
      <c r="D70" s="59">
        <v>1203149.6299999999</v>
      </c>
      <c r="E70" s="56">
        <v>18</v>
      </c>
      <c r="F70" s="56">
        <v>0</v>
      </c>
      <c r="G70" s="56">
        <v>3</v>
      </c>
      <c r="H70" s="59">
        <v>2818240.11</v>
      </c>
      <c r="I70" s="56">
        <v>23</v>
      </c>
      <c r="J70" s="59">
        <v>1257787.33</v>
      </c>
      <c r="K70" s="56">
        <v>22</v>
      </c>
      <c r="L70" s="56">
        <v>0</v>
      </c>
      <c r="M70" s="56">
        <v>4</v>
      </c>
      <c r="N70" s="52"/>
      <c r="O70" s="52"/>
      <c r="P70" s="52"/>
      <c r="Q70" s="52"/>
    </row>
    <row r="71" spans="1:17" x14ac:dyDescent="0.25">
      <c r="A71" s="55" t="s">
        <v>137</v>
      </c>
      <c r="B71" s="59">
        <v>39139454.630000003</v>
      </c>
      <c r="C71" s="56">
        <v>214</v>
      </c>
      <c r="D71" s="59">
        <v>14530635.029999999</v>
      </c>
      <c r="E71" s="56">
        <v>212</v>
      </c>
      <c r="F71" s="59">
        <v>544796.5</v>
      </c>
      <c r="G71" s="56">
        <v>61</v>
      </c>
      <c r="H71" s="59">
        <v>42221255.030000001</v>
      </c>
      <c r="I71" s="56">
        <v>241</v>
      </c>
      <c r="J71" s="59">
        <v>13659467.720000001</v>
      </c>
      <c r="K71" s="56">
        <v>237</v>
      </c>
      <c r="L71" s="59">
        <v>563470.82999999996</v>
      </c>
      <c r="M71" s="56">
        <v>63</v>
      </c>
      <c r="N71" s="52"/>
      <c r="O71" s="52"/>
      <c r="P71" s="52"/>
      <c r="Q71" s="52"/>
    </row>
    <row r="72" spans="1:17" x14ac:dyDescent="0.25">
      <c r="A72" s="55" t="s">
        <v>138</v>
      </c>
      <c r="B72" s="59">
        <v>21933803.109999999</v>
      </c>
      <c r="C72" s="56">
        <v>80</v>
      </c>
      <c r="D72" s="59">
        <v>8425003.9800000004</v>
      </c>
      <c r="E72" s="56">
        <v>79</v>
      </c>
      <c r="F72" s="59">
        <v>865069</v>
      </c>
      <c r="G72" s="56">
        <v>34</v>
      </c>
      <c r="H72" s="59">
        <v>23526880.100000001</v>
      </c>
      <c r="I72" s="56">
        <v>84</v>
      </c>
      <c r="J72" s="59">
        <v>9149377.9499999993</v>
      </c>
      <c r="K72" s="56">
        <v>84</v>
      </c>
      <c r="L72" s="59">
        <v>927375</v>
      </c>
      <c r="M72" s="56">
        <v>38</v>
      </c>
      <c r="N72" s="52"/>
      <c r="O72" s="52"/>
      <c r="P72" s="52"/>
      <c r="Q72" s="52"/>
    </row>
    <row r="73" spans="1:17" x14ac:dyDescent="0.25">
      <c r="A73" s="55" t="s">
        <v>139</v>
      </c>
      <c r="B73" s="59">
        <v>7560848.54</v>
      </c>
      <c r="C73" s="56">
        <v>10</v>
      </c>
      <c r="D73" s="56">
        <v>0</v>
      </c>
      <c r="E73" s="56">
        <v>8</v>
      </c>
      <c r="F73" s="56">
        <v>0</v>
      </c>
      <c r="G73" s="56">
        <v>1</v>
      </c>
      <c r="H73" s="59">
        <v>8347110.1699999999</v>
      </c>
      <c r="I73" s="56">
        <v>10</v>
      </c>
      <c r="J73" s="56">
        <v>0</v>
      </c>
      <c r="K73" s="56">
        <v>9</v>
      </c>
      <c r="L73" s="56">
        <v>0</v>
      </c>
      <c r="M73" s="56">
        <v>1</v>
      </c>
      <c r="N73" s="52"/>
      <c r="O73" s="52"/>
      <c r="P73" s="52"/>
      <c r="Q73" s="52"/>
    </row>
    <row r="74" spans="1:17" x14ac:dyDescent="0.25">
      <c r="A74" s="55" t="s">
        <v>140</v>
      </c>
      <c r="B74" s="59">
        <v>13179372.74</v>
      </c>
      <c r="C74" s="56">
        <v>76</v>
      </c>
      <c r="D74" s="59">
        <v>4317475.6900000004</v>
      </c>
      <c r="E74" s="56">
        <v>73</v>
      </c>
      <c r="F74" s="59">
        <v>15253.67</v>
      </c>
      <c r="G74" s="56">
        <v>12</v>
      </c>
      <c r="H74" s="59">
        <v>14203689.439999999</v>
      </c>
      <c r="I74" s="56">
        <v>80</v>
      </c>
      <c r="J74" s="59">
        <v>4415679.7</v>
      </c>
      <c r="K74" s="56">
        <v>77</v>
      </c>
      <c r="L74" s="59">
        <v>22624.33</v>
      </c>
      <c r="M74" s="56">
        <v>13</v>
      </c>
      <c r="N74" s="52"/>
      <c r="O74" s="52"/>
      <c r="P74" s="52"/>
      <c r="Q74" s="52"/>
    </row>
    <row r="75" spans="1:17" x14ac:dyDescent="0.25">
      <c r="A75" s="55" t="s">
        <v>141</v>
      </c>
      <c r="B75" s="59">
        <v>148800557.53999999</v>
      </c>
      <c r="C75" s="56">
        <v>334</v>
      </c>
      <c r="D75" s="59">
        <v>27435821.620000001</v>
      </c>
      <c r="E75" s="56">
        <v>319</v>
      </c>
      <c r="F75" s="59">
        <v>1446532.17</v>
      </c>
      <c r="G75" s="56">
        <v>132</v>
      </c>
      <c r="H75" s="59">
        <v>165957410.09</v>
      </c>
      <c r="I75" s="56">
        <v>348</v>
      </c>
      <c r="J75" s="59">
        <v>28865236.43</v>
      </c>
      <c r="K75" s="56">
        <v>333</v>
      </c>
      <c r="L75" s="59">
        <v>4096883.33</v>
      </c>
      <c r="M75" s="56">
        <v>140</v>
      </c>
      <c r="N75" s="52"/>
      <c r="O75" s="52"/>
      <c r="P75" s="52"/>
      <c r="Q75" s="52"/>
    </row>
    <row r="76" spans="1:17" x14ac:dyDescent="0.25">
      <c r="A76" s="55" t="s">
        <v>142</v>
      </c>
      <c r="B76" s="59">
        <v>2033666.94</v>
      </c>
      <c r="C76" s="56">
        <v>20</v>
      </c>
      <c r="D76" s="59">
        <v>677084.83</v>
      </c>
      <c r="E76" s="56">
        <v>19</v>
      </c>
      <c r="F76" s="56">
        <v>0</v>
      </c>
      <c r="G76" s="56">
        <v>0</v>
      </c>
      <c r="H76" s="59">
        <v>2376338.9900000002</v>
      </c>
      <c r="I76" s="56">
        <v>20</v>
      </c>
      <c r="J76" s="59">
        <v>632228.81000000006</v>
      </c>
      <c r="K76" s="56">
        <v>19</v>
      </c>
      <c r="L76" s="56">
        <v>0</v>
      </c>
      <c r="M76" s="56">
        <v>0</v>
      </c>
      <c r="N76" s="52"/>
      <c r="O76" s="52"/>
      <c r="P76" s="52"/>
      <c r="Q76" s="52"/>
    </row>
    <row r="77" spans="1:17" x14ac:dyDescent="0.25">
      <c r="A77" s="52" t="s">
        <v>143</v>
      </c>
      <c r="B77" s="57">
        <v>16694140.470000001</v>
      </c>
      <c r="C77" s="52">
        <v>70</v>
      </c>
      <c r="D77" s="57">
        <v>3957096.77</v>
      </c>
      <c r="E77" s="52">
        <v>68</v>
      </c>
      <c r="F77" s="57">
        <v>578934.17000000004</v>
      </c>
      <c r="G77" s="52">
        <v>25</v>
      </c>
      <c r="H77" s="57">
        <v>16772323.35</v>
      </c>
      <c r="I77" s="52">
        <v>70</v>
      </c>
      <c r="J77" s="57">
        <v>3907226.94</v>
      </c>
      <c r="K77" s="52">
        <v>69</v>
      </c>
      <c r="L77" s="57">
        <v>2066860.33</v>
      </c>
      <c r="M77" s="52">
        <v>21</v>
      </c>
      <c r="N77" s="52"/>
      <c r="O77" s="52"/>
      <c r="P77" s="52"/>
      <c r="Q77" s="52"/>
    </row>
    <row r="78" spans="1:17" x14ac:dyDescent="0.25">
      <c r="A78" s="52" t="s">
        <v>144</v>
      </c>
      <c r="B78" s="57">
        <v>56536554.689999998</v>
      </c>
      <c r="C78" s="52">
        <v>96</v>
      </c>
      <c r="D78" s="57">
        <v>4135140.34</v>
      </c>
      <c r="E78" s="52">
        <v>95</v>
      </c>
      <c r="F78" s="57">
        <v>163280.17000000001</v>
      </c>
      <c r="G78" s="52">
        <v>22</v>
      </c>
      <c r="H78" s="57">
        <v>69777413.209999993</v>
      </c>
      <c r="I78" s="52">
        <v>92</v>
      </c>
      <c r="J78" s="57">
        <v>4025162.46</v>
      </c>
      <c r="K78" s="52">
        <v>91</v>
      </c>
      <c r="L78" s="57">
        <v>181605.67</v>
      </c>
      <c r="M78" s="52">
        <v>16</v>
      </c>
      <c r="N78" s="52"/>
      <c r="O78" s="52"/>
      <c r="P78" s="52"/>
      <c r="Q78" s="52"/>
    </row>
    <row r="79" spans="1:17" x14ac:dyDescent="0.25">
      <c r="A79" s="52" t="s">
        <v>145</v>
      </c>
      <c r="B79" s="57">
        <v>20112002.260000002</v>
      </c>
      <c r="C79" s="52">
        <v>48</v>
      </c>
      <c r="D79" s="57">
        <v>5446140.1699999999</v>
      </c>
      <c r="E79" s="52">
        <v>47</v>
      </c>
      <c r="F79" s="57">
        <v>75833.33</v>
      </c>
      <c r="G79" s="52">
        <v>17</v>
      </c>
      <c r="H79" s="57">
        <v>21410727.32</v>
      </c>
      <c r="I79" s="52">
        <v>51</v>
      </c>
      <c r="J79" s="57">
        <v>5272922.99</v>
      </c>
      <c r="K79" s="52">
        <v>50</v>
      </c>
      <c r="L79" s="57">
        <v>63487.17</v>
      </c>
      <c r="M79" s="52">
        <v>18</v>
      </c>
      <c r="N79" s="52"/>
      <c r="O79" s="52"/>
      <c r="P79" s="52"/>
      <c r="Q79" s="52"/>
    </row>
    <row r="80" spans="1:17" x14ac:dyDescent="0.25">
      <c r="A80" s="52" t="s">
        <v>146</v>
      </c>
      <c r="B80" s="57">
        <v>19924821.989999998</v>
      </c>
      <c r="C80" s="52">
        <v>120</v>
      </c>
      <c r="D80" s="57">
        <v>6217729.7999999998</v>
      </c>
      <c r="E80" s="52">
        <v>120</v>
      </c>
      <c r="F80" s="57">
        <v>145132</v>
      </c>
      <c r="G80" s="52">
        <v>36</v>
      </c>
      <c r="H80" s="57">
        <v>19894906.170000002</v>
      </c>
      <c r="I80" s="52">
        <v>123</v>
      </c>
      <c r="J80" s="57">
        <v>6200587.6799999997</v>
      </c>
      <c r="K80" s="52">
        <v>123</v>
      </c>
      <c r="L80" s="57">
        <v>284590</v>
      </c>
      <c r="M80" s="52">
        <v>32</v>
      </c>
      <c r="N80" s="52"/>
      <c r="O80" s="52"/>
      <c r="P80" s="52"/>
      <c r="Q80" s="52"/>
    </row>
    <row r="81" spans="1:17" x14ac:dyDescent="0.25">
      <c r="A81" s="52" t="s">
        <v>147</v>
      </c>
      <c r="B81" s="57">
        <v>10951951.76</v>
      </c>
      <c r="C81" s="52">
        <v>90</v>
      </c>
      <c r="D81" s="57">
        <v>5062305.8899999997</v>
      </c>
      <c r="E81" s="52">
        <v>89</v>
      </c>
      <c r="F81" s="57">
        <v>563917.82999999996</v>
      </c>
      <c r="G81" s="52">
        <v>20</v>
      </c>
      <c r="H81" s="57">
        <v>11080404.810000001</v>
      </c>
      <c r="I81" s="52">
        <v>94</v>
      </c>
      <c r="J81" s="57">
        <v>4424344.9800000004</v>
      </c>
      <c r="K81" s="52">
        <v>92</v>
      </c>
      <c r="L81" s="57">
        <v>458580.17</v>
      </c>
      <c r="M81" s="52">
        <v>21</v>
      </c>
      <c r="N81" s="52"/>
      <c r="O81" s="52"/>
      <c r="P81" s="52"/>
      <c r="Q81" s="52"/>
    </row>
    <row r="82" spans="1:17" x14ac:dyDescent="0.25">
      <c r="A82" s="52" t="s">
        <v>148</v>
      </c>
      <c r="B82" s="57">
        <v>8003128.6100000003</v>
      </c>
      <c r="C82" s="52">
        <v>46</v>
      </c>
      <c r="D82" s="57">
        <v>2352076.7400000002</v>
      </c>
      <c r="E82" s="52">
        <v>45</v>
      </c>
      <c r="F82" s="57">
        <v>40233.33</v>
      </c>
      <c r="G82" s="52">
        <v>10</v>
      </c>
      <c r="H82" s="57">
        <v>9564552.9000000004</v>
      </c>
      <c r="I82" s="52">
        <v>48</v>
      </c>
      <c r="J82" s="57">
        <v>2294973.9</v>
      </c>
      <c r="K82" s="52">
        <v>47</v>
      </c>
      <c r="L82" s="57">
        <v>34283.33</v>
      </c>
      <c r="M82" s="52">
        <v>12</v>
      </c>
      <c r="N82" s="52"/>
      <c r="O82" s="52"/>
      <c r="P82" s="52"/>
      <c r="Q82" s="52"/>
    </row>
    <row r="83" spans="1:17" x14ac:dyDescent="0.25">
      <c r="A83" s="52" t="s">
        <v>149</v>
      </c>
      <c r="B83" s="57">
        <v>1637932.18</v>
      </c>
      <c r="C83" s="52">
        <v>21</v>
      </c>
      <c r="D83" s="57">
        <v>661396.92000000004</v>
      </c>
      <c r="E83" s="52">
        <v>20</v>
      </c>
      <c r="F83" s="52">
        <v>0</v>
      </c>
      <c r="G83" s="52">
        <v>5</v>
      </c>
      <c r="H83" s="57">
        <v>4802882.5999999996</v>
      </c>
      <c r="I83" s="52">
        <v>19</v>
      </c>
      <c r="J83" s="57">
        <v>739284.9</v>
      </c>
      <c r="K83" s="52">
        <v>19</v>
      </c>
      <c r="L83" s="52">
        <v>0</v>
      </c>
      <c r="M83" s="52">
        <v>3</v>
      </c>
      <c r="N83" s="52"/>
      <c r="O83" s="52"/>
      <c r="P83" s="52"/>
      <c r="Q83" s="52"/>
    </row>
    <row r="84" spans="1:17" x14ac:dyDescent="0.25">
      <c r="A84" s="52" t="s">
        <v>150</v>
      </c>
      <c r="B84" s="57">
        <v>941441.67</v>
      </c>
      <c r="C84" s="52">
        <v>12</v>
      </c>
      <c r="D84" s="57">
        <v>306367.67</v>
      </c>
      <c r="E84" s="52">
        <v>10</v>
      </c>
      <c r="F84" s="52">
        <v>0</v>
      </c>
      <c r="G84" s="52">
        <v>1</v>
      </c>
      <c r="H84" s="57">
        <v>892600.43</v>
      </c>
      <c r="I84" s="52">
        <v>12</v>
      </c>
      <c r="J84" s="57">
        <v>278990.61</v>
      </c>
      <c r="K84" s="52">
        <v>11</v>
      </c>
      <c r="L84" s="52">
        <v>0</v>
      </c>
      <c r="M84" s="52">
        <v>1</v>
      </c>
      <c r="N84" s="52"/>
      <c r="O84" s="52"/>
      <c r="P84" s="52"/>
      <c r="Q84" s="52"/>
    </row>
    <row r="85" spans="1:17" x14ac:dyDescent="0.25">
      <c r="A85" s="52" t="s">
        <v>151</v>
      </c>
      <c r="B85" s="57">
        <v>13755446.380000001</v>
      </c>
      <c r="C85" s="52">
        <v>37</v>
      </c>
      <c r="D85" s="57">
        <v>1512157.49</v>
      </c>
      <c r="E85" s="52">
        <v>37</v>
      </c>
      <c r="F85" s="57">
        <v>303550</v>
      </c>
      <c r="G85" s="52">
        <v>12</v>
      </c>
      <c r="H85" s="57">
        <v>15605455.24</v>
      </c>
      <c r="I85" s="52">
        <v>36</v>
      </c>
      <c r="J85" s="57">
        <v>1519127.89</v>
      </c>
      <c r="K85" s="52">
        <v>36</v>
      </c>
      <c r="L85" s="57">
        <v>676750</v>
      </c>
      <c r="M85" s="52">
        <v>11</v>
      </c>
      <c r="N85" s="52"/>
      <c r="O85" s="52"/>
      <c r="P85" s="52"/>
      <c r="Q85" s="52"/>
    </row>
    <row r="86" spans="1:17" x14ac:dyDescent="0.25">
      <c r="A86" s="52" t="s">
        <v>152</v>
      </c>
      <c r="B86" s="57">
        <v>8958934.8100000005</v>
      </c>
      <c r="C86" s="52">
        <v>58</v>
      </c>
      <c r="D86" s="57">
        <v>4037846.4</v>
      </c>
      <c r="E86" s="52">
        <v>53</v>
      </c>
      <c r="F86" s="52">
        <v>0</v>
      </c>
      <c r="G86" s="52">
        <v>7</v>
      </c>
      <c r="H86" s="57">
        <v>9100451.6400000006</v>
      </c>
      <c r="I86" s="52">
        <v>64</v>
      </c>
      <c r="J86" s="57">
        <v>4038495.83</v>
      </c>
      <c r="K86" s="52">
        <v>60</v>
      </c>
      <c r="L86" s="52">
        <v>0</v>
      </c>
      <c r="M86" s="52">
        <v>9</v>
      </c>
      <c r="N86" s="52"/>
      <c r="O86" s="52"/>
      <c r="P86" s="52"/>
      <c r="Q86" s="52"/>
    </row>
    <row r="87" spans="1:17" x14ac:dyDescent="0.25">
      <c r="A87" s="52" t="s">
        <v>153</v>
      </c>
      <c r="B87" s="57">
        <v>1128857.1000000001</v>
      </c>
      <c r="C87" s="52">
        <v>17</v>
      </c>
      <c r="D87" s="57">
        <v>733407.1</v>
      </c>
      <c r="E87" s="52">
        <v>15</v>
      </c>
      <c r="F87" s="52">
        <v>0</v>
      </c>
      <c r="G87" s="52">
        <v>6</v>
      </c>
      <c r="H87" s="57">
        <v>1541945.53</v>
      </c>
      <c r="I87" s="52">
        <v>18</v>
      </c>
      <c r="J87" s="57">
        <v>1002015.77</v>
      </c>
      <c r="K87" s="52">
        <v>15</v>
      </c>
      <c r="L87" s="52">
        <v>0</v>
      </c>
      <c r="M87" s="52">
        <v>3</v>
      </c>
      <c r="N87" s="52"/>
      <c r="O87" s="52"/>
      <c r="P87" s="52"/>
      <c r="Q87" s="52"/>
    </row>
    <row r="88" spans="1:17" x14ac:dyDescent="0.25">
      <c r="A88" s="52" t="s">
        <v>154</v>
      </c>
      <c r="B88" s="57">
        <v>7863530.9800000004</v>
      </c>
      <c r="C88" s="52">
        <v>64</v>
      </c>
      <c r="D88" s="57">
        <v>3116368.74</v>
      </c>
      <c r="E88" s="52">
        <v>63</v>
      </c>
      <c r="F88" s="57">
        <v>250498.83</v>
      </c>
      <c r="G88" s="52">
        <v>13</v>
      </c>
      <c r="H88" s="57">
        <v>8290649.3499999996</v>
      </c>
      <c r="I88" s="52">
        <v>68</v>
      </c>
      <c r="J88" s="57">
        <v>2908534.09</v>
      </c>
      <c r="K88" s="52">
        <v>67</v>
      </c>
      <c r="L88" s="57">
        <v>155400</v>
      </c>
      <c r="M88" s="52">
        <v>13</v>
      </c>
      <c r="N88" s="52"/>
      <c r="O88" s="52"/>
      <c r="P88" s="52"/>
      <c r="Q88" s="52"/>
    </row>
    <row r="89" spans="1:17" x14ac:dyDescent="0.25">
      <c r="A89" s="52" t="s">
        <v>155</v>
      </c>
      <c r="B89" s="57">
        <v>777750.95</v>
      </c>
      <c r="C89" s="52">
        <v>12</v>
      </c>
      <c r="D89" s="57">
        <v>157813.95000000001</v>
      </c>
      <c r="E89" s="52">
        <v>12</v>
      </c>
      <c r="F89" s="52">
        <v>0</v>
      </c>
      <c r="G89" s="52">
        <v>3</v>
      </c>
      <c r="H89" s="57">
        <v>520671.25</v>
      </c>
      <c r="I89" s="52">
        <v>11</v>
      </c>
      <c r="J89" s="57">
        <v>179754.93</v>
      </c>
      <c r="K89" s="52">
        <v>11</v>
      </c>
      <c r="L89" s="52">
        <v>0</v>
      </c>
      <c r="M89" s="52">
        <v>1</v>
      </c>
      <c r="N89" s="52"/>
      <c r="O89" s="52"/>
      <c r="P89" s="52"/>
      <c r="Q89" s="52"/>
    </row>
    <row r="90" spans="1:17" x14ac:dyDescent="0.25">
      <c r="A90" s="52" t="s">
        <v>156</v>
      </c>
      <c r="B90" s="57">
        <v>1195594.08</v>
      </c>
      <c r="C90" s="52">
        <v>14</v>
      </c>
      <c r="D90" s="57">
        <v>303097.06</v>
      </c>
      <c r="E90" s="52">
        <v>13</v>
      </c>
      <c r="F90" s="52">
        <v>0</v>
      </c>
      <c r="G90" s="52">
        <v>3</v>
      </c>
      <c r="H90" s="57">
        <v>1714775</v>
      </c>
      <c r="I90" s="52">
        <v>15</v>
      </c>
      <c r="J90" s="57">
        <v>331972</v>
      </c>
      <c r="K90" s="52">
        <v>14</v>
      </c>
      <c r="L90" s="52">
        <v>0</v>
      </c>
      <c r="M90" s="52">
        <v>3</v>
      </c>
      <c r="N90" s="52"/>
      <c r="O90" s="52"/>
      <c r="P90" s="52"/>
      <c r="Q90" s="52"/>
    </row>
    <row r="91" spans="1:17" x14ac:dyDescent="0.25">
      <c r="A91" s="52" t="s">
        <v>157</v>
      </c>
      <c r="B91" s="57">
        <v>3703054</v>
      </c>
      <c r="C91" s="52">
        <v>20</v>
      </c>
      <c r="D91" s="57">
        <v>771366</v>
      </c>
      <c r="E91" s="52">
        <v>19</v>
      </c>
      <c r="F91" s="52">
        <v>0</v>
      </c>
      <c r="G91" s="52">
        <v>7</v>
      </c>
      <c r="H91" s="57">
        <v>3430334.39</v>
      </c>
      <c r="I91" s="52">
        <v>22</v>
      </c>
      <c r="J91" s="57">
        <v>709267.16</v>
      </c>
      <c r="K91" s="52">
        <v>22</v>
      </c>
      <c r="L91" s="52">
        <v>0</v>
      </c>
      <c r="M91" s="52">
        <v>8</v>
      </c>
      <c r="N91" s="52"/>
      <c r="O91" s="52"/>
      <c r="P91" s="52"/>
      <c r="Q91" s="52"/>
    </row>
    <row r="92" spans="1:17" x14ac:dyDescent="0.25">
      <c r="A92" s="52" t="s">
        <v>158</v>
      </c>
      <c r="B92" s="57">
        <v>1914426.2</v>
      </c>
      <c r="C92" s="52">
        <v>18</v>
      </c>
      <c r="D92" s="57">
        <v>467624.34</v>
      </c>
      <c r="E92" s="52">
        <v>18</v>
      </c>
      <c r="F92" s="52">
        <v>0</v>
      </c>
      <c r="G92" s="52">
        <v>5</v>
      </c>
      <c r="H92" s="57">
        <v>1798986.7</v>
      </c>
      <c r="I92" s="52">
        <v>19</v>
      </c>
      <c r="J92" s="57">
        <v>398862.57</v>
      </c>
      <c r="K92" s="52">
        <v>19</v>
      </c>
      <c r="L92" s="52">
        <v>0</v>
      </c>
      <c r="M92" s="52">
        <v>3</v>
      </c>
      <c r="N92" s="52"/>
      <c r="O92" s="52"/>
      <c r="P92" s="52"/>
      <c r="Q92" s="52"/>
    </row>
    <row r="93" spans="1:17" x14ac:dyDescent="0.25">
      <c r="A93" s="52" t="s">
        <v>159</v>
      </c>
      <c r="B93" s="57">
        <v>1280680.8899999999</v>
      </c>
      <c r="C93" s="52">
        <v>11</v>
      </c>
      <c r="D93" s="57">
        <v>408089.35</v>
      </c>
      <c r="E93" s="52">
        <v>11</v>
      </c>
      <c r="F93" s="52">
        <v>0</v>
      </c>
      <c r="G93" s="52">
        <v>3</v>
      </c>
      <c r="H93" s="57">
        <v>1227049</v>
      </c>
      <c r="I93" s="52">
        <v>12</v>
      </c>
      <c r="J93" s="57">
        <v>298970</v>
      </c>
      <c r="K93" s="52">
        <v>12</v>
      </c>
      <c r="L93" s="52">
        <v>0</v>
      </c>
      <c r="M93" s="52">
        <v>3</v>
      </c>
      <c r="N93" s="52"/>
      <c r="O93" s="52"/>
      <c r="P93" s="52"/>
      <c r="Q93" s="52"/>
    </row>
    <row r="94" spans="1:17" x14ac:dyDescent="0.25">
      <c r="A94" s="52" t="s">
        <v>160</v>
      </c>
      <c r="B94" s="57">
        <v>75911401.260000005</v>
      </c>
      <c r="C94" s="52">
        <v>223</v>
      </c>
      <c r="D94" s="57">
        <v>35254334.560000002</v>
      </c>
      <c r="E94" s="52">
        <v>219</v>
      </c>
      <c r="F94" s="57">
        <v>1299880.67</v>
      </c>
      <c r="G94" s="52">
        <v>84</v>
      </c>
      <c r="H94" s="57">
        <v>76446817.459999993</v>
      </c>
      <c r="I94" s="52">
        <v>235</v>
      </c>
      <c r="J94" s="57">
        <v>34431497.350000001</v>
      </c>
      <c r="K94" s="52">
        <v>228</v>
      </c>
      <c r="L94" s="57">
        <v>2171156</v>
      </c>
      <c r="M94" s="52">
        <v>83</v>
      </c>
      <c r="N94" s="52"/>
      <c r="O94" s="52"/>
      <c r="P94" s="52"/>
      <c r="Q94" s="52"/>
    </row>
    <row r="95" spans="1:17" x14ac:dyDescent="0.25">
      <c r="A95" s="52" t="s">
        <v>161</v>
      </c>
      <c r="B95" s="57">
        <v>3931064.78</v>
      </c>
      <c r="C95" s="52">
        <v>32</v>
      </c>
      <c r="D95" s="57">
        <v>1291581.0900000001</v>
      </c>
      <c r="E95" s="52">
        <v>30</v>
      </c>
      <c r="F95" s="52">
        <v>0</v>
      </c>
      <c r="G95" s="52">
        <v>2</v>
      </c>
      <c r="H95" s="57">
        <v>4213617.42</v>
      </c>
      <c r="I95" s="52">
        <v>34</v>
      </c>
      <c r="J95" s="57">
        <v>1306418.57</v>
      </c>
      <c r="K95" s="52">
        <v>33</v>
      </c>
      <c r="L95" s="52">
        <v>0</v>
      </c>
      <c r="M95" s="52">
        <v>4</v>
      </c>
      <c r="N95" s="52"/>
      <c r="O95" s="52"/>
      <c r="P95" s="52"/>
      <c r="Q95" s="52"/>
    </row>
    <row r="96" spans="1:17" x14ac:dyDescent="0.25">
      <c r="A96" s="52" t="s">
        <v>162</v>
      </c>
      <c r="B96" s="57">
        <v>2797548.17</v>
      </c>
      <c r="C96" s="52">
        <v>27</v>
      </c>
      <c r="D96" s="57">
        <v>879572.77</v>
      </c>
      <c r="E96" s="52">
        <v>27</v>
      </c>
      <c r="F96" s="52">
        <v>0</v>
      </c>
      <c r="G96" s="52">
        <v>8</v>
      </c>
      <c r="H96" s="57">
        <v>3057889.27</v>
      </c>
      <c r="I96" s="52">
        <v>28</v>
      </c>
      <c r="J96" s="57">
        <v>805126.72</v>
      </c>
      <c r="K96" s="52">
        <v>28</v>
      </c>
      <c r="L96" s="52">
        <v>0</v>
      </c>
      <c r="M96" s="52">
        <v>9</v>
      </c>
      <c r="N96" s="52"/>
      <c r="O96" s="52"/>
      <c r="P96" s="52"/>
      <c r="Q96" s="52"/>
    </row>
    <row r="97" spans="1:17" x14ac:dyDescent="0.25">
      <c r="A97" s="52" t="s">
        <v>163</v>
      </c>
      <c r="B97" s="57">
        <v>835394.94</v>
      </c>
      <c r="C97" s="52">
        <v>11</v>
      </c>
      <c r="D97" s="57">
        <v>574304.64</v>
      </c>
      <c r="E97" s="52">
        <v>11</v>
      </c>
      <c r="F97" s="52">
        <v>0</v>
      </c>
      <c r="G97" s="52">
        <v>2</v>
      </c>
      <c r="H97" s="57">
        <v>886539.87</v>
      </c>
      <c r="I97" s="52">
        <v>12</v>
      </c>
      <c r="J97" s="57">
        <v>468595.61</v>
      </c>
      <c r="K97" s="52">
        <v>12</v>
      </c>
      <c r="L97" s="52">
        <v>0</v>
      </c>
      <c r="M97" s="52">
        <v>3</v>
      </c>
      <c r="N97" s="52"/>
      <c r="O97" s="52"/>
      <c r="P97" s="52"/>
      <c r="Q97" s="52"/>
    </row>
    <row r="98" spans="1:17" x14ac:dyDescent="0.25">
      <c r="A98" s="52" t="s">
        <v>164</v>
      </c>
      <c r="B98" s="57">
        <v>11759277</v>
      </c>
      <c r="C98" s="52">
        <v>45</v>
      </c>
      <c r="D98" s="57">
        <v>1789146</v>
      </c>
      <c r="E98" s="52">
        <v>43</v>
      </c>
      <c r="F98" s="57">
        <v>703250</v>
      </c>
      <c r="G98" s="52">
        <v>12</v>
      </c>
      <c r="H98" s="57">
        <v>9641443.9100000001</v>
      </c>
      <c r="I98" s="52">
        <v>46</v>
      </c>
      <c r="J98" s="57">
        <v>1636896.91</v>
      </c>
      <c r="K98" s="52">
        <v>44</v>
      </c>
      <c r="L98" s="57">
        <v>470500</v>
      </c>
      <c r="M98" s="52">
        <v>10</v>
      </c>
      <c r="N98" s="52"/>
      <c r="O98" s="52"/>
      <c r="P98" s="52"/>
      <c r="Q98" s="52"/>
    </row>
    <row r="99" spans="1:17" x14ac:dyDescent="0.25">
      <c r="A99" s="52" t="s">
        <v>165</v>
      </c>
      <c r="B99" s="57">
        <v>5452352.96</v>
      </c>
      <c r="C99" s="52">
        <v>52</v>
      </c>
      <c r="D99" s="57">
        <v>1590348.58</v>
      </c>
      <c r="E99" s="52">
        <v>52</v>
      </c>
      <c r="F99" s="57">
        <v>195647.17</v>
      </c>
      <c r="G99" s="52">
        <v>12</v>
      </c>
      <c r="H99" s="57">
        <v>6138403.4400000004</v>
      </c>
      <c r="I99" s="52">
        <v>58</v>
      </c>
      <c r="J99" s="57">
        <v>1610135.13</v>
      </c>
      <c r="K99" s="52">
        <v>57</v>
      </c>
      <c r="L99" s="57">
        <v>61566.67</v>
      </c>
      <c r="M99" s="52">
        <v>11</v>
      </c>
      <c r="N99" s="52"/>
      <c r="O99" s="52"/>
      <c r="P99" s="52"/>
      <c r="Q99" s="52"/>
    </row>
    <row r="100" spans="1:17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1:17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1:17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1:17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1:17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1:17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1:17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1:17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1:17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1:17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1:17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1:17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1:17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1:17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17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17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1:17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1:17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1:17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1:17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1:17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1:17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1:17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1:17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1:17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1:17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1:17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1:17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1:17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1:17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1:17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1:17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1:17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1:17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1:17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1:17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1:17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1:17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1:17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1:17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1:17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1:17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1:17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1:17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1:17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1:17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1:17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1:17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1:17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1:17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1:17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1:17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1:17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1:17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1:17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1:17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1:17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1:17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1:17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1:17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1:17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1:17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1:17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1:17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1:17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1:17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1:17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1:17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1:17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1:17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</row>
    <row r="173" spans="1:17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1:17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1:17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1:17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1:17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</row>
    <row r="178" spans="1:17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1:17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1:17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1:17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1:17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1:17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1:17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1:17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1:17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1:17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1:17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1:17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1:17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1:17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1:17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1:17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1:17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1:17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1:17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1:17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</row>
    <row r="198" spans="1:17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</row>
    <row r="199" spans="1:17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</row>
    <row r="200" spans="1:17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1:17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</row>
    <row r="202" spans="1:17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1:17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1:17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</row>
    <row r="205" spans="1:17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1:17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1:17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1:17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1:17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1:17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1:17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1:17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1:17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1:17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1:17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1:17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1:17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1:17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1:17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1:17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</row>
    <row r="221" spans="1:17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</row>
    <row r="222" spans="1:17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</row>
    <row r="223" spans="1:17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</row>
    <row r="224" spans="1:17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</row>
    <row r="225" spans="1:17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</row>
    <row r="226" spans="1:17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1:17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</row>
    <row r="228" spans="1:17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</row>
    <row r="229" spans="1:17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</row>
    <row r="230" spans="1:17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</row>
    <row r="231" spans="1:17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</row>
    <row r="232" spans="1:17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</row>
    <row r="233" spans="1:17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</row>
    <row r="234" spans="1:17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1:17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1:17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1:17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</row>
    <row r="238" spans="1:17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1:17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1:17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1:12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1:12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1:12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1:12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1:12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1:12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1:12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1:12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x14ac:dyDescent="0.2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1:12" x14ac:dyDescent="0.2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1:12" x14ac:dyDescent="0.2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x14ac:dyDescent="0.2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1:12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x14ac:dyDescent="0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1:12" x14ac:dyDescent="0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1:12" x14ac:dyDescent="0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1:12" x14ac:dyDescent="0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1:12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1:12" x14ac:dyDescent="0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1:12" x14ac:dyDescent="0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1:12" x14ac:dyDescent="0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1:12" x14ac:dyDescent="0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1:12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x14ac:dyDescent="0.2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1:12" x14ac:dyDescent="0.2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1:12" x14ac:dyDescent="0.2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x14ac:dyDescent="0.2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1:12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1:12" x14ac:dyDescent="0.2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1:12" x14ac:dyDescent="0.2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1:12" x14ac:dyDescent="0.2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1:12" x14ac:dyDescent="0.2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1:12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1:12" x14ac:dyDescent="0.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1:12" x14ac:dyDescent="0.2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1:12" x14ac:dyDescent="0.2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1:12" x14ac:dyDescent="0.2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1:12" x14ac:dyDescent="0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1:12" x14ac:dyDescent="0.2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1:12" x14ac:dyDescent="0.2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  <row r="332" spans="1:12" x14ac:dyDescent="0.2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</row>
    <row r="333" spans="1:12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</row>
    <row r="334" spans="1:12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</row>
    <row r="335" spans="1:12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</row>
    <row r="336" spans="1:12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</row>
    <row r="337" spans="1:12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</row>
    <row r="338" spans="1:12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</row>
    <row r="339" spans="1:12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</row>
    <row r="340" spans="1:12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</row>
    <row r="341" spans="1:12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</row>
    <row r="342" spans="1:12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</row>
    <row r="343" spans="1:12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</row>
    <row r="344" spans="1:12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</row>
    <row r="345" spans="1:12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</row>
    <row r="346" spans="1:12" x14ac:dyDescent="0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1:12" x14ac:dyDescent="0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</row>
    <row r="348" spans="1:12" x14ac:dyDescent="0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</row>
    <row r="349" spans="1:12" x14ac:dyDescent="0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</row>
    <row r="350" spans="1:12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</row>
    <row r="351" spans="1:12" x14ac:dyDescent="0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</row>
    <row r="352" spans="1:12" x14ac:dyDescent="0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</row>
    <row r="353" spans="1:12" x14ac:dyDescent="0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</row>
    <row r="354" spans="1:12" x14ac:dyDescent="0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</row>
    <row r="355" spans="1:12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</row>
    <row r="356" spans="1:12" x14ac:dyDescent="0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</row>
    <row r="357" spans="1:12" x14ac:dyDescent="0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</row>
    <row r="358" spans="1:12" x14ac:dyDescent="0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</row>
    <row r="359" spans="1:12" x14ac:dyDescent="0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</row>
    <row r="360" spans="1:12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</row>
    <row r="361" spans="1:12" x14ac:dyDescent="0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</row>
    <row r="362" spans="1:12" x14ac:dyDescent="0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</row>
    <row r="363" spans="1:12" x14ac:dyDescent="0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</row>
    <row r="364" spans="1:12" x14ac:dyDescent="0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</row>
    <row r="365" spans="1:12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</row>
    <row r="366" spans="1:12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</row>
    <row r="367" spans="1:12" x14ac:dyDescent="0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</row>
    <row r="368" spans="1:12" x14ac:dyDescent="0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</row>
    <row r="369" spans="1:12" x14ac:dyDescent="0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</row>
    <row r="370" spans="1:12" x14ac:dyDescent="0.2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</row>
    <row r="371" spans="1:12" x14ac:dyDescent="0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</row>
    <row r="372" spans="1:12" x14ac:dyDescent="0.2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</row>
    <row r="373" spans="1:12" x14ac:dyDescent="0.2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</row>
    <row r="374" spans="1:12" x14ac:dyDescent="0.2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</row>
    <row r="375" spans="1:12" x14ac:dyDescent="0.2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</row>
    <row r="376" spans="1:12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</row>
    <row r="377" spans="1:12" x14ac:dyDescent="0.2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</row>
    <row r="378" spans="1:12" x14ac:dyDescent="0.2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</row>
    <row r="379" spans="1:12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</row>
    <row r="380" spans="1:12" x14ac:dyDescent="0.2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</row>
    <row r="381" spans="1:12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</row>
    <row r="382" spans="1:12" x14ac:dyDescent="0.2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</row>
    <row r="383" spans="1:12" x14ac:dyDescent="0.2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</row>
    <row r="384" spans="1:12" x14ac:dyDescent="0.2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</row>
    <row r="385" spans="1:12" x14ac:dyDescent="0.2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</row>
    <row r="386" spans="1:12" x14ac:dyDescent="0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</row>
    <row r="387" spans="1:12" x14ac:dyDescent="0.2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</row>
    <row r="388" spans="1:12" x14ac:dyDescent="0.2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</row>
    <row r="389" spans="1:12" x14ac:dyDescent="0.2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</row>
    <row r="390" spans="1:12" x14ac:dyDescent="0.2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</row>
    <row r="391" spans="1:12" x14ac:dyDescent="0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</row>
    <row r="392" spans="1:12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</row>
    <row r="393" spans="1:12" x14ac:dyDescent="0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</row>
    <row r="394" spans="1:12" x14ac:dyDescent="0.2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</row>
    <row r="395" spans="1:12" x14ac:dyDescent="0.2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</row>
    <row r="396" spans="1:12" x14ac:dyDescent="0.2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</row>
    <row r="397" spans="1:12" x14ac:dyDescent="0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</row>
    <row r="398" spans="1:12" x14ac:dyDescent="0.2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</row>
    <row r="399" spans="1:12" x14ac:dyDescent="0.2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</row>
    <row r="400" spans="1:12" x14ac:dyDescent="0.2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</row>
    <row r="401" spans="1:12" x14ac:dyDescent="0.2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</row>
    <row r="402" spans="1:12" x14ac:dyDescent="0.2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</row>
    <row r="403" spans="1:12" x14ac:dyDescent="0.2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</row>
    <row r="404" spans="1:12" x14ac:dyDescent="0.2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</row>
    <row r="405" spans="1:12" x14ac:dyDescent="0.2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</row>
    <row r="406" spans="1:12" x14ac:dyDescent="0.2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</row>
    <row r="407" spans="1:12" x14ac:dyDescent="0.2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</row>
    <row r="408" spans="1:12" x14ac:dyDescent="0.2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</row>
    <row r="409" spans="1:12" x14ac:dyDescent="0.2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</row>
    <row r="410" spans="1:12" x14ac:dyDescent="0.2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</row>
    <row r="411" spans="1:12" x14ac:dyDescent="0.2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</row>
    <row r="412" spans="1:12" x14ac:dyDescent="0.2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</row>
    <row r="413" spans="1:12" x14ac:dyDescent="0.2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</row>
    <row r="414" spans="1:12" x14ac:dyDescent="0.2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</row>
    <row r="415" spans="1:12" x14ac:dyDescent="0.2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</row>
    <row r="416" spans="1:12" x14ac:dyDescent="0.2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</row>
    <row r="417" spans="1:12" x14ac:dyDescent="0.2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</row>
    <row r="418" spans="1:12" x14ac:dyDescent="0.2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</row>
    <row r="419" spans="1:12" x14ac:dyDescent="0.2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</row>
    <row r="420" spans="1:12" x14ac:dyDescent="0.2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</row>
    <row r="421" spans="1:12" x14ac:dyDescent="0.2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workbookViewId="0">
      <selection activeCell="B22" sqref="B22"/>
    </sheetView>
  </sheetViews>
  <sheetFormatPr defaultRowHeight="15" x14ac:dyDescent="0.25"/>
  <cols>
    <col min="1" max="1" width="15" style="48" customWidth="1"/>
    <col min="2" max="2" width="13.85546875" style="48" customWidth="1"/>
    <col min="3" max="3" width="15.28515625" style="50" customWidth="1"/>
    <col min="4" max="4" width="15.5703125" style="48" customWidth="1"/>
    <col min="5" max="5" width="16.28515625" style="50" customWidth="1"/>
    <col min="6" max="6" width="15.5703125" style="48" customWidth="1"/>
    <col min="7" max="7" width="16" style="50" customWidth="1"/>
    <col min="8" max="8" width="15.85546875" style="48" customWidth="1"/>
    <col min="9" max="9" width="20.7109375" style="50" customWidth="1"/>
    <col min="10" max="10" width="17.85546875" style="48" customWidth="1"/>
    <col min="11" max="11" width="18.85546875" style="50" customWidth="1"/>
    <col min="12" max="12" width="14.42578125" style="48" customWidth="1"/>
    <col min="13" max="13" width="19" style="51" bestFit="1" customWidth="1"/>
    <col min="14" max="16384" width="9.140625" style="48"/>
  </cols>
  <sheetData>
    <row r="1" spans="1:14" s="50" customFormat="1" x14ac:dyDescent="0.25">
      <c r="A1" s="50" t="s">
        <v>24</v>
      </c>
      <c r="B1" s="49" t="s">
        <v>41</v>
      </c>
      <c r="C1" s="48" t="s">
        <v>44</v>
      </c>
      <c r="D1" s="49" t="s">
        <v>42</v>
      </c>
      <c r="E1" s="48" t="s">
        <v>45</v>
      </c>
      <c r="F1" s="49" t="s">
        <v>43</v>
      </c>
      <c r="G1" s="48" t="s">
        <v>46</v>
      </c>
      <c r="H1" s="49" t="s">
        <v>47</v>
      </c>
      <c r="I1" s="48" t="s">
        <v>48</v>
      </c>
      <c r="J1" s="49" t="s">
        <v>49</v>
      </c>
      <c r="K1" s="48" t="s">
        <v>50</v>
      </c>
      <c r="L1" s="49" t="s">
        <v>51</v>
      </c>
      <c r="M1" s="48" t="s">
        <v>52</v>
      </c>
    </row>
    <row r="2" spans="1:14" x14ac:dyDescent="0.25">
      <c r="A2" s="52" t="s">
        <v>54</v>
      </c>
      <c r="B2" s="57">
        <v>60163219.789999999</v>
      </c>
      <c r="C2" s="53">
        <v>282</v>
      </c>
      <c r="D2" s="57">
        <v>14146098.49</v>
      </c>
      <c r="E2" s="53">
        <v>278</v>
      </c>
      <c r="F2" s="57">
        <v>615307.32999999996</v>
      </c>
      <c r="G2" s="53">
        <v>58</v>
      </c>
      <c r="H2" s="57">
        <v>69603359.569999993</v>
      </c>
      <c r="I2" s="53">
        <v>301</v>
      </c>
      <c r="J2" s="57">
        <v>13449081.560000001</v>
      </c>
      <c r="K2" s="53">
        <v>296</v>
      </c>
      <c r="L2" s="57">
        <v>1207165.83</v>
      </c>
      <c r="M2" s="54">
        <v>56</v>
      </c>
      <c r="N2" s="52"/>
    </row>
    <row r="3" spans="1:14" x14ac:dyDescent="0.25">
      <c r="A3" s="52" t="s">
        <v>55</v>
      </c>
      <c r="B3" s="57">
        <v>84818736.680000007</v>
      </c>
      <c r="C3" s="53">
        <v>412</v>
      </c>
      <c r="D3" s="57">
        <v>23932763.640000001</v>
      </c>
      <c r="E3" s="53">
        <v>402</v>
      </c>
      <c r="F3" s="57">
        <v>617947.82999999996</v>
      </c>
      <c r="G3" s="53">
        <v>94</v>
      </c>
      <c r="H3" s="57">
        <v>84684429.269999996</v>
      </c>
      <c r="I3" s="53">
        <v>435</v>
      </c>
      <c r="J3" s="57">
        <v>22848849.800000001</v>
      </c>
      <c r="K3" s="53">
        <v>427</v>
      </c>
      <c r="L3" s="57">
        <v>727856.67</v>
      </c>
      <c r="M3" s="54">
        <v>104</v>
      </c>
      <c r="N3" s="52"/>
    </row>
    <row r="4" spans="1:14" x14ac:dyDescent="0.25">
      <c r="A4" s="52" t="s">
        <v>56</v>
      </c>
      <c r="B4" s="57">
        <v>42719334.359999999</v>
      </c>
      <c r="C4" s="53">
        <v>277</v>
      </c>
      <c r="D4" s="57">
        <v>12440432.25</v>
      </c>
      <c r="E4" s="53">
        <v>275</v>
      </c>
      <c r="F4" s="57">
        <v>335888</v>
      </c>
      <c r="G4" s="53">
        <v>70</v>
      </c>
      <c r="H4" s="57">
        <v>43774880.450000003</v>
      </c>
      <c r="I4" s="53">
        <v>288</v>
      </c>
      <c r="J4" s="57">
        <v>12750250.16</v>
      </c>
      <c r="K4" s="53">
        <v>285</v>
      </c>
      <c r="L4" s="57">
        <v>731202.83</v>
      </c>
      <c r="M4" s="54">
        <v>59</v>
      </c>
      <c r="N4" s="52"/>
    </row>
    <row r="5" spans="1:14" x14ac:dyDescent="0.25">
      <c r="A5" s="52" t="s">
        <v>57</v>
      </c>
      <c r="B5" s="57">
        <v>633911494.80999994</v>
      </c>
      <c r="C5" s="58">
        <v>1441</v>
      </c>
      <c r="D5" s="57">
        <v>142454701.44</v>
      </c>
      <c r="E5" s="58">
        <v>1400</v>
      </c>
      <c r="F5" s="57">
        <v>6904890</v>
      </c>
      <c r="G5" s="53">
        <v>459</v>
      </c>
      <c r="H5" s="57">
        <v>565216867.28999996</v>
      </c>
      <c r="I5" s="58">
        <v>1512</v>
      </c>
      <c r="J5" s="57">
        <v>144818335.61000001</v>
      </c>
      <c r="K5" s="58">
        <v>1468</v>
      </c>
      <c r="L5" s="57">
        <v>9044708</v>
      </c>
      <c r="M5" s="54">
        <v>457</v>
      </c>
      <c r="N5" s="52"/>
    </row>
    <row r="6" spans="1:14" x14ac:dyDescent="0.25">
      <c r="A6" s="52" t="s">
        <v>58</v>
      </c>
      <c r="B6" s="57">
        <v>1269900.1599999999</v>
      </c>
      <c r="C6" s="53">
        <v>29</v>
      </c>
      <c r="D6" s="57">
        <v>731945.28</v>
      </c>
      <c r="E6" s="53">
        <v>29</v>
      </c>
      <c r="F6" s="52">
        <v>0</v>
      </c>
      <c r="G6" s="53">
        <v>4</v>
      </c>
      <c r="H6" s="57">
        <v>1308788.1200000001</v>
      </c>
      <c r="I6" s="53">
        <v>32</v>
      </c>
      <c r="J6" s="57">
        <v>597080.75</v>
      </c>
      <c r="K6" s="53">
        <v>32</v>
      </c>
      <c r="L6" s="52">
        <v>0</v>
      </c>
      <c r="M6" s="54">
        <v>5</v>
      </c>
      <c r="N6" s="52"/>
    </row>
    <row r="7" spans="1:14" x14ac:dyDescent="0.25">
      <c r="A7" s="52" t="s">
        <v>59</v>
      </c>
      <c r="B7" s="57">
        <v>104024906.73999999</v>
      </c>
      <c r="C7" s="53">
        <v>322</v>
      </c>
      <c r="D7" s="57">
        <v>16807463.600000001</v>
      </c>
      <c r="E7" s="53">
        <v>316</v>
      </c>
      <c r="F7" s="57">
        <v>519585.17</v>
      </c>
      <c r="G7" s="53">
        <v>76</v>
      </c>
      <c r="H7" s="57">
        <v>125085376.75</v>
      </c>
      <c r="I7" s="53">
        <v>327</v>
      </c>
      <c r="J7" s="57">
        <v>16207705.27</v>
      </c>
      <c r="K7" s="53">
        <v>318</v>
      </c>
      <c r="L7" s="57">
        <v>531676.17000000004</v>
      </c>
      <c r="M7" s="54">
        <v>73</v>
      </c>
      <c r="N7" s="52"/>
    </row>
    <row r="8" spans="1:14" x14ac:dyDescent="0.25">
      <c r="A8" s="52" t="s">
        <v>60</v>
      </c>
      <c r="B8" s="57">
        <v>4632567.24</v>
      </c>
      <c r="C8" s="53">
        <v>50</v>
      </c>
      <c r="D8" s="57">
        <v>1617850.83</v>
      </c>
      <c r="E8" s="53">
        <v>48</v>
      </c>
      <c r="F8" s="52">
        <v>0</v>
      </c>
      <c r="G8" s="53">
        <v>3</v>
      </c>
      <c r="H8" s="57">
        <v>5294776.3499999996</v>
      </c>
      <c r="I8" s="53">
        <v>56</v>
      </c>
      <c r="J8" s="57">
        <v>1533104.65</v>
      </c>
      <c r="K8" s="53">
        <v>53</v>
      </c>
      <c r="L8" s="52">
        <v>0</v>
      </c>
      <c r="M8" s="54">
        <v>3</v>
      </c>
      <c r="N8" s="52"/>
    </row>
    <row r="9" spans="1:14" x14ac:dyDescent="0.25">
      <c r="A9" s="52" t="s">
        <v>61</v>
      </c>
      <c r="B9" s="57">
        <v>46882829.420000002</v>
      </c>
      <c r="C9" s="53">
        <v>263</v>
      </c>
      <c r="D9" s="57">
        <v>16365290.52</v>
      </c>
      <c r="E9" s="53">
        <v>260</v>
      </c>
      <c r="F9" s="57">
        <v>1102521.17</v>
      </c>
      <c r="G9" s="53">
        <v>72</v>
      </c>
      <c r="H9" s="57">
        <v>49579611.990000002</v>
      </c>
      <c r="I9" s="53">
        <v>286</v>
      </c>
      <c r="J9" s="57">
        <v>15714533.09</v>
      </c>
      <c r="K9" s="53">
        <v>282</v>
      </c>
      <c r="L9" s="57">
        <v>1078146</v>
      </c>
      <c r="M9" s="54">
        <v>74</v>
      </c>
      <c r="N9" s="52"/>
    </row>
    <row r="10" spans="1:14" x14ac:dyDescent="0.25">
      <c r="A10" s="52" t="s">
        <v>62</v>
      </c>
      <c r="B10" s="57">
        <v>26306414.98</v>
      </c>
      <c r="C10" s="53">
        <v>190</v>
      </c>
      <c r="D10" s="57">
        <v>6515302.7300000004</v>
      </c>
      <c r="E10" s="53">
        <v>185</v>
      </c>
      <c r="F10" s="57">
        <v>532461.17000000004</v>
      </c>
      <c r="G10" s="53">
        <v>55</v>
      </c>
      <c r="H10" s="57">
        <v>31434657.140000001</v>
      </c>
      <c r="I10" s="53">
        <v>198</v>
      </c>
      <c r="J10" s="57">
        <v>6455916.7400000002</v>
      </c>
      <c r="K10" s="53">
        <v>195</v>
      </c>
      <c r="L10" s="57">
        <v>200638.83</v>
      </c>
      <c r="M10" s="54">
        <v>57</v>
      </c>
      <c r="N10" s="52"/>
    </row>
    <row r="11" spans="1:14" x14ac:dyDescent="0.25">
      <c r="A11" s="52" t="s">
        <v>63</v>
      </c>
      <c r="B11" s="57">
        <v>54100277.119999997</v>
      </c>
      <c r="C11" s="53">
        <v>251</v>
      </c>
      <c r="D11" s="57">
        <v>10853194.73</v>
      </c>
      <c r="E11" s="53">
        <v>245</v>
      </c>
      <c r="F11" s="57">
        <v>250570.17</v>
      </c>
      <c r="G11" s="53">
        <v>72</v>
      </c>
      <c r="H11" s="57">
        <v>62292004.32</v>
      </c>
      <c r="I11" s="53">
        <v>258</v>
      </c>
      <c r="J11" s="57">
        <v>10436458.34</v>
      </c>
      <c r="K11" s="53">
        <v>256</v>
      </c>
      <c r="L11" s="57">
        <v>735999.17</v>
      </c>
      <c r="M11" s="54">
        <v>78</v>
      </c>
      <c r="N11" s="52"/>
    </row>
    <row r="12" spans="1:14" x14ac:dyDescent="0.25">
      <c r="A12" s="52" t="s">
        <v>64</v>
      </c>
      <c r="B12" s="57">
        <v>104462746.62</v>
      </c>
      <c r="C12" s="53">
        <v>588</v>
      </c>
      <c r="D12" s="57">
        <v>36270857.829999998</v>
      </c>
      <c r="E12" s="53">
        <v>575</v>
      </c>
      <c r="F12" s="57">
        <v>1691482.5</v>
      </c>
      <c r="G12" s="53">
        <v>142</v>
      </c>
      <c r="H12" s="57">
        <v>110173185.84999999</v>
      </c>
      <c r="I12" s="53">
        <v>639</v>
      </c>
      <c r="J12" s="57">
        <v>33499872.699999999</v>
      </c>
      <c r="K12" s="53">
        <v>627</v>
      </c>
      <c r="L12" s="57">
        <v>1993591.5</v>
      </c>
      <c r="M12" s="54">
        <v>150</v>
      </c>
      <c r="N12" s="52"/>
    </row>
    <row r="13" spans="1:14" x14ac:dyDescent="0.25">
      <c r="A13" s="52" t="s">
        <v>65</v>
      </c>
      <c r="B13" s="57">
        <v>208458811.90000001</v>
      </c>
      <c r="C13" s="53">
        <v>591</v>
      </c>
      <c r="D13" s="57">
        <v>39488574.640000001</v>
      </c>
      <c r="E13" s="53">
        <v>573</v>
      </c>
      <c r="F13" s="57">
        <v>1402567</v>
      </c>
      <c r="G13" s="53">
        <v>144</v>
      </c>
      <c r="H13" s="57">
        <v>233218070.00999999</v>
      </c>
      <c r="I13" s="53">
        <v>615</v>
      </c>
      <c r="J13" s="57">
        <v>37627941.93</v>
      </c>
      <c r="K13" s="53">
        <v>602</v>
      </c>
      <c r="L13" s="57">
        <v>1568720.83</v>
      </c>
      <c r="M13" s="54">
        <v>154</v>
      </c>
      <c r="N13" s="52"/>
    </row>
    <row r="14" spans="1:14" x14ac:dyDescent="0.25">
      <c r="A14" s="52" t="s">
        <v>66</v>
      </c>
      <c r="B14" s="57">
        <v>72523077.180000007</v>
      </c>
      <c r="C14" s="53">
        <v>425</v>
      </c>
      <c r="D14" s="57">
        <v>15829482.74</v>
      </c>
      <c r="E14" s="53">
        <v>405</v>
      </c>
      <c r="F14" s="57">
        <v>1298063.33</v>
      </c>
      <c r="G14" s="53">
        <v>95</v>
      </c>
      <c r="H14" s="57">
        <v>92184692.629999995</v>
      </c>
      <c r="I14" s="53">
        <v>451</v>
      </c>
      <c r="J14" s="57">
        <v>16422089.34</v>
      </c>
      <c r="K14" s="53">
        <v>439</v>
      </c>
      <c r="L14" s="57">
        <v>1469243.67</v>
      </c>
      <c r="M14" s="54">
        <v>96</v>
      </c>
      <c r="N14" s="52"/>
    </row>
    <row r="15" spans="1:14" x14ac:dyDescent="0.25">
      <c r="A15" s="52" t="s">
        <v>67</v>
      </c>
      <c r="B15" s="57">
        <v>74803530.420000002</v>
      </c>
      <c r="C15" s="53">
        <v>478</v>
      </c>
      <c r="D15" s="57">
        <v>21018742.719999999</v>
      </c>
      <c r="E15" s="53">
        <v>465</v>
      </c>
      <c r="F15" s="57">
        <v>1479106.67</v>
      </c>
      <c r="G15" s="53">
        <v>136</v>
      </c>
      <c r="H15" s="57">
        <v>81131073.629999995</v>
      </c>
      <c r="I15" s="53">
        <v>502</v>
      </c>
      <c r="J15" s="57">
        <v>19958765.460000001</v>
      </c>
      <c r="K15" s="53">
        <v>490</v>
      </c>
      <c r="L15" s="57">
        <v>2794163.5</v>
      </c>
      <c r="M15" s="54">
        <v>129</v>
      </c>
      <c r="N15" s="52"/>
    </row>
    <row r="16" spans="1:14" x14ac:dyDescent="0.25">
      <c r="A16" s="52"/>
      <c r="B16" s="52"/>
      <c r="C16" s="53"/>
      <c r="D16" s="52"/>
      <c r="E16" s="53"/>
      <c r="F16" s="52"/>
      <c r="G16" s="53"/>
      <c r="H16" s="52"/>
      <c r="I16" s="53"/>
      <c r="J16" s="52"/>
      <c r="K16" s="53"/>
      <c r="L16" s="52"/>
      <c r="M16" s="54"/>
      <c r="N16" s="52"/>
    </row>
    <row r="17" spans="1:14" x14ac:dyDescent="0.25">
      <c r="A17" s="52"/>
      <c r="B17" s="52"/>
      <c r="C17" s="53"/>
      <c r="D17" s="52"/>
      <c r="E17" s="53"/>
      <c r="F17" s="52"/>
      <c r="G17" s="53"/>
      <c r="H17" s="52"/>
      <c r="I17" s="53"/>
      <c r="J17" s="52"/>
      <c r="K17" s="53"/>
      <c r="L17" s="52"/>
      <c r="M17" s="54"/>
      <c r="N17" s="52"/>
    </row>
    <row r="18" spans="1:14" x14ac:dyDescent="0.25">
      <c r="A18" s="52"/>
      <c r="B18" s="52"/>
      <c r="C18" s="53"/>
      <c r="D18" s="52"/>
      <c r="E18" s="53"/>
      <c r="F18" s="52"/>
      <c r="G18" s="53"/>
      <c r="H18" s="52"/>
      <c r="I18" s="53"/>
      <c r="J18" s="52"/>
      <c r="K18" s="53"/>
      <c r="L18" s="52"/>
      <c r="M18" s="54"/>
      <c r="N18" s="52"/>
    </row>
    <row r="19" spans="1:14" x14ac:dyDescent="0.25">
      <c r="A19" s="52"/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2"/>
      <c r="M19" s="54"/>
      <c r="N19" s="52"/>
    </row>
    <row r="20" spans="1:14" x14ac:dyDescent="0.25">
      <c r="A20" s="52"/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2"/>
      <c r="M20" s="54"/>
      <c r="N20" s="52"/>
    </row>
    <row r="21" spans="1:14" x14ac:dyDescent="0.25">
      <c r="A21" s="52"/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2"/>
      <c r="M21" s="54"/>
      <c r="N21" s="52"/>
    </row>
    <row r="22" spans="1:14" x14ac:dyDescent="0.25">
      <c r="A22" s="52"/>
      <c r="B22" s="52"/>
      <c r="C22" s="53"/>
      <c r="D22" s="52"/>
      <c r="E22" s="53"/>
      <c r="F22" s="52"/>
      <c r="G22" s="53"/>
      <c r="H22" s="52"/>
      <c r="I22" s="53"/>
      <c r="J22" s="52"/>
      <c r="K22" s="53"/>
      <c r="L22" s="52"/>
      <c r="M22" s="54"/>
      <c r="N22" s="52"/>
    </row>
    <row r="23" spans="1:14" x14ac:dyDescent="0.25">
      <c r="A23" s="52"/>
      <c r="B23" s="52"/>
      <c r="C23" s="53"/>
      <c r="D23" s="52"/>
      <c r="E23" s="53"/>
      <c r="F23" s="52"/>
      <c r="G23" s="53"/>
      <c r="H23" s="52"/>
      <c r="I23" s="53"/>
      <c r="J23" s="52"/>
      <c r="K23" s="53"/>
      <c r="L23" s="52"/>
      <c r="M23" s="54"/>
      <c r="N23" s="52"/>
    </row>
    <row r="24" spans="1:14" x14ac:dyDescent="0.25">
      <c r="A24" s="52"/>
      <c r="B24" s="52"/>
      <c r="C24" s="53"/>
      <c r="D24" s="52"/>
      <c r="E24" s="53"/>
      <c r="F24" s="52"/>
      <c r="G24" s="53"/>
      <c r="H24" s="52"/>
      <c r="I24" s="53"/>
      <c r="J24" s="52"/>
      <c r="K24" s="53"/>
      <c r="L24" s="52"/>
      <c r="M24" s="54"/>
      <c r="N24" s="52"/>
    </row>
    <row r="25" spans="1:14" x14ac:dyDescent="0.25">
      <c r="A25" s="52"/>
      <c r="B25" s="52"/>
      <c r="C25" s="53"/>
      <c r="D25" s="52"/>
      <c r="E25" s="53"/>
      <c r="F25" s="52"/>
      <c r="G25" s="53"/>
      <c r="H25" s="52"/>
      <c r="I25" s="53"/>
      <c r="J25" s="52"/>
      <c r="K25" s="53"/>
      <c r="L25" s="52"/>
      <c r="M25" s="54"/>
      <c r="N25" s="52"/>
    </row>
    <row r="26" spans="1:14" x14ac:dyDescent="0.25">
      <c r="A26" s="52"/>
      <c r="B26" s="52"/>
      <c r="C26" s="53"/>
      <c r="D26" s="52"/>
      <c r="E26" s="53"/>
      <c r="F26" s="52"/>
      <c r="G26" s="53"/>
      <c r="H26" s="52"/>
      <c r="I26" s="53"/>
      <c r="J26" s="52"/>
      <c r="K26" s="53"/>
      <c r="L26" s="52"/>
      <c r="M26" s="54"/>
      <c r="N26" s="52"/>
    </row>
    <row r="27" spans="1:14" x14ac:dyDescent="0.25">
      <c r="A27" s="52"/>
      <c r="B27" s="52"/>
      <c r="C27" s="53"/>
      <c r="D27" s="52"/>
      <c r="E27" s="53"/>
      <c r="F27" s="52"/>
      <c r="G27" s="53"/>
      <c r="H27" s="52"/>
      <c r="I27" s="53"/>
      <c r="J27" s="52"/>
      <c r="K27" s="53"/>
      <c r="L27" s="52"/>
      <c r="M27" s="54"/>
      <c r="N27" s="52"/>
    </row>
    <row r="28" spans="1:14" x14ac:dyDescent="0.25">
      <c r="A28" s="52"/>
      <c r="B28" s="52"/>
      <c r="C28" s="53"/>
      <c r="D28" s="52"/>
      <c r="E28" s="53"/>
      <c r="F28" s="52"/>
      <c r="G28" s="53"/>
      <c r="H28" s="52"/>
      <c r="I28" s="53"/>
      <c r="J28" s="52"/>
      <c r="K28" s="53"/>
      <c r="L28" s="52"/>
      <c r="M28" s="54"/>
      <c r="N28" s="52"/>
    </row>
    <row r="29" spans="1:14" x14ac:dyDescent="0.25">
      <c r="A29" s="52"/>
      <c r="B29" s="52"/>
      <c r="C29" s="53"/>
      <c r="D29" s="52"/>
      <c r="E29" s="53"/>
      <c r="F29" s="52"/>
      <c r="G29" s="53"/>
      <c r="H29" s="52"/>
      <c r="I29" s="53"/>
      <c r="J29" s="52"/>
      <c r="K29" s="53"/>
      <c r="L29" s="52"/>
      <c r="M29" s="54"/>
      <c r="N29" s="52"/>
    </row>
    <row r="30" spans="1:14" x14ac:dyDescent="0.25">
      <c r="A30" s="52"/>
      <c r="B30" s="52"/>
      <c r="C30" s="53"/>
      <c r="D30" s="52"/>
      <c r="E30" s="53"/>
      <c r="F30" s="52"/>
      <c r="G30" s="53"/>
      <c r="H30" s="52"/>
      <c r="I30" s="53"/>
      <c r="J30" s="52"/>
      <c r="K30" s="53"/>
      <c r="L30" s="52"/>
      <c r="M30" s="54"/>
      <c r="N30" s="52"/>
    </row>
    <row r="31" spans="1:14" x14ac:dyDescent="0.25">
      <c r="A31" s="52"/>
      <c r="B31" s="52"/>
      <c r="C31" s="53"/>
      <c r="D31" s="52"/>
      <c r="E31" s="53"/>
      <c r="F31" s="52"/>
      <c r="G31" s="53"/>
      <c r="H31" s="52"/>
      <c r="I31" s="53"/>
      <c r="J31" s="52"/>
      <c r="K31" s="53"/>
      <c r="L31" s="52"/>
      <c r="M31" s="54"/>
      <c r="N31" s="52"/>
    </row>
    <row r="32" spans="1:14" x14ac:dyDescent="0.25">
      <c r="A32" s="52"/>
      <c r="B32" s="52"/>
      <c r="C32" s="53"/>
      <c r="D32" s="52"/>
      <c r="E32" s="53"/>
      <c r="F32" s="52"/>
      <c r="G32" s="53"/>
      <c r="H32" s="52"/>
      <c r="I32" s="53"/>
      <c r="J32" s="52"/>
      <c r="K32" s="53"/>
      <c r="L32" s="52"/>
      <c r="M32" s="54"/>
      <c r="N32" s="52"/>
    </row>
    <row r="33" spans="1:14" x14ac:dyDescent="0.25">
      <c r="A33" s="52"/>
      <c r="B33" s="52"/>
      <c r="C33" s="53"/>
      <c r="D33" s="52"/>
      <c r="E33" s="53"/>
      <c r="F33" s="52"/>
      <c r="G33" s="53"/>
      <c r="H33" s="52"/>
      <c r="I33" s="53"/>
      <c r="J33" s="52"/>
      <c r="K33" s="53"/>
      <c r="L33" s="52"/>
      <c r="M33" s="54"/>
      <c r="N33" s="52"/>
    </row>
    <row r="34" spans="1:14" x14ac:dyDescent="0.25">
      <c r="A34" s="52"/>
      <c r="B34" s="52"/>
      <c r="C34" s="53"/>
      <c r="D34" s="52"/>
      <c r="E34" s="53"/>
      <c r="F34" s="52"/>
      <c r="G34" s="53"/>
      <c r="H34" s="52"/>
      <c r="I34" s="53"/>
      <c r="J34" s="52"/>
      <c r="K34" s="53"/>
      <c r="L34" s="52"/>
      <c r="M34" s="54"/>
      <c r="N34" s="52"/>
    </row>
    <row r="35" spans="1:14" x14ac:dyDescent="0.25">
      <c r="A35" s="52"/>
      <c r="B35" s="52"/>
      <c r="C35" s="53"/>
      <c r="D35" s="52"/>
      <c r="E35" s="53"/>
      <c r="F35" s="52"/>
      <c r="G35" s="53"/>
      <c r="H35" s="52"/>
      <c r="I35" s="53"/>
      <c r="J35" s="52"/>
      <c r="K35" s="53"/>
      <c r="L35" s="52"/>
      <c r="M35" s="54"/>
      <c r="N35" s="52"/>
    </row>
    <row r="36" spans="1:14" x14ac:dyDescent="0.25">
      <c r="A36" s="52"/>
      <c r="B36" s="52"/>
      <c r="C36" s="53"/>
      <c r="D36" s="52"/>
      <c r="E36" s="53"/>
      <c r="F36" s="52"/>
      <c r="G36" s="53"/>
      <c r="H36" s="52"/>
      <c r="I36" s="53"/>
      <c r="J36" s="52"/>
      <c r="K36" s="53"/>
      <c r="L36" s="52"/>
      <c r="M36" s="54"/>
      <c r="N36" s="52"/>
    </row>
    <row r="37" spans="1:14" x14ac:dyDescent="0.25">
      <c r="A37" s="52"/>
      <c r="B37" s="52"/>
      <c r="C37" s="53"/>
      <c r="D37" s="52"/>
      <c r="E37" s="53"/>
      <c r="F37" s="52"/>
      <c r="G37" s="53"/>
      <c r="H37" s="52"/>
      <c r="I37" s="53"/>
      <c r="J37" s="52"/>
      <c r="K37" s="53"/>
      <c r="L37" s="52"/>
      <c r="M37" s="54"/>
      <c r="N37" s="52"/>
    </row>
    <row r="38" spans="1:14" x14ac:dyDescent="0.25">
      <c r="A38" s="52"/>
      <c r="B38" s="52"/>
      <c r="C38" s="53"/>
      <c r="D38" s="52"/>
      <c r="E38" s="53"/>
      <c r="F38" s="52"/>
      <c r="G38" s="53"/>
      <c r="H38" s="52"/>
      <c r="I38" s="53"/>
      <c r="J38" s="52"/>
      <c r="K38" s="53"/>
      <c r="L38" s="52"/>
      <c r="M38" s="54"/>
      <c r="N38" s="52"/>
    </row>
    <row r="39" spans="1:14" x14ac:dyDescent="0.25">
      <c r="A39" s="52"/>
      <c r="B39" s="52"/>
      <c r="C39" s="53"/>
      <c r="D39" s="52"/>
      <c r="E39" s="53"/>
      <c r="F39" s="52"/>
      <c r="G39" s="53"/>
      <c r="H39" s="52"/>
      <c r="I39" s="53"/>
      <c r="J39" s="52"/>
      <c r="K39" s="53"/>
      <c r="L39" s="52"/>
      <c r="M39" s="54"/>
      <c r="N39" s="52"/>
    </row>
    <row r="40" spans="1:14" x14ac:dyDescent="0.25">
      <c r="A40" s="52"/>
      <c r="B40" s="52"/>
      <c r="C40" s="53"/>
      <c r="D40" s="52"/>
      <c r="E40" s="53"/>
      <c r="F40" s="52"/>
      <c r="G40" s="53"/>
      <c r="H40" s="52"/>
      <c r="I40" s="53"/>
      <c r="J40" s="52"/>
      <c r="K40" s="53"/>
      <c r="L40" s="52"/>
      <c r="M40" s="54"/>
      <c r="N40" s="52"/>
    </row>
    <row r="41" spans="1:14" x14ac:dyDescent="0.25">
      <c r="A41" s="52"/>
      <c r="B41" s="52"/>
      <c r="C41" s="53"/>
      <c r="D41" s="52"/>
      <c r="E41" s="53"/>
      <c r="F41" s="52"/>
      <c r="G41" s="53"/>
      <c r="H41" s="52"/>
      <c r="I41" s="53"/>
      <c r="J41" s="52"/>
      <c r="K41" s="53"/>
      <c r="L41" s="52"/>
      <c r="M41" s="54"/>
      <c r="N41" s="52"/>
    </row>
    <row r="42" spans="1:14" x14ac:dyDescent="0.25">
      <c r="A42" s="52"/>
      <c r="B42" s="52"/>
      <c r="C42" s="53"/>
      <c r="D42" s="52"/>
      <c r="E42" s="53"/>
      <c r="F42" s="52"/>
      <c r="G42" s="53"/>
      <c r="H42" s="52"/>
      <c r="I42" s="53"/>
      <c r="J42" s="52"/>
      <c r="K42" s="53"/>
      <c r="L42" s="52"/>
      <c r="M42" s="54"/>
      <c r="N42" s="52"/>
    </row>
    <row r="43" spans="1:14" x14ac:dyDescent="0.25">
      <c r="A43" s="52"/>
      <c r="B43" s="52"/>
      <c r="C43" s="53"/>
      <c r="D43" s="52"/>
      <c r="E43" s="53"/>
      <c r="F43" s="52"/>
      <c r="G43" s="53"/>
      <c r="H43" s="52"/>
      <c r="I43" s="53"/>
      <c r="J43" s="52"/>
      <c r="K43" s="53"/>
      <c r="L43" s="52"/>
      <c r="M43" s="54"/>
      <c r="N43" s="52"/>
    </row>
    <row r="44" spans="1:14" x14ac:dyDescent="0.25">
      <c r="A44" s="52"/>
      <c r="B44" s="52"/>
      <c r="C44" s="53"/>
      <c r="D44" s="52"/>
      <c r="E44" s="53"/>
      <c r="F44" s="52"/>
      <c r="G44" s="53"/>
      <c r="H44" s="52"/>
      <c r="I44" s="53"/>
      <c r="J44" s="52"/>
      <c r="K44" s="53"/>
      <c r="L44" s="52"/>
      <c r="M44" s="54"/>
      <c r="N44" s="52"/>
    </row>
    <row r="45" spans="1:14" x14ac:dyDescent="0.25">
      <c r="A45" s="52"/>
      <c r="B45" s="52"/>
      <c r="C45" s="53"/>
      <c r="D45" s="52"/>
      <c r="E45" s="53"/>
      <c r="F45" s="52"/>
      <c r="G45" s="53"/>
      <c r="H45" s="52"/>
      <c r="I45" s="53"/>
      <c r="J45" s="52"/>
      <c r="K45" s="53"/>
      <c r="L45" s="52"/>
      <c r="M45" s="54"/>
      <c r="N45" s="52"/>
    </row>
    <row r="46" spans="1:14" x14ac:dyDescent="0.25">
      <c r="A46" s="52"/>
      <c r="B46" s="52"/>
      <c r="C46" s="53"/>
      <c r="D46" s="52"/>
      <c r="E46" s="53"/>
      <c r="F46" s="52"/>
      <c r="G46" s="53"/>
      <c r="H46" s="52"/>
      <c r="I46" s="53"/>
      <c r="J46" s="52"/>
      <c r="K46" s="53"/>
      <c r="L46" s="52"/>
      <c r="M46" s="54"/>
      <c r="N46" s="52"/>
    </row>
    <row r="47" spans="1:14" x14ac:dyDescent="0.25">
      <c r="A47" s="52"/>
      <c r="B47" s="52"/>
      <c r="C47" s="53"/>
      <c r="D47" s="52"/>
      <c r="E47" s="53"/>
      <c r="F47" s="52"/>
      <c r="G47" s="53"/>
      <c r="H47" s="52"/>
      <c r="I47" s="53"/>
      <c r="J47" s="52"/>
      <c r="K47" s="53"/>
      <c r="L47" s="52"/>
      <c r="M47" s="54"/>
      <c r="N47" s="52"/>
    </row>
    <row r="48" spans="1:14" x14ac:dyDescent="0.25">
      <c r="A48" s="52"/>
      <c r="B48" s="52"/>
      <c r="C48" s="53"/>
      <c r="D48" s="52"/>
      <c r="E48" s="53"/>
      <c r="F48" s="52"/>
      <c r="G48" s="53"/>
      <c r="H48" s="52"/>
      <c r="I48" s="53"/>
      <c r="J48" s="52"/>
      <c r="K48" s="53"/>
      <c r="L48" s="52"/>
      <c r="M48" s="54"/>
      <c r="N48" s="52"/>
    </row>
    <row r="49" spans="1:14" x14ac:dyDescent="0.25">
      <c r="A49" s="52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4"/>
      <c r="N49" s="52"/>
    </row>
    <row r="50" spans="1:14" x14ac:dyDescent="0.25">
      <c r="A50" s="52"/>
      <c r="B50" s="52"/>
      <c r="C50" s="53"/>
      <c r="D50" s="52"/>
      <c r="E50" s="53"/>
      <c r="F50" s="52"/>
      <c r="G50" s="53"/>
      <c r="H50" s="52"/>
      <c r="I50" s="53"/>
      <c r="J50" s="52"/>
      <c r="K50" s="53"/>
      <c r="L50" s="52"/>
      <c r="M50" s="54"/>
      <c r="N50" s="52"/>
    </row>
    <row r="51" spans="1:14" x14ac:dyDescent="0.25">
      <c r="A51" s="52"/>
      <c r="B51" s="52"/>
      <c r="C51" s="53"/>
      <c r="D51" s="52"/>
      <c r="E51" s="53"/>
      <c r="F51" s="52"/>
      <c r="G51" s="53"/>
      <c r="H51" s="52"/>
      <c r="I51" s="53"/>
      <c r="J51" s="52"/>
      <c r="K51" s="53"/>
      <c r="L51" s="52"/>
      <c r="M51" s="54"/>
      <c r="N51" s="52"/>
    </row>
    <row r="52" spans="1:14" x14ac:dyDescent="0.25">
      <c r="A52" s="52"/>
      <c r="B52" s="52"/>
      <c r="C52" s="53"/>
      <c r="D52" s="52"/>
      <c r="E52" s="53"/>
      <c r="F52" s="52"/>
      <c r="G52" s="53"/>
      <c r="H52" s="52"/>
      <c r="I52" s="53"/>
      <c r="J52" s="52"/>
      <c r="K52" s="53"/>
      <c r="L52" s="52"/>
      <c r="M52" s="54"/>
      <c r="N52" s="52"/>
    </row>
    <row r="53" spans="1:14" x14ac:dyDescent="0.25">
      <c r="A53" s="52"/>
      <c r="B53" s="52"/>
      <c r="C53" s="53"/>
      <c r="D53" s="52"/>
      <c r="E53" s="53"/>
      <c r="F53" s="52"/>
      <c r="G53" s="53"/>
      <c r="H53" s="52"/>
      <c r="I53" s="53"/>
      <c r="J53" s="52"/>
      <c r="K53" s="53"/>
      <c r="L53" s="52"/>
      <c r="M53" s="54"/>
      <c r="N53" s="52"/>
    </row>
    <row r="54" spans="1:14" x14ac:dyDescent="0.25">
      <c r="A54" s="52"/>
      <c r="B54" s="52"/>
      <c r="C54" s="53"/>
      <c r="D54" s="52"/>
      <c r="E54" s="53"/>
      <c r="F54" s="52"/>
      <c r="G54" s="53"/>
      <c r="H54" s="52"/>
      <c r="I54" s="53"/>
      <c r="J54" s="52"/>
      <c r="K54" s="53"/>
      <c r="L54" s="52"/>
      <c r="M54" s="54"/>
      <c r="N54" s="52"/>
    </row>
    <row r="55" spans="1:14" x14ac:dyDescent="0.25">
      <c r="A55" s="52"/>
      <c r="B55" s="52"/>
      <c r="C55" s="53"/>
      <c r="D55" s="52"/>
      <c r="E55" s="53"/>
      <c r="F55" s="52"/>
      <c r="G55" s="53"/>
      <c r="H55" s="52"/>
      <c r="I55" s="53"/>
      <c r="J55" s="52"/>
      <c r="K55" s="53"/>
      <c r="L55" s="52"/>
      <c r="M55" s="54"/>
      <c r="N55" s="52"/>
    </row>
    <row r="56" spans="1:14" x14ac:dyDescent="0.25">
      <c r="A56" s="52"/>
      <c r="B56" s="52"/>
      <c r="C56" s="53"/>
      <c r="D56" s="52"/>
      <c r="E56" s="53"/>
      <c r="F56" s="52"/>
      <c r="G56" s="53"/>
      <c r="H56" s="52"/>
      <c r="I56" s="53"/>
      <c r="J56" s="52"/>
      <c r="K56" s="53"/>
      <c r="L56" s="52"/>
      <c r="M56" s="54"/>
      <c r="N56" s="52"/>
    </row>
    <row r="57" spans="1:14" x14ac:dyDescent="0.25">
      <c r="A57" s="52"/>
      <c r="B57" s="52"/>
      <c r="C57" s="53"/>
      <c r="D57" s="52"/>
      <c r="E57" s="53"/>
      <c r="F57" s="52"/>
      <c r="G57" s="53"/>
      <c r="H57" s="52"/>
      <c r="I57" s="53"/>
      <c r="J57" s="52"/>
      <c r="K57" s="53"/>
      <c r="L57" s="52"/>
      <c r="M57" s="54"/>
      <c r="N57" s="52"/>
    </row>
    <row r="58" spans="1:14" x14ac:dyDescent="0.25">
      <c r="A58" s="52"/>
      <c r="B58" s="52"/>
      <c r="C58" s="53"/>
      <c r="D58" s="52"/>
      <c r="E58" s="53"/>
      <c r="F58" s="52"/>
      <c r="G58" s="53"/>
      <c r="H58" s="52"/>
      <c r="I58" s="53"/>
      <c r="J58" s="52"/>
      <c r="K58" s="53"/>
      <c r="L58" s="52"/>
      <c r="M58" s="54"/>
      <c r="N58" s="52"/>
    </row>
    <row r="59" spans="1:14" x14ac:dyDescent="0.25">
      <c r="A59" s="52"/>
      <c r="B59" s="52"/>
      <c r="C59" s="53"/>
      <c r="D59" s="52"/>
      <c r="E59" s="53"/>
      <c r="F59" s="52"/>
      <c r="G59" s="53"/>
      <c r="H59" s="52"/>
      <c r="I59" s="53"/>
      <c r="J59" s="52"/>
      <c r="K59" s="53"/>
      <c r="L59" s="52"/>
      <c r="M59" s="54"/>
      <c r="N59" s="52"/>
    </row>
    <row r="60" spans="1:14" x14ac:dyDescent="0.25">
      <c r="A60" s="52"/>
      <c r="B60" s="52"/>
      <c r="C60" s="53"/>
      <c r="D60" s="52"/>
      <c r="E60" s="53"/>
      <c r="F60" s="52"/>
      <c r="G60" s="53"/>
      <c r="H60" s="52"/>
      <c r="I60" s="53"/>
      <c r="J60" s="52"/>
      <c r="K60" s="53"/>
      <c r="L60" s="52"/>
      <c r="M60" s="54"/>
      <c r="N60" s="52"/>
    </row>
    <row r="61" spans="1:14" x14ac:dyDescent="0.25">
      <c r="A61" s="52"/>
      <c r="B61" s="52"/>
      <c r="C61" s="53"/>
      <c r="D61" s="52"/>
      <c r="E61" s="53"/>
      <c r="F61" s="52"/>
      <c r="G61" s="53"/>
      <c r="H61" s="52"/>
      <c r="I61" s="53"/>
      <c r="J61" s="52"/>
      <c r="K61" s="53"/>
      <c r="L61" s="52"/>
      <c r="M61" s="54"/>
      <c r="N61" s="52"/>
    </row>
    <row r="62" spans="1:14" x14ac:dyDescent="0.25">
      <c r="A62" s="52"/>
      <c r="B62" s="52"/>
      <c r="C62" s="53"/>
      <c r="D62" s="52"/>
      <c r="E62" s="53"/>
      <c r="F62" s="52"/>
      <c r="G62" s="53"/>
      <c r="H62" s="52"/>
      <c r="I62" s="53"/>
      <c r="J62" s="52"/>
      <c r="K62" s="53"/>
      <c r="L62" s="52"/>
      <c r="M62" s="54"/>
      <c r="N62" s="52"/>
    </row>
    <row r="63" spans="1:14" x14ac:dyDescent="0.25">
      <c r="A63" s="52"/>
      <c r="B63" s="52"/>
      <c r="C63" s="53"/>
      <c r="D63" s="52"/>
      <c r="E63" s="53"/>
      <c r="F63" s="52"/>
      <c r="G63" s="53"/>
      <c r="H63" s="52"/>
      <c r="I63" s="53"/>
      <c r="J63" s="52"/>
      <c r="K63" s="53"/>
      <c r="L63" s="52"/>
      <c r="M63" s="54"/>
      <c r="N63" s="52"/>
    </row>
    <row r="64" spans="1:14" x14ac:dyDescent="0.25">
      <c r="A64" s="52"/>
      <c r="B64" s="52"/>
      <c r="C64" s="53"/>
      <c r="D64" s="52"/>
      <c r="E64" s="53"/>
      <c r="F64" s="52"/>
      <c r="G64" s="53"/>
      <c r="H64" s="52"/>
      <c r="I64" s="53"/>
      <c r="J64" s="52"/>
      <c r="K64" s="53"/>
      <c r="L64" s="52"/>
      <c r="M64" s="54"/>
      <c r="N64" s="52"/>
    </row>
    <row r="65" spans="1:14" x14ac:dyDescent="0.25">
      <c r="A65" s="52"/>
      <c r="B65" s="52"/>
      <c r="C65" s="53"/>
      <c r="D65" s="52"/>
      <c r="E65" s="53"/>
      <c r="F65" s="52"/>
      <c r="G65" s="53"/>
      <c r="H65" s="52"/>
      <c r="I65" s="53"/>
      <c r="J65" s="52"/>
      <c r="K65" s="53"/>
      <c r="L65" s="52"/>
      <c r="M65" s="54"/>
      <c r="N65" s="52"/>
    </row>
    <row r="66" spans="1:14" x14ac:dyDescent="0.25">
      <c r="A66" s="52"/>
      <c r="B66" s="52"/>
      <c r="C66" s="53"/>
      <c r="D66" s="52"/>
      <c r="E66" s="53"/>
      <c r="F66" s="52"/>
      <c r="G66" s="53"/>
      <c r="H66" s="52"/>
      <c r="I66" s="53"/>
      <c r="J66" s="52"/>
      <c r="K66" s="53"/>
      <c r="L66" s="52"/>
      <c r="M66" s="54"/>
      <c r="N66" s="52"/>
    </row>
    <row r="67" spans="1:14" x14ac:dyDescent="0.25">
      <c r="A67" s="52"/>
      <c r="B67" s="52"/>
      <c r="C67" s="53"/>
      <c r="D67" s="52"/>
      <c r="E67" s="53"/>
      <c r="F67" s="52"/>
      <c r="G67" s="53"/>
      <c r="H67" s="52"/>
      <c r="I67" s="53"/>
      <c r="J67" s="52"/>
      <c r="K67" s="53"/>
      <c r="L67" s="52"/>
      <c r="M67" s="54"/>
      <c r="N67" s="52"/>
    </row>
    <row r="68" spans="1:14" x14ac:dyDescent="0.25">
      <c r="A68" s="52"/>
      <c r="B68" s="52"/>
      <c r="C68" s="53"/>
      <c r="D68" s="52"/>
      <c r="E68" s="53"/>
      <c r="F68" s="52"/>
      <c r="G68" s="53"/>
      <c r="H68" s="52"/>
      <c r="I68" s="53"/>
      <c r="J68" s="52"/>
      <c r="K68" s="53"/>
      <c r="L68" s="52"/>
      <c r="M68" s="54"/>
      <c r="N68" s="52"/>
    </row>
    <row r="69" spans="1:14" x14ac:dyDescent="0.25">
      <c r="A69" s="52"/>
      <c r="B69" s="52"/>
      <c r="C69" s="53"/>
      <c r="D69" s="52"/>
      <c r="E69" s="53"/>
      <c r="F69" s="52"/>
      <c r="G69" s="53"/>
      <c r="H69" s="52"/>
      <c r="I69" s="53"/>
      <c r="J69" s="52"/>
      <c r="K69" s="53"/>
      <c r="L69" s="52"/>
      <c r="M69" s="54"/>
      <c r="N69" s="52"/>
    </row>
    <row r="70" spans="1:14" x14ac:dyDescent="0.25">
      <c r="A70" s="52"/>
      <c r="B70" s="52"/>
      <c r="C70" s="53"/>
      <c r="D70" s="52"/>
      <c r="E70" s="53"/>
      <c r="F70" s="52"/>
      <c r="G70" s="53"/>
      <c r="H70" s="52"/>
      <c r="I70" s="53"/>
      <c r="J70" s="52"/>
      <c r="K70" s="53"/>
      <c r="L70" s="52"/>
      <c r="M70" s="54"/>
      <c r="N70" s="52"/>
    </row>
    <row r="71" spans="1:14" x14ac:dyDescent="0.25">
      <c r="A71" s="52"/>
      <c r="B71" s="52"/>
      <c r="C71" s="53"/>
      <c r="D71" s="52"/>
      <c r="E71" s="53"/>
      <c r="F71" s="52"/>
      <c r="G71" s="53"/>
      <c r="H71" s="52"/>
      <c r="I71" s="53"/>
      <c r="J71" s="52"/>
      <c r="K71" s="53"/>
      <c r="L71" s="52"/>
      <c r="M71" s="54"/>
      <c r="N71" s="52"/>
    </row>
    <row r="72" spans="1:14" x14ac:dyDescent="0.25">
      <c r="A72" s="52"/>
      <c r="B72" s="52"/>
      <c r="C72" s="53"/>
      <c r="D72" s="52"/>
      <c r="E72" s="53"/>
      <c r="F72" s="52"/>
      <c r="G72" s="53"/>
      <c r="H72" s="52"/>
      <c r="I72" s="53"/>
      <c r="J72" s="52"/>
      <c r="K72" s="53"/>
      <c r="L72" s="52"/>
      <c r="M72" s="54"/>
      <c r="N72" s="52"/>
    </row>
    <row r="73" spans="1:14" x14ac:dyDescent="0.25">
      <c r="A73" s="52"/>
      <c r="B73" s="52"/>
      <c r="C73" s="53"/>
      <c r="D73" s="52"/>
      <c r="E73" s="53"/>
      <c r="F73" s="52"/>
      <c r="G73" s="53"/>
      <c r="H73" s="52"/>
      <c r="I73" s="53"/>
      <c r="J73" s="52"/>
      <c r="K73" s="53"/>
      <c r="L73" s="52"/>
      <c r="M73" s="54"/>
      <c r="N73" s="52"/>
    </row>
    <row r="74" spans="1:14" x14ac:dyDescent="0.25">
      <c r="A74" s="52"/>
      <c r="B74" s="52"/>
      <c r="C74" s="53"/>
      <c r="D74" s="52"/>
      <c r="E74" s="53"/>
      <c r="F74" s="52"/>
      <c r="G74" s="53"/>
      <c r="H74" s="52"/>
      <c r="I74" s="53"/>
      <c r="J74" s="52"/>
      <c r="K74" s="53"/>
      <c r="L74" s="52"/>
      <c r="M74" s="54"/>
      <c r="N74" s="52"/>
    </row>
    <row r="75" spans="1:14" x14ac:dyDescent="0.25">
      <c r="A75" s="52"/>
      <c r="B75" s="52"/>
      <c r="C75" s="53"/>
      <c r="D75" s="52"/>
      <c r="E75" s="53"/>
      <c r="F75" s="52"/>
      <c r="G75" s="53"/>
      <c r="H75" s="52"/>
      <c r="I75" s="53"/>
      <c r="J75" s="52"/>
      <c r="K75" s="53"/>
      <c r="L75" s="52"/>
      <c r="M75" s="54"/>
      <c r="N75" s="52"/>
    </row>
    <row r="76" spans="1:14" x14ac:dyDescent="0.25">
      <c r="A76" s="52"/>
      <c r="B76" s="52"/>
      <c r="C76" s="53"/>
      <c r="D76" s="52"/>
      <c r="E76" s="53"/>
      <c r="F76" s="52"/>
      <c r="G76" s="53"/>
      <c r="H76" s="52"/>
      <c r="I76" s="53"/>
      <c r="J76" s="52"/>
      <c r="K76" s="53"/>
      <c r="L76" s="52"/>
      <c r="M76" s="54"/>
      <c r="N76" s="52"/>
    </row>
    <row r="77" spans="1:14" x14ac:dyDescent="0.25">
      <c r="A77" s="52"/>
      <c r="B77" s="52"/>
      <c r="C77" s="53"/>
      <c r="D77" s="52"/>
      <c r="E77" s="53"/>
      <c r="F77" s="52"/>
      <c r="G77" s="53"/>
      <c r="H77" s="52"/>
      <c r="I77" s="53"/>
      <c r="J77" s="52"/>
      <c r="K77" s="53"/>
      <c r="L77" s="52"/>
      <c r="M77" s="54"/>
      <c r="N77" s="52"/>
    </row>
    <row r="78" spans="1:14" x14ac:dyDescent="0.25">
      <c r="A78" s="52"/>
      <c r="B78" s="52"/>
      <c r="C78" s="53"/>
      <c r="D78" s="52"/>
      <c r="E78" s="53"/>
      <c r="F78" s="52"/>
      <c r="G78" s="53"/>
      <c r="H78" s="52"/>
      <c r="I78" s="53"/>
      <c r="J78" s="52"/>
      <c r="K78" s="53"/>
      <c r="L78" s="52"/>
      <c r="M78" s="54"/>
      <c r="N78" s="52"/>
    </row>
    <row r="79" spans="1:14" x14ac:dyDescent="0.25">
      <c r="A79" s="52"/>
      <c r="B79" s="52"/>
      <c r="C79" s="53"/>
      <c r="D79" s="52"/>
      <c r="E79" s="53"/>
      <c r="F79" s="52"/>
      <c r="G79" s="53"/>
      <c r="H79" s="52"/>
      <c r="I79" s="53"/>
      <c r="J79" s="52"/>
      <c r="K79" s="53"/>
      <c r="L79" s="52"/>
      <c r="M79" s="54"/>
      <c r="N79" s="52"/>
    </row>
    <row r="80" spans="1:14" x14ac:dyDescent="0.25">
      <c r="A80" s="52"/>
      <c r="B80" s="52"/>
      <c r="C80" s="53"/>
      <c r="D80" s="52"/>
      <c r="E80" s="53"/>
      <c r="F80" s="52"/>
      <c r="G80" s="53"/>
      <c r="H80" s="52"/>
      <c r="I80" s="53"/>
      <c r="J80" s="52"/>
      <c r="K80" s="53"/>
      <c r="L80" s="52"/>
      <c r="M80" s="54"/>
      <c r="N80" s="52"/>
    </row>
    <row r="81" spans="1:14" x14ac:dyDescent="0.25">
      <c r="A81" s="52"/>
      <c r="B81" s="52"/>
      <c r="C81" s="53"/>
      <c r="D81" s="52"/>
      <c r="E81" s="53"/>
      <c r="F81" s="52"/>
      <c r="G81" s="53"/>
      <c r="H81" s="52"/>
      <c r="I81" s="53"/>
      <c r="J81" s="52"/>
      <c r="K81" s="53"/>
      <c r="L81" s="52"/>
      <c r="M81" s="54"/>
      <c r="N81" s="52"/>
    </row>
    <row r="82" spans="1:14" x14ac:dyDescent="0.25">
      <c r="A82" s="52"/>
      <c r="B82" s="52"/>
      <c r="C82" s="53"/>
      <c r="D82" s="52"/>
      <c r="E82" s="53"/>
      <c r="F82" s="52"/>
      <c r="G82" s="53"/>
      <c r="H82" s="52"/>
      <c r="I82" s="53"/>
      <c r="J82" s="52"/>
      <c r="K82" s="53"/>
      <c r="L82" s="52"/>
      <c r="M82" s="54"/>
      <c r="N82" s="52"/>
    </row>
    <row r="83" spans="1:14" x14ac:dyDescent="0.25">
      <c r="A83" s="52"/>
      <c r="B83" s="52"/>
      <c r="C83" s="53"/>
      <c r="D83" s="52"/>
      <c r="E83" s="53"/>
      <c r="F83" s="52"/>
      <c r="G83" s="53"/>
      <c r="H83" s="52"/>
      <c r="I83" s="53"/>
      <c r="J83" s="52"/>
      <c r="K83" s="53"/>
      <c r="L83" s="52"/>
      <c r="M83" s="54"/>
      <c r="N83" s="52"/>
    </row>
    <row r="84" spans="1:14" x14ac:dyDescent="0.25">
      <c r="A84" s="52"/>
      <c r="B84" s="52"/>
      <c r="C84" s="53"/>
      <c r="D84" s="52"/>
      <c r="E84" s="53"/>
      <c r="F84" s="52"/>
      <c r="G84" s="53"/>
      <c r="H84" s="52"/>
      <c r="I84" s="53"/>
      <c r="J84" s="52"/>
      <c r="K84" s="53"/>
      <c r="L84" s="52"/>
      <c r="M84" s="54"/>
      <c r="N84" s="52"/>
    </row>
    <row r="85" spans="1:14" x14ac:dyDescent="0.25">
      <c r="A85" s="52"/>
      <c r="B85" s="52"/>
      <c r="C85" s="53"/>
      <c r="D85" s="52"/>
      <c r="E85" s="53"/>
      <c r="F85" s="52"/>
      <c r="G85" s="53"/>
      <c r="H85" s="52"/>
      <c r="I85" s="53"/>
      <c r="J85" s="52"/>
      <c r="K85" s="53"/>
      <c r="L85" s="52"/>
      <c r="M85" s="54"/>
      <c r="N85" s="52"/>
    </row>
    <row r="86" spans="1:14" x14ac:dyDescent="0.25">
      <c r="A86" s="52"/>
      <c r="B86" s="52"/>
      <c r="C86" s="53"/>
      <c r="D86" s="52"/>
      <c r="E86" s="53"/>
      <c r="F86" s="52"/>
      <c r="G86" s="53"/>
      <c r="H86" s="52"/>
      <c r="I86" s="53"/>
      <c r="J86" s="52"/>
      <c r="K86" s="53"/>
      <c r="L86" s="52"/>
      <c r="M86" s="54"/>
      <c r="N86" s="52"/>
    </row>
    <row r="87" spans="1:14" x14ac:dyDescent="0.25">
      <c r="A87" s="52"/>
      <c r="B87" s="52"/>
      <c r="C87" s="53"/>
      <c r="D87" s="52"/>
      <c r="E87" s="53"/>
      <c r="F87" s="52"/>
      <c r="G87" s="53"/>
      <c r="H87" s="52"/>
      <c r="I87" s="53"/>
      <c r="J87" s="52"/>
      <c r="K87" s="53"/>
      <c r="L87" s="52"/>
      <c r="M87" s="54"/>
      <c r="N87" s="52"/>
    </row>
    <row r="88" spans="1:14" x14ac:dyDescent="0.25">
      <c r="A88" s="52"/>
      <c r="B88" s="52"/>
      <c r="C88" s="53"/>
      <c r="D88" s="52"/>
      <c r="E88" s="53"/>
      <c r="F88" s="52"/>
      <c r="G88" s="53"/>
      <c r="H88" s="52"/>
      <c r="I88" s="53"/>
      <c r="J88" s="52"/>
      <c r="K88" s="53"/>
      <c r="L88" s="52"/>
      <c r="M88" s="54"/>
      <c r="N88" s="52"/>
    </row>
    <row r="89" spans="1:14" x14ac:dyDescent="0.25">
      <c r="A89" s="52"/>
      <c r="B89" s="52"/>
      <c r="C89" s="53"/>
      <c r="D89" s="52"/>
      <c r="E89" s="53"/>
      <c r="F89" s="52"/>
      <c r="G89" s="53"/>
      <c r="H89" s="52"/>
      <c r="I89" s="53"/>
      <c r="J89" s="52"/>
      <c r="K89" s="53"/>
      <c r="L89" s="52"/>
      <c r="M89" s="54"/>
      <c r="N89" s="52"/>
    </row>
    <row r="90" spans="1:14" x14ac:dyDescent="0.25">
      <c r="A90" s="52"/>
      <c r="B90" s="52"/>
      <c r="C90" s="53"/>
      <c r="D90" s="52"/>
      <c r="E90" s="53"/>
      <c r="F90" s="52"/>
      <c r="G90" s="53"/>
      <c r="H90" s="52"/>
      <c r="I90" s="53"/>
      <c r="J90" s="52"/>
      <c r="K90" s="53"/>
      <c r="L90" s="52"/>
      <c r="M90" s="54"/>
      <c r="N90" s="52"/>
    </row>
    <row r="91" spans="1:14" x14ac:dyDescent="0.25">
      <c r="A91" s="52"/>
      <c r="B91" s="52"/>
      <c r="C91" s="53"/>
      <c r="D91" s="52"/>
      <c r="E91" s="53"/>
      <c r="F91" s="52"/>
      <c r="G91" s="53"/>
      <c r="H91" s="52"/>
      <c r="I91" s="53"/>
      <c r="J91" s="52"/>
      <c r="K91" s="53"/>
      <c r="L91" s="52"/>
      <c r="M91" s="54"/>
      <c r="N91" s="52"/>
    </row>
    <row r="92" spans="1:14" x14ac:dyDescent="0.25">
      <c r="A92" s="52"/>
      <c r="B92" s="52"/>
      <c r="C92" s="53"/>
      <c r="D92" s="52"/>
      <c r="E92" s="53"/>
      <c r="F92" s="52"/>
      <c r="G92" s="53"/>
      <c r="H92" s="52"/>
      <c r="I92" s="53"/>
      <c r="J92" s="52"/>
      <c r="K92" s="53"/>
      <c r="L92" s="52"/>
      <c r="M92" s="54"/>
      <c r="N92" s="52"/>
    </row>
    <row r="93" spans="1:14" x14ac:dyDescent="0.25">
      <c r="A93" s="52"/>
      <c r="B93" s="52"/>
      <c r="C93" s="53"/>
      <c r="D93" s="52"/>
      <c r="E93" s="53"/>
      <c r="F93" s="52"/>
      <c r="G93" s="53"/>
      <c r="H93" s="52"/>
      <c r="I93" s="53"/>
      <c r="J93" s="52"/>
      <c r="K93" s="53"/>
      <c r="L93" s="52"/>
      <c r="M93" s="54"/>
      <c r="N93" s="52"/>
    </row>
    <row r="94" spans="1:14" x14ac:dyDescent="0.25">
      <c r="A94" s="52"/>
      <c r="B94" s="52"/>
      <c r="C94" s="53"/>
      <c r="D94" s="52"/>
      <c r="E94" s="53"/>
      <c r="F94" s="52"/>
      <c r="G94" s="53"/>
      <c r="H94" s="52"/>
      <c r="I94" s="53"/>
      <c r="J94" s="52"/>
      <c r="K94" s="53"/>
      <c r="L94" s="52"/>
      <c r="M94" s="54"/>
      <c r="N94" s="52"/>
    </row>
    <row r="95" spans="1:14" x14ac:dyDescent="0.25">
      <c r="A95" s="52"/>
      <c r="B95" s="52"/>
      <c r="C95" s="53"/>
      <c r="D95" s="52"/>
      <c r="E95" s="53"/>
      <c r="F95" s="52"/>
      <c r="G95" s="53"/>
      <c r="H95" s="52"/>
      <c r="I95" s="53"/>
      <c r="J95" s="52"/>
      <c r="K95" s="53"/>
      <c r="L95" s="52"/>
      <c r="M95" s="54"/>
      <c r="N95" s="52"/>
    </row>
    <row r="96" spans="1:14" x14ac:dyDescent="0.25">
      <c r="A96" s="52"/>
      <c r="B96" s="52"/>
      <c r="C96" s="53"/>
      <c r="D96" s="52"/>
      <c r="E96" s="53"/>
      <c r="F96" s="52"/>
      <c r="G96" s="53"/>
      <c r="H96" s="52"/>
      <c r="I96" s="53"/>
      <c r="J96" s="52"/>
      <c r="K96" s="53"/>
      <c r="L96" s="52"/>
      <c r="M96" s="54"/>
      <c r="N96" s="52"/>
    </row>
    <row r="97" spans="1:14" x14ac:dyDescent="0.25">
      <c r="A97" s="52"/>
      <c r="B97" s="52"/>
      <c r="C97" s="53"/>
      <c r="D97" s="52"/>
      <c r="E97" s="53"/>
      <c r="F97" s="52"/>
      <c r="G97" s="53"/>
      <c r="H97" s="52"/>
      <c r="I97" s="53"/>
      <c r="J97" s="52"/>
      <c r="K97" s="53"/>
      <c r="L97" s="52"/>
      <c r="M97" s="54"/>
      <c r="N97" s="52"/>
    </row>
    <row r="98" spans="1:14" x14ac:dyDescent="0.25">
      <c r="A98" s="52"/>
      <c r="B98" s="52"/>
      <c r="C98" s="53"/>
      <c r="D98" s="52"/>
      <c r="E98" s="53"/>
      <c r="F98" s="52"/>
      <c r="G98" s="53"/>
      <c r="H98" s="52"/>
      <c r="I98" s="53"/>
      <c r="J98" s="52"/>
      <c r="K98" s="53"/>
      <c r="L98" s="52"/>
      <c r="M98" s="54"/>
      <c r="N98" s="52"/>
    </row>
    <row r="99" spans="1:14" x14ac:dyDescent="0.25">
      <c r="A99" s="52"/>
      <c r="B99" s="52"/>
      <c r="C99" s="53"/>
      <c r="D99" s="52"/>
      <c r="E99" s="53"/>
      <c r="F99" s="52"/>
      <c r="G99" s="53"/>
      <c r="H99" s="52"/>
      <c r="I99" s="53"/>
      <c r="J99" s="52"/>
      <c r="K99" s="53"/>
      <c r="L99" s="52"/>
      <c r="M99" s="54"/>
      <c r="N99" s="52"/>
    </row>
    <row r="100" spans="1:14" x14ac:dyDescent="0.25">
      <c r="A100" s="52"/>
      <c r="B100" s="52"/>
      <c r="C100" s="53"/>
      <c r="D100" s="52"/>
      <c r="E100" s="53"/>
      <c r="F100" s="52"/>
      <c r="G100" s="53"/>
      <c r="H100" s="52"/>
      <c r="I100" s="53"/>
      <c r="J100" s="52"/>
      <c r="K100" s="53"/>
      <c r="L100" s="52"/>
      <c r="M100" s="54"/>
      <c r="N100" s="52"/>
    </row>
    <row r="101" spans="1:14" x14ac:dyDescent="0.25">
      <c r="A101" s="52"/>
      <c r="B101" s="52"/>
      <c r="C101" s="53"/>
      <c r="D101" s="52"/>
      <c r="E101" s="53"/>
      <c r="F101" s="52"/>
      <c r="G101" s="53"/>
      <c r="H101" s="52"/>
      <c r="I101" s="53"/>
      <c r="J101" s="52"/>
      <c r="K101" s="53"/>
      <c r="L101" s="52"/>
      <c r="M101" s="54"/>
      <c r="N101" s="52"/>
    </row>
    <row r="102" spans="1:14" x14ac:dyDescent="0.25">
      <c r="A102" s="52"/>
      <c r="B102" s="52"/>
      <c r="C102" s="53"/>
      <c r="D102" s="52"/>
      <c r="E102" s="53"/>
      <c r="F102" s="52"/>
      <c r="G102" s="53"/>
      <c r="H102" s="52"/>
      <c r="I102" s="53"/>
      <c r="J102" s="52"/>
      <c r="K102" s="53"/>
      <c r="L102" s="52"/>
      <c r="M102" s="54"/>
      <c r="N102" s="52"/>
    </row>
    <row r="103" spans="1:14" x14ac:dyDescent="0.25">
      <c r="A103" s="52"/>
      <c r="B103" s="52"/>
      <c r="C103" s="53"/>
      <c r="D103" s="52"/>
      <c r="E103" s="53"/>
      <c r="F103" s="52"/>
      <c r="G103" s="53"/>
      <c r="H103" s="52"/>
      <c r="I103" s="53"/>
      <c r="J103" s="52"/>
      <c r="K103" s="53"/>
      <c r="L103" s="52"/>
      <c r="M103" s="54"/>
      <c r="N103" s="52"/>
    </row>
    <row r="104" spans="1:14" x14ac:dyDescent="0.25">
      <c r="A104" s="52"/>
      <c r="B104" s="52"/>
      <c r="C104" s="53"/>
      <c r="D104" s="52"/>
      <c r="E104" s="53"/>
      <c r="F104" s="52"/>
      <c r="G104" s="53"/>
      <c r="H104" s="52"/>
      <c r="I104" s="53"/>
      <c r="J104" s="52"/>
      <c r="K104" s="53"/>
      <c r="L104" s="52"/>
      <c r="M104" s="54"/>
      <c r="N104" s="52"/>
    </row>
    <row r="105" spans="1:14" x14ac:dyDescent="0.25">
      <c r="A105" s="52"/>
      <c r="B105" s="52"/>
      <c r="C105" s="53"/>
      <c r="D105" s="52"/>
      <c r="E105" s="53"/>
      <c r="F105" s="52"/>
      <c r="G105" s="53"/>
      <c r="H105" s="52"/>
      <c r="I105" s="53"/>
      <c r="J105" s="52"/>
      <c r="K105" s="53"/>
      <c r="L105" s="52"/>
      <c r="M105" s="54"/>
      <c r="N105" s="52"/>
    </row>
    <row r="106" spans="1:14" x14ac:dyDescent="0.25">
      <c r="A106" s="52"/>
      <c r="B106" s="52"/>
      <c r="C106" s="53"/>
      <c r="D106" s="52"/>
      <c r="E106" s="53"/>
      <c r="F106" s="52"/>
      <c r="G106" s="53"/>
      <c r="H106" s="52"/>
      <c r="I106" s="53"/>
      <c r="J106" s="52"/>
      <c r="K106" s="53"/>
      <c r="L106" s="52"/>
      <c r="M106" s="54"/>
      <c r="N106" s="52"/>
    </row>
    <row r="107" spans="1:14" x14ac:dyDescent="0.25">
      <c r="A107" s="52"/>
      <c r="B107" s="52"/>
      <c r="C107" s="53"/>
      <c r="D107" s="52"/>
      <c r="E107" s="53"/>
      <c r="F107" s="52"/>
      <c r="G107" s="53"/>
      <c r="H107" s="52"/>
      <c r="I107" s="53"/>
      <c r="J107" s="52"/>
      <c r="K107" s="53"/>
      <c r="L107" s="52"/>
      <c r="M107" s="54"/>
      <c r="N107" s="52"/>
    </row>
    <row r="108" spans="1:14" x14ac:dyDescent="0.25">
      <c r="A108" s="52"/>
      <c r="B108" s="52"/>
      <c r="C108" s="53"/>
      <c r="D108" s="52"/>
      <c r="E108" s="53"/>
      <c r="F108" s="52"/>
      <c r="G108" s="53"/>
      <c r="H108" s="52"/>
      <c r="I108" s="53"/>
      <c r="J108" s="52"/>
      <c r="K108" s="53"/>
      <c r="L108" s="52"/>
      <c r="M108" s="54"/>
      <c r="N108" s="52"/>
    </row>
    <row r="109" spans="1:14" x14ac:dyDescent="0.25">
      <c r="A109" s="52"/>
      <c r="B109" s="52"/>
      <c r="C109" s="53"/>
      <c r="D109" s="52"/>
      <c r="E109" s="53"/>
      <c r="F109" s="52"/>
      <c r="G109" s="53"/>
      <c r="H109" s="52"/>
      <c r="I109" s="53"/>
      <c r="J109" s="52"/>
      <c r="K109" s="53"/>
      <c r="L109" s="52"/>
      <c r="M109" s="54"/>
      <c r="N109" s="52"/>
    </row>
    <row r="110" spans="1:14" x14ac:dyDescent="0.25">
      <c r="A110" s="52"/>
      <c r="B110" s="52"/>
      <c r="C110" s="53"/>
      <c r="D110" s="52"/>
      <c r="E110" s="53"/>
      <c r="F110" s="52"/>
      <c r="G110" s="53"/>
      <c r="H110" s="52"/>
      <c r="I110" s="53"/>
      <c r="J110" s="52"/>
      <c r="K110" s="53"/>
      <c r="L110" s="52"/>
      <c r="M110" s="54"/>
      <c r="N110" s="52"/>
    </row>
    <row r="111" spans="1:14" x14ac:dyDescent="0.25">
      <c r="A111" s="52"/>
      <c r="B111" s="52"/>
      <c r="C111" s="53"/>
      <c r="D111" s="52"/>
      <c r="E111" s="53"/>
      <c r="F111" s="52"/>
      <c r="G111" s="53"/>
      <c r="H111" s="52"/>
      <c r="I111" s="53"/>
      <c r="J111" s="52"/>
      <c r="K111" s="53"/>
      <c r="L111" s="52"/>
      <c r="M111" s="54"/>
      <c r="N111" s="52"/>
    </row>
    <row r="112" spans="1:14" x14ac:dyDescent="0.25">
      <c r="A112" s="52"/>
      <c r="B112" s="52"/>
      <c r="C112" s="53"/>
      <c r="D112" s="52"/>
      <c r="E112" s="53"/>
      <c r="F112" s="52"/>
      <c r="G112" s="53"/>
      <c r="H112" s="52"/>
      <c r="I112" s="53"/>
      <c r="J112" s="52"/>
      <c r="K112" s="53"/>
      <c r="L112" s="52"/>
      <c r="M112" s="54"/>
      <c r="N112" s="52"/>
    </row>
    <row r="113" spans="1:14" x14ac:dyDescent="0.25">
      <c r="A113" s="52"/>
      <c r="B113" s="52"/>
      <c r="C113" s="53"/>
      <c r="D113" s="52"/>
      <c r="E113" s="53"/>
      <c r="F113" s="52"/>
      <c r="G113" s="53"/>
      <c r="H113" s="52"/>
      <c r="I113" s="53"/>
      <c r="J113" s="52"/>
      <c r="K113" s="53"/>
      <c r="L113" s="52"/>
      <c r="M113" s="54"/>
      <c r="N113" s="52"/>
    </row>
    <row r="114" spans="1:14" x14ac:dyDescent="0.25">
      <c r="A114" s="52"/>
      <c r="B114" s="52"/>
      <c r="C114" s="53"/>
      <c r="D114" s="52"/>
      <c r="E114" s="53"/>
      <c r="F114" s="52"/>
      <c r="G114" s="53"/>
      <c r="H114" s="52"/>
      <c r="I114" s="53"/>
      <c r="J114" s="52"/>
      <c r="K114" s="53"/>
      <c r="L114" s="52"/>
      <c r="M114" s="54"/>
      <c r="N114" s="52"/>
    </row>
    <row r="115" spans="1:14" x14ac:dyDescent="0.25">
      <c r="A115" s="52"/>
      <c r="B115" s="52"/>
      <c r="C115" s="53"/>
      <c r="D115" s="52"/>
      <c r="E115" s="53"/>
      <c r="F115" s="52"/>
      <c r="G115" s="53"/>
      <c r="H115" s="52"/>
      <c r="I115" s="53"/>
      <c r="J115" s="52"/>
      <c r="K115" s="53"/>
      <c r="L115" s="52"/>
      <c r="M115" s="54"/>
      <c r="N115" s="52"/>
    </row>
    <row r="116" spans="1:14" x14ac:dyDescent="0.25">
      <c r="A116" s="52"/>
      <c r="B116" s="52"/>
      <c r="C116" s="53"/>
      <c r="D116" s="52"/>
      <c r="E116" s="53"/>
      <c r="F116" s="52"/>
      <c r="G116" s="53"/>
      <c r="H116" s="52"/>
      <c r="I116" s="53"/>
      <c r="J116" s="52"/>
      <c r="K116" s="53"/>
      <c r="L116" s="52"/>
      <c r="M116" s="54"/>
      <c r="N116" s="52"/>
    </row>
    <row r="117" spans="1:14" x14ac:dyDescent="0.25">
      <c r="A117" s="52"/>
      <c r="B117" s="52"/>
      <c r="C117" s="53"/>
      <c r="D117" s="52"/>
      <c r="E117" s="53"/>
      <c r="F117" s="52"/>
      <c r="G117" s="53"/>
      <c r="H117" s="52"/>
      <c r="I117" s="53"/>
      <c r="J117" s="52"/>
      <c r="K117" s="53"/>
      <c r="L117" s="52"/>
      <c r="M117" s="54"/>
      <c r="N117" s="52"/>
    </row>
    <row r="118" spans="1:14" x14ac:dyDescent="0.25">
      <c r="A118" s="52"/>
      <c r="B118" s="52"/>
      <c r="C118" s="53"/>
      <c r="D118" s="52"/>
      <c r="E118" s="53"/>
      <c r="F118" s="52"/>
      <c r="G118" s="53"/>
      <c r="H118" s="52"/>
      <c r="I118" s="53"/>
      <c r="J118" s="52"/>
      <c r="K118" s="53"/>
      <c r="L118" s="52"/>
      <c r="M118" s="54"/>
      <c r="N118" s="52"/>
    </row>
    <row r="119" spans="1:14" x14ac:dyDescent="0.25">
      <c r="A119" s="52"/>
      <c r="B119" s="52"/>
      <c r="C119" s="53"/>
      <c r="D119" s="52"/>
      <c r="E119" s="53"/>
      <c r="F119" s="52"/>
      <c r="G119" s="53"/>
      <c r="H119" s="52"/>
      <c r="I119" s="53"/>
      <c r="J119" s="52"/>
      <c r="K119" s="53"/>
      <c r="L119" s="52"/>
      <c r="M119" s="54"/>
      <c r="N119" s="52"/>
    </row>
    <row r="120" spans="1:14" x14ac:dyDescent="0.25">
      <c r="A120" s="52"/>
      <c r="B120" s="52"/>
      <c r="C120" s="53"/>
      <c r="D120" s="52"/>
      <c r="E120" s="53"/>
      <c r="F120" s="52"/>
      <c r="G120" s="53"/>
      <c r="H120" s="52"/>
      <c r="I120" s="53"/>
      <c r="J120" s="52"/>
      <c r="K120" s="53"/>
      <c r="L120" s="52"/>
      <c r="M120" s="54"/>
      <c r="N120" s="52"/>
    </row>
    <row r="121" spans="1:14" x14ac:dyDescent="0.25">
      <c r="A121" s="52"/>
      <c r="B121" s="52"/>
      <c r="C121" s="53"/>
      <c r="D121" s="52"/>
      <c r="E121" s="53"/>
      <c r="F121" s="52"/>
      <c r="G121" s="53"/>
      <c r="H121" s="52"/>
      <c r="I121" s="53"/>
      <c r="J121" s="52"/>
      <c r="K121" s="53"/>
      <c r="L121" s="52"/>
      <c r="M121" s="54"/>
      <c r="N121" s="52"/>
    </row>
    <row r="122" spans="1:14" x14ac:dyDescent="0.25">
      <c r="A122" s="52"/>
      <c r="B122" s="52"/>
      <c r="C122" s="53"/>
      <c r="D122" s="52"/>
      <c r="E122" s="53"/>
      <c r="F122" s="52"/>
      <c r="G122" s="53"/>
      <c r="H122" s="52"/>
      <c r="I122" s="53"/>
      <c r="J122" s="52"/>
      <c r="K122" s="53"/>
      <c r="L122" s="52"/>
      <c r="M122" s="54"/>
      <c r="N122" s="52"/>
    </row>
    <row r="123" spans="1:14" x14ac:dyDescent="0.25">
      <c r="A123" s="52"/>
      <c r="B123" s="52"/>
      <c r="C123" s="53"/>
      <c r="D123" s="52"/>
      <c r="E123" s="53"/>
      <c r="F123" s="52"/>
      <c r="G123" s="53"/>
      <c r="H123" s="52"/>
      <c r="I123" s="53"/>
      <c r="J123" s="52"/>
      <c r="K123" s="53"/>
      <c r="L123" s="52"/>
      <c r="M123" s="54"/>
      <c r="N123" s="52"/>
    </row>
    <row r="124" spans="1:14" x14ac:dyDescent="0.25">
      <c r="A124" s="52"/>
      <c r="B124" s="52"/>
      <c r="C124" s="53"/>
      <c r="D124" s="52"/>
      <c r="E124" s="53"/>
      <c r="F124" s="52"/>
      <c r="G124" s="53"/>
      <c r="H124" s="52"/>
      <c r="I124" s="53"/>
      <c r="J124" s="52"/>
      <c r="K124" s="53"/>
      <c r="L124" s="52"/>
      <c r="M124" s="54"/>
      <c r="N124" s="52"/>
    </row>
    <row r="125" spans="1:14" x14ac:dyDescent="0.25">
      <c r="A125" s="52"/>
      <c r="B125" s="52"/>
      <c r="C125" s="53"/>
      <c r="D125" s="52"/>
      <c r="E125" s="53"/>
      <c r="F125" s="52"/>
      <c r="G125" s="53"/>
      <c r="H125" s="52"/>
      <c r="I125" s="53"/>
      <c r="J125" s="52"/>
      <c r="K125" s="53"/>
      <c r="L125" s="52"/>
      <c r="M125" s="54"/>
      <c r="N125" s="52"/>
    </row>
    <row r="126" spans="1:14" x14ac:dyDescent="0.25">
      <c r="A126" s="52"/>
      <c r="B126" s="52"/>
      <c r="C126" s="53"/>
      <c r="D126" s="52"/>
      <c r="E126" s="53"/>
      <c r="F126" s="52"/>
      <c r="G126" s="53"/>
      <c r="H126" s="52"/>
      <c r="I126" s="53"/>
      <c r="J126" s="52"/>
      <c r="K126" s="53"/>
      <c r="L126" s="52"/>
      <c r="M126" s="54"/>
      <c r="N126" s="52"/>
    </row>
    <row r="127" spans="1:14" x14ac:dyDescent="0.25">
      <c r="A127" s="52"/>
      <c r="B127" s="52"/>
      <c r="C127" s="53"/>
      <c r="D127" s="52"/>
      <c r="E127" s="53"/>
      <c r="F127" s="52"/>
      <c r="G127" s="53"/>
      <c r="H127" s="52"/>
      <c r="I127" s="53"/>
      <c r="J127" s="52"/>
      <c r="K127" s="53"/>
      <c r="L127" s="52"/>
      <c r="M127" s="54"/>
      <c r="N127" s="52"/>
    </row>
    <row r="128" spans="1:14" x14ac:dyDescent="0.25">
      <c r="A128" s="52"/>
      <c r="B128" s="52"/>
      <c r="C128" s="53"/>
      <c r="D128" s="52"/>
      <c r="E128" s="53"/>
      <c r="F128" s="52"/>
      <c r="G128" s="53"/>
      <c r="H128" s="52"/>
      <c r="I128" s="53"/>
      <c r="J128" s="52"/>
      <c r="K128" s="53"/>
      <c r="L128" s="52"/>
      <c r="M128" s="54"/>
      <c r="N128" s="52"/>
    </row>
    <row r="129" spans="1:14" x14ac:dyDescent="0.25">
      <c r="A129" s="52"/>
      <c r="B129" s="52"/>
      <c r="C129" s="53"/>
      <c r="D129" s="52"/>
      <c r="E129" s="53"/>
      <c r="F129" s="52"/>
      <c r="G129" s="53"/>
      <c r="H129" s="52"/>
      <c r="I129" s="53"/>
      <c r="J129" s="52"/>
      <c r="K129" s="53"/>
      <c r="L129" s="52"/>
      <c r="M129" s="54"/>
      <c r="N129" s="52"/>
    </row>
    <row r="130" spans="1:14" x14ac:dyDescent="0.25">
      <c r="A130" s="52"/>
      <c r="B130" s="52"/>
      <c r="C130" s="53"/>
      <c r="D130" s="52"/>
      <c r="E130" s="53"/>
      <c r="F130" s="52"/>
      <c r="G130" s="53"/>
      <c r="H130" s="52"/>
      <c r="I130" s="53"/>
      <c r="J130" s="52"/>
      <c r="K130" s="53"/>
      <c r="L130" s="52"/>
      <c r="M130" s="54"/>
      <c r="N130" s="52"/>
    </row>
    <row r="131" spans="1:14" x14ac:dyDescent="0.25">
      <c r="A131" s="52"/>
      <c r="B131" s="52"/>
      <c r="C131" s="53"/>
      <c r="D131" s="52"/>
      <c r="E131" s="53"/>
      <c r="F131" s="52"/>
      <c r="G131" s="53"/>
      <c r="H131" s="52"/>
      <c r="I131" s="53"/>
      <c r="J131" s="52"/>
      <c r="K131" s="53"/>
      <c r="L131" s="52"/>
      <c r="M131" s="54"/>
      <c r="N131" s="52"/>
    </row>
    <row r="132" spans="1:14" x14ac:dyDescent="0.25">
      <c r="A132" s="52"/>
      <c r="B132" s="52"/>
      <c r="C132" s="53"/>
      <c r="D132" s="52"/>
      <c r="E132" s="53"/>
      <c r="F132" s="52"/>
      <c r="G132" s="53"/>
      <c r="H132" s="52"/>
      <c r="I132" s="53"/>
      <c r="J132" s="52"/>
      <c r="K132" s="53"/>
      <c r="L132" s="52"/>
      <c r="M132" s="54"/>
      <c r="N132" s="52"/>
    </row>
    <row r="133" spans="1:14" x14ac:dyDescent="0.25">
      <c r="A133" s="52"/>
      <c r="B133" s="52"/>
      <c r="C133" s="53"/>
      <c r="D133" s="52"/>
      <c r="E133" s="53"/>
      <c r="F133" s="52"/>
      <c r="G133" s="53"/>
      <c r="H133" s="52"/>
      <c r="I133" s="53"/>
      <c r="J133" s="52"/>
      <c r="K133" s="53"/>
      <c r="L133" s="52"/>
      <c r="M133" s="54"/>
      <c r="N133" s="52"/>
    </row>
    <row r="134" spans="1:14" x14ac:dyDescent="0.25">
      <c r="A134" s="52"/>
      <c r="B134" s="52"/>
      <c r="C134" s="53"/>
      <c r="D134" s="52"/>
      <c r="E134" s="53"/>
      <c r="F134" s="52"/>
      <c r="G134" s="53"/>
      <c r="H134" s="52"/>
      <c r="I134" s="53"/>
      <c r="J134" s="52"/>
      <c r="K134" s="53"/>
      <c r="L134" s="52"/>
      <c r="M134" s="54"/>
      <c r="N134" s="52"/>
    </row>
    <row r="135" spans="1:14" x14ac:dyDescent="0.25">
      <c r="A135" s="52"/>
      <c r="B135" s="52"/>
      <c r="C135" s="53"/>
      <c r="D135" s="52"/>
      <c r="E135" s="53"/>
      <c r="F135" s="52"/>
      <c r="G135" s="53"/>
      <c r="H135" s="52"/>
      <c r="I135" s="53"/>
      <c r="J135" s="52"/>
      <c r="K135" s="53"/>
      <c r="L135" s="52"/>
      <c r="M135" s="54"/>
      <c r="N135" s="52"/>
    </row>
    <row r="136" spans="1:14" x14ac:dyDescent="0.25">
      <c r="A136" s="52"/>
      <c r="B136" s="52"/>
      <c r="C136" s="53"/>
      <c r="D136" s="52"/>
      <c r="E136" s="53"/>
      <c r="F136" s="52"/>
      <c r="G136" s="53"/>
      <c r="H136" s="52"/>
      <c r="I136" s="53"/>
      <c r="J136" s="52"/>
      <c r="K136" s="53"/>
      <c r="L136" s="52"/>
      <c r="M136" s="54"/>
      <c r="N136" s="52"/>
    </row>
    <row r="137" spans="1:14" x14ac:dyDescent="0.25">
      <c r="A137" s="52"/>
      <c r="B137" s="52"/>
      <c r="C137" s="53"/>
      <c r="D137" s="52"/>
      <c r="E137" s="53"/>
      <c r="F137" s="52"/>
      <c r="G137" s="53"/>
      <c r="H137" s="52"/>
      <c r="I137" s="53"/>
      <c r="J137" s="52"/>
      <c r="K137" s="53"/>
      <c r="L137" s="52"/>
      <c r="M137" s="54"/>
      <c r="N137" s="52"/>
    </row>
    <row r="138" spans="1:14" x14ac:dyDescent="0.25">
      <c r="A138" s="52"/>
      <c r="B138" s="52"/>
      <c r="C138" s="53"/>
      <c r="D138" s="52"/>
      <c r="E138" s="53"/>
      <c r="F138" s="52"/>
      <c r="G138" s="53"/>
      <c r="H138" s="52"/>
      <c r="I138" s="53"/>
      <c r="J138" s="52"/>
      <c r="K138" s="53"/>
      <c r="L138" s="52"/>
      <c r="M138" s="54"/>
      <c r="N138" s="52"/>
    </row>
    <row r="139" spans="1:14" x14ac:dyDescent="0.25">
      <c r="A139" s="52"/>
      <c r="B139" s="52"/>
      <c r="C139" s="53"/>
      <c r="D139" s="52"/>
      <c r="E139" s="53"/>
      <c r="F139" s="52"/>
      <c r="G139" s="53"/>
      <c r="H139" s="52"/>
      <c r="I139" s="53"/>
      <c r="J139" s="52"/>
      <c r="K139" s="53"/>
      <c r="L139" s="52"/>
      <c r="M139" s="54"/>
      <c r="N139" s="52"/>
    </row>
    <row r="140" spans="1:14" x14ac:dyDescent="0.25">
      <c r="A140" s="52"/>
      <c r="B140" s="52"/>
      <c r="C140" s="53"/>
      <c r="D140" s="52"/>
      <c r="E140" s="53"/>
      <c r="F140" s="52"/>
      <c r="G140" s="53"/>
      <c r="H140" s="52"/>
      <c r="I140" s="53"/>
      <c r="J140" s="52"/>
      <c r="K140" s="53"/>
      <c r="L140" s="52"/>
      <c r="M140" s="54"/>
      <c r="N140" s="52"/>
    </row>
    <row r="141" spans="1:14" x14ac:dyDescent="0.25">
      <c r="A141" s="52"/>
      <c r="B141" s="52"/>
      <c r="C141" s="53"/>
      <c r="D141" s="52"/>
      <c r="E141" s="53"/>
      <c r="F141" s="52"/>
      <c r="G141" s="53"/>
      <c r="H141" s="52"/>
      <c r="I141" s="53"/>
      <c r="J141" s="52"/>
      <c r="K141" s="53"/>
      <c r="L141" s="52"/>
      <c r="M141" s="54"/>
      <c r="N141" s="52"/>
    </row>
    <row r="142" spans="1:14" x14ac:dyDescent="0.25">
      <c r="A142" s="52"/>
      <c r="B142" s="52"/>
      <c r="C142" s="53"/>
      <c r="D142" s="52"/>
      <c r="E142" s="53"/>
      <c r="F142" s="52"/>
      <c r="G142" s="53"/>
      <c r="H142" s="52"/>
      <c r="I142" s="53"/>
      <c r="J142" s="52"/>
      <c r="K142" s="53"/>
      <c r="L142" s="52"/>
      <c r="M142" s="54"/>
      <c r="N142" s="52"/>
    </row>
    <row r="143" spans="1:14" x14ac:dyDescent="0.25">
      <c r="A143" s="52"/>
      <c r="B143" s="52"/>
      <c r="C143" s="53"/>
      <c r="D143" s="52"/>
      <c r="E143" s="53"/>
      <c r="F143" s="52"/>
      <c r="G143" s="53"/>
      <c r="H143" s="52"/>
      <c r="I143" s="53"/>
      <c r="J143" s="52"/>
      <c r="K143" s="53"/>
      <c r="L143" s="52"/>
      <c r="M143" s="54"/>
      <c r="N143" s="52"/>
    </row>
    <row r="144" spans="1:14" x14ac:dyDescent="0.25">
      <c r="A144" s="52"/>
      <c r="B144" s="52"/>
      <c r="C144" s="53"/>
      <c r="D144" s="52"/>
      <c r="E144" s="53"/>
      <c r="F144" s="52"/>
      <c r="G144" s="53"/>
      <c r="H144" s="52"/>
      <c r="I144" s="53"/>
      <c r="J144" s="52"/>
      <c r="K144" s="53"/>
      <c r="L144" s="52"/>
      <c r="M144" s="54"/>
      <c r="N144" s="52"/>
    </row>
    <row r="145" spans="1:14" x14ac:dyDescent="0.25">
      <c r="A145" s="52"/>
      <c r="B145" s="52"/>
      <c r="C145" s="53"/>
      <c r="D145" s="52"/>
      <c r="E145" s="53"/>
      <c r="F145" s="52"/>
      <c r="G145" s="53"/>
      <c r="H145" s="52"/>
      <c r="I145" s="53"/>
      <c r="J145" s="52"/>
      <c r="K145" s="53"/>
      <c r="L145" s="52"/>
      <c r="M145" s="54"/>
      <c r="N145" s="52"/>
    </row>
    <row r="146" spans="1:14" x14ac:dyDescent="0.25">
      <c r="A146" s="52"/>
      <c r="B146" s="52"/>
      <c r="C146" s="53"/>
      <c r="D146" s="52"/>
      <c r="E146" s="53"/>
      <c r="F146" s="52"/>
      <c r="G146" s="53"/>
      <c r="H146" s="52"/>
      <c r="I146" s="53"/>
      <c r="J146" s="52"/>
      <c r="K146" s="53"/>
      <c r="L146" s="52"/>
      <c r="M146" s="54"/>
      <c r="N146" s="52"/>
    </row>
    <row r="147" spans="1:14" x14ac:dyDescent="0.25">
      <c r="A147" s="52"/>
      <c r="B147" s="52"/>
      <c r="C147" s="53"/>
      <c r="D147" s="52"/>
      <c r="E147" s="53"/>
      <c r="F147" s="52"/>
      <c r="G147" s="53"/>
      <c r="H147" s="52"/>
      <c r="I147" s="53"/>
      <c r="J147" s="52"/>
      <c r="K147" s="53"/>
      <c r="L147" s="52"/>
      <c r="M147" s="54"/>
      <c r="N147" s="52"/>
    </row>
    <row r="148" spans="1:14" x14ac:dyDescent="0.25">
      <c r="A148" s="52"/>
      <c r="B148" s="52"/>
      <c r="C148" s="53"/>
      <c r="D148" s="52"/>
      <c r="E148" s="53"/>
      <c r="F148" s="52"/>
      <c r="G148" s="53"/>
      <c r="H148" s="52"/>
      <c r="I148" s="53"/>
      <c r="J148" s="52"/>
      <c r="K148" s="53"/>
      <c r="L148" s="52"/>
      <c r="M148" s="54"/>
      <c r="N148" s="52"/>
    </row>
    <row r="149" spans="1:14" x14ac:dyDescent="0.25">
      <c r="A149" s="52"/>
      <c r="B149" s="52"/>
      <c r="C149" s="53"/>
      <c r="D149" s="52"/>
      <c r="E149" s="53"/>
      <c r="F149" s="52"/>
      <c r="G149" s="53"/>
      <c r="H149" s="52"/>
      <c r="I149" s="53"/>
      <c r="J149" s="52"/>
      <c r="K149" s="53"/>
      <c r="L149" s="52"/>
      <c r="M149" s="54"/>
      <c r="N149" s="52"/>
    </row>
    <row r="150" spans="1:14" x14ac:dyDescent="0.25">
      <c r="A150" s="52"/>
      <c r="B150" s="52"/>
      <c r="C150" s="53"/>
      <c r="D150" s="52"/>
      <c r="E150" s="53"/>
      <c r="F150" s="52"/>
      <c r="G150" s="53"/>
      <c r="H150" s="52"/>
      <c r="I150" s="53"/>
      <c r="J150" s="52"/>
      <c r="K150" s="53"/>
      <c r="L150" s="52"/>
      <c r="M150" s="54"/>
      <c r="N150" s="52"/>
    </row>
    <row r="151" spans="1:14" x14ac:dyDescent="0.25">
      <c r="A151" s="52"/>
      <c r="B151" s="52"/>
      <c r="C151" s="53"/>
      <c r="D151" s="52"/>
      <c r="E151" s="53"/>
      <c r="F151" s="52"/>
      <c r="G151" s="53"/>
      <c r="H151" s="52"/>
      <c r="I151" s="53"/>
      <c r="J151" s="52"/>
      <c r="K151" s="53"/>
      <c r="L151" s="52"/>
      <c r="M151" s="54"/>
      <c r="N151" s="52"/>
    </row>
    <row r="152" spans="1:14" x14ac:dyDescent="0.25">
      <c r="A152" s="52"/>
      <c r="B152" s="52"/>
      <c r="C152" s="53"/>
      <c r="D152" s="52"/>
      <c r="E152" s="53"/>
      <c r="F152" s="52"/>
      <c r="G152" s="53"/>
      <c r="H152" s="52"/>
      <c r="I152" s="53"/>
      <c r="J152" s="52"/>
      <c r="K152" s="53"/>
      <c r="L152" s="52"/>
      <c r="M152" s="54"/>
      <c r="N152" s="52"/>
    </row>
    <row r="153" spans="1:14" x14ac:dyDescent="0.25">
      <c r="A153" s="52"/>
      <c r="B153" s="52"/>
      <c r="C153" s="53"/>
      <c r="D153" s="52"/>
      <c r="E153" s="53"/>
      <c r="F153" s="52"/>
      <c r="G153" s="53"/>
      <c r="H153" s="52"/>
      <c r="I153" s="53"/>
      <c r="J153" s="52"/>
      <c r="K153" s="53"/>
      <c r="L153" s="52"/>
      <c r="M153" s="54"/>
      <c r="N153" s="52"/>
    </row>
    <row r="154" spans="1:14" x14ac:dyDescent="0.25">
      <c r="A154" s="52"/>
      <c r="B154" s="52"/>
      <c r="C154" s="53"/>
      <c r="D154" s="52"/>
      <c r="E154" s="53"/>
      <c r="F154" s="52"/>
      <c r="G154" s="53"/>
      <c r="H154" s="52"/>
      <c r="I154" s="53"/>
      <c r="J154" s="52"/>
      <c r="K154" s="53"/>
      <c r="L154" s="52"/>
      <c r="M154" s="54"/>
      <c r="N154" s="52"/>
    </row>
    <row r="155" spans="1:14" x14ac:dyDescent="0.25">
      <c r="A155" s="52"/>
      <c r="B155" s="52"/>
      <c r="C155" s="53"/>
      <c r="D155" s="52"/>
      <c r="E155" s="53"/>
      <c r="F155" s="52"/>
      <c r="G155" s="53"/>
      <c r="H155" s="52"/>
      <c r="I155" s="53"/>
      <c r="J155" s="52"/>
      <c r="K155" s="53"/>
      <c r="L155" s="52"/>
      <c r="M155" s="54"/>
      <c r="N155" s="52"/>
    </row>
    <row r="156" spans="1:14" x14ac:dyDescent="0.25">
      <c r="A156" s="52"/>
      <c r="B156" s="52"/>
      <c r="C156" s="53"/>
      <c r="D156" s="52"/>
      <c r="E156" s="53"/>
      <c r="F156" s="52"/>
      <c r="G156" s="53"/>
      <c r="H156" s="52"/>
      <c r="I156" s="53"/>
      <c r="J156" s="52"/>
      <c r="K156" s="53"/>
      <c r="L156" s="52"/>
      <c r="M156" s="54"/>
      <c r="N156" s="52"/>
    </row>
    <row r="157" spans="1:14" x14ac:dyDescent="0.25">
      <c r="A157" s="52"/>
      <c r="B157" s="52"/>
      <c r="C157" s="53"/>
      <c r="D157" s="52"/>
      <c r="E157" s="53"/>
      <c r="F157" s="52"/>
      <c r="G157" s="53"/>
      <c r="H157" s="52"/>
      <c r="I157" s="53"/>
      <c r="J157" s="52"/>
      <c r="K157" s="53"/>
      <c r="L157" s="52"/>
      <c r="M157" s="54"/>
      <c r="N157" s="52"/>
    </row>
    <row r="158" spans="1:14" x14ac:dyDescent="0.25">
      <c r="A158" s="52"/>
      <c r="B158" s="52"/>
      <c r="C158" s="53"/>
      <c r="D158" s="52"/>
      <c r="E158" s="53"/>
      <c r="F158" s="52"/>
      <c r="G158" s="53"/>
      <c r="H158" s="52"/>
      <c r="I158" s="53"/>
      <c r="J158" s="52"/>
      <c r="K158" s="53"/>
      <c r="L158" s="52"/>
      <c r="M158" s="54"/>
      <c r="N158" s="52"/>
    </row>
    <row r="159" spans="1:14" x14ac:dyDescent="0.25">
      <c r="A159" s="52"/>
      <c r="B159" s="52"/>
      <c r="C159" s="53"/>
      <c r="D159" s="52"/>
      <c r="E159" s="53"/>
      <c r="F159" s="52"/>
      <c r="G159" s="53"/>
      <c r="H159" s="52"/>
      <c r="I159" s="53"/>
      <c r="J159" s="52"/>
      <c r="K159" s="53"/>
      <c r="L159" s="52"/>
      <c r="M159" s="54"/>
      <c r="N159" s="52"/>
    </row>
    <row r="160" spans="1:14" x14ac:dyDescent="0.25">
      <c r="A160" s="52"/>
      <c r="B160" s="52"/>
      <c r="C160" s="53"/>
      <c r="D160" s="52"/>
      <c r="E160" s="53"/>
      <c r="F160" s="52"/>
      <c r="G160" s="53"/>
      <c r="H160" s="52"/>
      <c r="I160" s="53"/>
      <c r="J160" s="52"/>
      <c r="K160" s="53"/>
      <c r="L160" s="52"/>
      <c r="M160" s="54"/>
      <c r="N160" s="52"/>
    </row>
    <row r="161" spans="1:14" x14ac:dyDescent="0.25">
      <c r="A161" s="52"/>
      <c r="B161" s="52"/>
      <c r="C161" s="53"/>
      <c r="D161" s="52"/>
      <c r="E161" s="53"/>
      <c r="F161" s="52"/>
      <c r="G161" s="53"/>
      <c r="H161" s="52"/>
      <c r="I161" s="53"/>
      <c r="J161" s="52"/>
      <c r="K161" s="53"/>
      <c r="L161" s="52"/>
      <c r="M161" s="54"/>
      <c r="N161" s="52"/>
    </row>
    <row r="162" spans="1:14" x14ac:dyDescent="0.25">
      <c r="A162" s="52"/>
      <c r="B162" s="52"/>
      <c r="C162" s="53"/>
      <c r="D162" s="52"/>
      <c r="E162" s="53"/>
      <c r="F162" s="52"/>
      <c r="G162" s="53"/>
      <c r="H162" s="52"/>
      <c r="I162" s="53"/>
      <c r="J162" s="52"/>
      <c r="K162" s="53"/>
      <c r="L162" s="52"/>
      <c r="M162" s="54"/>
      <c r="N162" s="52"/>
    </row>
    <row r="163" spans="1:14" x14ac:dyDescent="0.25">
      <c r="A163" s="52"/>
      <c r="B163" s="52"/>
      <c r="C163" s="53"/>
      <c r="D163" s="52"/>
      <c r="E163" s="53"/>
      <c r="F163" s="52"/>
      <c r="G163" s="53"/>
      <c r="H163" s="52"/>
      <c r="I163" s="53"/>
      <c r="J163" s="52"/>
      <c r="K163" s="53"/>
      <c r="L163" s="52"/>
      <c r="M163" s="54"/>
      <c r="N163" s="52"/>
    </row>
    <row r="164" spans="1:14" x14ac:dyDescent="0.25">
      <c r="A164" s="52"/>
      <c r="B164" s="52"/>
      <c r="C164" s="53"/>
      <c r="D164" s="52"/>
      <c r="E164" s="53"/>
      <c r="F164" s="52"/>
      <c r="G164" s="53"/>
      <c r="H164" s="52"/>
      <c r="I164" s="53"/>
      <c r="J164" s="52"/>
      <c r="K164" s="53"/>
      <c r="L164" s="52"/>
      <c r="M164" s="54"/>
      <c r="N164" s="52"/>
    </row>
    <row r="165" spans="1:14" x14ac:dyDescent="0.25">
      <c r="A165" s="52"/>
      <c r="B165" s="52"/>
      <c r="C165" s="53"/>
      <c r="D165" s="52"/>
      <c r="E165" s="53"/>
      <c r="F165" s="52"/>
      <c r="G165" s="53"/>
      <c r="H165" s="52"/>
      <c r="I165" s="53"/>
      <c r="J165" s="52"/>
      <c r="K165" s="53"/>
      <c r="L165" s="52"/>
      <c r="M165" s="54"/>
      <c r="N165" s="52"/>
    </row>
    <row r="166" spans="1:14" x14ac:dyDescent="0.25">
      <c r="A166" s="52"/>
      <c r="B166" s="52"/>
      <c r="C166" s="53"/>
      <c r="D166" s="52"/>
      <c r="E166" s="53"/>
      <c r="F166" s="52"/>
      <c r="G166" s="53"/>
      <c r="H166" s="52"/>
      <c r="I166" s="53"/>
      <c r="J166" s="52"/>
      <c r="K166" s="53"/>
      <c r="L166" s="52"/>
      <c r="M166" s="54"/>
      <c r="N166" s="52"/>
    </row>
    <row r="167" spans="1:14" x14ac:dyDescent="0.25">
      <c r="A167" s="52"/>
      <c r="B167" s="52"/>
      <c r="C167" s="53"/>
      <c r="D167" s="52"/>
      <c r="E167" s="53"/>
      <c r="F167" s="52"/>
      <c r="G167" s="53"/>
      <c r="H167" s="52"/>
      <c r="I167" s="53"/>
      <c r="J167" s="52"/>
      <c r="K167" s="53"/>
      <c r="L167" s="52"/>
      <c r="M167" s="54"/>
      <c r="N167" s="52"/>
    </row>
    <row r="168" spans="1:14" x14ac:dyDescent="0.25">
      <c r="A168" s="52"/>
      <c r="B168" s="52"/>
      <c r="C168" s="53"/>
      <c r="D168" s="52"/>
      <c r="E168" s="53"/>
      <c r="F168" s="52"/>
      <c r="G168" s="53"/>
      <c r="H168" s="52"/>
      <c r="I168" s="53"/>
      <c r="J168" s="52"/>
      <c r="K168" s="53"/>
      <c r="L168" s="52"/>
      <c r="M168" s="54"/>
      <c r="N168" s="52"/>
    </row>
    <row r="169" spans="1:14" x14ac:dyDescent="0.25">
      <c r="A169" s="52"/>
      <c r="B169" s="52"/>
      <c r="C169" s="53"/>
      <c r="D169" s="52"/>
      <c r="E169" s="53"/>
      <c r="F169" s="52"/>
      <c r="G169" s="53"/>
      <c r="H169" s="52"/>
      <c r="I169" s="53"/>
      <c r="J169" s="52"/>
      <c r="K169" s="53"/>
      <c r="L169" s="52"/>
      <c r="M169" s="54"/>
      <c r="N169" s="52"/>
    </row>
    <row r="170" spans="1:14" x14ac:dyDescent="0.25">
      <c r="A170" s="52"/>
      <c r="B170" s="52"/>
      <c r="C170" s="53"/>
      <c r="D170" s="52"/>
      <c r="E170" s="53"/>
      <c r="F170" s="52"/>
      <c r="G170" s="53"/>
      <c r="H170" s="52"/>
      <c r="I170" s="53"/>
      <c r="J170" s="52"/>
      <c r="K170" s="53"/>
      <c r="L170" s="52"/>
      <c r="M170" s="54"/>
      <c r="N170" s="52"/>
    </row>
    <row r="171" spans="1:14" x14ac:dyDescent="0.25">
      <c r="A171" s="52"/>
      <c r="B171" s="52"/>
      <c r="C171" s="53"/>
      <c r="D171" s="52"/>
      <c r="E171" s="53"/>
      <c r="F171" s="52"/>
      <c r="G171" s="53"/>
      <c r="H171" s="52"/>
      <c r="I171" s="53"/>
      <c r="J171" s="52"/>
      <c r="K171" s="53"/>
      <c r="L171" s="52"/>
      <c r="M171" s="54"/>
      <c r="N171" s="52"/>
    </row>
    <row r="172" spans="1:14" x14ac:dyDescent="0.25">
      <c r="A172" s="52"/>
      <c r="B172" s="52"/>
      <c r="C172" s="53"/>
      <c r="D172" s="52"/>
      <c r="E172" s="53"/>
      <c r="F172" s="52"/>
      <c r="G172" s="53"/>
      <c r="H172" s="52"/>
      <c r="I172" s="53"/>
      <c r="J172" s="52"/>
      <c r="K172" s="53"/>
      <c r="L172" s="52"/>
      <c r="M172" s="54"/>
      <c r="N172" s="52"/>
    </row>
    <row r="173" spans="1:14" x14ac:dyDescent="0.25">
      <c r="A173" s="52"/>
      <c r="B173" s="52"/>
      <c r="C173" s="53"/>
      <c r="D173" s="52"/>
      <c r="E173" s="53"/>
      <c r="F173" s="52"/>
      <c r="G173" s="53"/>
      <c r="H173" s="52"/>
      <c r="I173" s="53"/>
      <c r="J173" s="52"/>
      <c r="K173" s="53"/>
      <c r="L173" s="52"/>
      <c r="M173" s="54"/>
      <c r="N173" s="52"/>
    </row>
    <row r="174" spans="1:14" x14ac:dyDescent="0.25">
      <c r="A174" s="52"/>
      <c r="B174" s="52"/>
      <c r="C174" s="53"/>
      <c r="D174" s="52"/>
      <c r="E174" s="53"/>
      <c r="F174" s="52"/>
      <c r="G174" s="53"/>
      <c r="H174" s="52"/>
      <c r="I174" s="53"/>
      <c r="J174" s="52"/>
      <c r="K174" s="53"/>
      <c r="L174" s="52"/>
      <c r="M174" s="54"/>
      <c r="N174" s="52"/>
    </row>
    <row r="175" spans="1:14" x14ac:dyDescent="0.25">
      <c r="A175" s="52"/>
      <c r="B175" s="52"/>
      <c r="C175" s="53"/>
      <c r="D175" s="52"/>
      <c r="E175" s="53"/>
      <c r="F175" s="52"/>
      <c r="G175" s="53"/>
      <c r="H175" s="52"/>
      <c r="I175" s="53"/>
      <c r="J175" s="52"/>
      <c r="K175" s="53"/>
      <c r="L175" s="52"/>
      <c r="M175" s="54"/>
      <c r="N175" s="52"/>
    </row>
    <row r="176" spans="1:14" x14ac:dyDescent="0.25">
      <c r="A176" s="52"/>
      <c r="B176" s="52"/>
      <c r="C176" s="53"/>
      <c r="D176" s="52"/>
      <c r="E176" s="53"/>
      <c r="F176" s="52"/>
      <c r="G176" s="53"/>
      <c r="H176" s="52"/>
      <c r="I176" s="53"/>
      <c r="J176" s="52"/>
      <c r="K176" s="53"/>
      <c r="L176" s="52"/>
      <c r="M176" s="54"/>
      <c r="N176" s="52"/>
    </row>
    <row r="177" spans="1:14" x14ac:dyDescent="0.25">
      <c r="A177" s="52"/>
      <c r="B177" s="52"/>
      <c r="C177" s="53"/>
      <c r="D177" s="52"/>
      <c r="E177" s="53"/>
      <c r="F177" s="52"/>
      <c r="G177" s="53"/>
      <c r="H177" s="52"/>
      <c r="I177" s="53"/>
      <c r="J177" s="52"/>
      <c r="K177" s="53"/>
      <c r="L177" s="52"/>
      <c r="M177" s="54"/>
      <c r="N177" s="52"/>
    </row>
    <row r="178" spans="1:14" x14ac:dyDescent="0.25">
      <c r="A178" s="52"/>
      <c r="B178" s="52"/>
      <c r="C178" s="53"/>
      <c r="D178" s="52"/>
      <c r="E178" s="53"/>
      <c r="F178" s="52"/>
      <c r="G178" s="53"/>
      <c r="H178" s="52"/>
      <c r="I178" s="53"/>
      <c r="J178" s="52"/>
      <c r="K178" s="53"/>
      <c r="L178" s="52"/>
      <c r="M178" s="54"/>
      <c r="N178" s="52"/>
    </row>
    <row r="179" spans="1:14" x14ac:dyDescent="0.25">
      <c r="A179" s="52"/>
      <c r="B179" s="52"/>
      <c r="C179" s="53"/>
      <c r="D179" s="52"/>
      <c r="E179" s="53"/>
      <c r="F179" s="52"/>
      <c r="G179" s="53"/>
      <c r="H179" s="52"/>
      <c r="I179" s="53"/>
      <c r="J179" s="52"/>
      <c r="K179" s="53"/>
      <c r="L179" s="52"/>
      <c r="M179" s="54"/>
      <c r="N179" s="52"/>
    </row>
    <row r="180" spans="1:14" x14ac:dyDescent="0.25">
      <c r="A180" s="52"/>
      <c r="B180" s="52"/>
      <c r="C180" s="53"/>
      <c r="D180" s="52"/>
      <c r="E180" s="53"/>
      <c r="F180" s="52"/>
      <c r="G180" s="53"/>
      <c r="H180" s="52"/>
      <c r="I180" s="53"/>
      <c r="J180" s="52"/>
      <c r="K180" s="53"/>
      <c r="L180" s="52"/>
      <c r="M180" s="54"/>
      <c r="N180" s="52"/>
    </row>
    <row r="181" spans="1:14" x14ac:dyDescent="0.25">
      <c r="A181" s="52"/>
      <c r="B181" s="52"/>
      <c r="C181" s="53"/>
      <c r="D181" s="52"/>
      <c r="E181" s="53"/>
      <c r="F181" s="52"/>
      <c r="G181" s="53"/>
      <c r="H181" s="52"/>
      <c r="I181" s="53"/>
      <c r="J181" s="52"/>
      <c r="K181" s="53"/>
      <c r="L181" s="52"/>
      <c r="M181" s="54"/>
      <c r="N181" s="52"/>
    </row>
    <row r="182" spans="1:14" x14ac:dyDescent="0.25">
      <c r="A182" s="52"/>
      <c r="B182" s="52"/>
      <c r="C182" s="53"/>
      <c r="D182" s="52"/>
      <c r="E182" s="53"/>
      <c r="F182" s="52"/>
      <c r="G182" s="53"/>
      <c r="H182" s="52"/>
      <c r="I182" s="53"/>
      <c r="J182" s="52"/>
      <c r="K182" s="53"/>
      <c r="L182" s="52"/>
      <c r="M182" s="54"/>
      <c r="N182" s="52"/>
    </row>
    <row r="183" spans="1:14" x14ac:dyDescent="0.25">
      <c r="A183" s="52"/>
      <c r="B183" s="52"/>
      <c r="C183" s="53"/>
      <c r="D183" s="52"/>
      <c r="E183" s="53"/>
      <c r="F183" s="52"/>
      <c r="G183" s="53"/>
      <c r="H183" s="52"/>
      <c r="I183" s="53"/>
      <c r="J183" s="52"/>
      <c r="K183" s="53"/>
      <c r="L183" s="52"/>
      <c r="M183" s="54"/>
      <c r="N183" s="52"/>
    </row>
    <row r="184" spans="1:14" x14ac:dyDescent="0.25">
      <c r="A184" s="52"/>
      <c r="B184" s="52"/>
      <c r="C184" s="53"/>
      <c r="D184" s="52"/>
      <c r="E184" s="53"/>
      <c r="F184" s="52"/>
      <c r="G184" s="53"/>
      <c r="H184" s="52"/>
      <c r="I184" s="53"/>
      <c r="J184" s="52"/>
      <c r="K184" s="53"/>
      <c r="L184" s="52"/>
      <c r="M184" s="54"/>
      <c r="N184" s="52"/>
    </row>
    <row r="185" spans="1:14" x14ac:dyDescent="0.25">
      <c r="A185" s="52"/>
      <c r="B185" s="52"/>
      <c r="C185" s="53"/>
      <c r="D185" s="52"/>
      <c r="E185" s="53"/>
      <c r="F185" s="52"/>
      <c r="G185" s="53"/>
      <c r="H185" s="52"/>
      <c r="I185" s="53"/>
      <c r="J185" s="52"/>
      <c r="K185" s="53"/>
      <c r="L185" s="52"/>
      <c r="M185" s="54"/>
      <c r="N185" s="52"/>
    </row>
    <row r="186" spans="1:14" x14ac:dyDescent="0.25">
      <c r="A186" s="52"/>
      <c r="B186" s="52"/>
      <c r="C186" s="53"/>
      <c r="D186" s="52"/>
      <c r="E186" s="53"/>
      <c r="F186" s="52"/>
      <c r="G186" s="53"/>
      <c r="H186" s="52"/>
      <c r="I186" s="53"/>
      <c r="J186" s="52"/>
      <c r="K186" s="53"/>
      <c r="L186" s="52"/>
      <c r="M186" s="54"/>
      <c r="N186" s="52"/>
    </row>
    <row r="187" spans="1:14" x14ac:dyDescent="0.25">
      <c r="A187" s="52"/>
      <c r="B187" s="52"/>
      <c r="C187" s="53"/>
      <c r="D187" s="52"/>
      <c r="E187" s="53"/>
      <c r="F187" s="52"/>
      <c r="G187" s="53"/>
      <c r="H187" s="52"/>
      <c r="I187" s="53"/>
      <c r="J187" s="52"/>
      <c r="K187" s="53"/>
      <c r="L187" s="52"/>
      <c r="M187" s="54"/>
      <c r="N187" s="52"/>
    </row>
    <row r="188" spans="1:14" x14ac:dyDescent="0.25">
      <c r="A188" s="52"/>
      <c r="B188" s="52"/>
      <c r="C188" s="53"/>
      <c r="D188" s="52"/>
      <c r="E188" s="53"/>
      <c r="F188" s="52"/>
      <c r="G188" s="53"/>
      <c r="H188" s="52"/>
      <c r="I188" s="53"/>
      <c r="J188" s="52"/>
      <c r="K188" s="53"/>
      <c r="L188" s="52"/>
      <c r="M188" s="54"/>
      <c r="N188" s="52"/>
    </row>
    <row r="189" spans="1:14" x14ac:dyDescent="0.25">
      <c r="A189" s="52"/>
      <c r="B189" s="52"/>
      <c r="C189" s="53"/>
      <c r="D189" s="52"/>
      <c r="E189" s="53"/>
      <c r="F189" s="52"/>
      <c r="G189" s="53"/>
      <c r="H189" s="52"/>
      <c r="I189" s="53"/>
      <c r="J189" s="52"/>
      <c r="K189" s="53"/>
      <c r="L189" s="52"/>
      <c r="M189" s="54"/>
      <c r="N189" s="52"/>
    </row>
    <row r="190" spans="1:14" x14ac:dyDescent="0.25">
      <c r="A190" s="52"/>
      <c r="B190" s="52"/>
      <c r="C190" s="53"/>
      <c r="D190" s="52"/>
      <c r="E190" s="53"/>
      <c r="F190" s="52"/>
      <c r="G190" s="53"/>
      <c r="H190" s="52"/>
      <c r="I190" s="53"/>
      <c r="J190" s="52"/>
      <c r="K190" s="53"/>
      <c r="L190" s="52"/>
      <c r="M190" s="54"/>
      <c r="N190" s="52"/>
    </row>
    <row r="191" spans="1:14" x14ac:dyDescent="0.25">
      <c r="A191" s="52"/>
      <c r="B191" s="52"/>
      <c r="C191" s="53"/>
      <c r="D191" s="52"/>
      <c r="E191" s="53"/>
      <c r="F191" s="52"/>
      <c r="G191" s="53"/>
      <c r="H191" s="52"/>
      <c r="I191" s="53"/>
      <c r="J191" s="52"/>
      <c r="K191" s="53"/>
      <c r="L191" s="52"/>
      <c r="M191" s="54"/>
      <c r="N191" s="52"/>
    </row>
    <row r="192" spans="1:14" x14ac:dyDescent="0.25">
      <c r="A192" s="52"/>
      <c r="B192" s="52"/>
      <c r="C192" s="53"/>
      <c r="D192" s="52"/>
      <c r="E192" s="53"/>
      <c r="F192" s="52"/>
      <c r="G192" s="53"/>
      <c r="H192" s="52"/>
      <c r="I192" s="53"/>
      <c r="J192" s="52"/>
      <c r="K192" s="53"/>
      <c r="L192" s="52"/>
      <c r="M192" s="54"/>
      <c r="N192" s="52"/>
    </row>
    <row r="193" spans="1:14" x14ac:dyDescent="0.25">
      <c r="A193" s="52"/>
      <c r="B193" s="52"/>
      <c r="C193" s="53"/>
      <c r="D193" s="52"/>
      <c r="E193" s="53"/>
      <c r="F193" s="52"/>
      <c r="G193" s="53"/>
      <c r="H193" s="52"/>
      <c r="I193" s="53"/>
      <c r="J193" s="52"/>
      <c r="K193" s="53"/>
      <c r="L193" s="52"/>
      <c r="M193" s="54"/>
      <c r="N193" s="52"/>
    </row>
    <row r="194" spans="1:14" x14ac:dyDescent="0.25">
      <c r="A194" s="52"/>
      <c r="B194" s="52"/>
      <c r="C194" s="53"/>
      <c r="D194" s="52"/>
      <c r="E194" s="53"/>
      <c r="F194" s="52"/>
      <c r="G194" s="53"/>
      <c r="H194" s="52"/>
      <c r="I194" s="53"/>
      <c r="J194" s="52"/>
      <c r="K194" s="53"/>
      <c r="L194" s="52"/>
      <c r="M194" s="54"/>
      <c r="N194" s="52"/>
    </row>
    <row r="195" spans="1:14" x14ac:dyDescent="0.25">
      <c r="A195" s="52"/>
      <c r="B195" s="52"/>
      <c r="C195" s="53"/>
      <c r="D195" s="52"/>
      <c r="E195" s="53"/>
      <c r="F195" s="52"/>
      <c r="G195" s="53"/>
      <c r="H195" s="52"/>
      <c r="I195" s="53"/>
      <c r="J195" s="52"/>
      <c r="K195" s="53"/>
      <c r="L195" s="52"/>
      <c r="M195" s="54"/>
      <c r="N195" s="52"/>
    </row>
    <row r="196" spans="1:14" x14ac:dyDescent="0.25">
      <c r="A196" s="52"/>
      <c r="B196" s="52"/>
      <c r="C196" s="53"/>
      <c r="D196" s="52"/>
      <c r="E196" s="53"/>
      <c r="F196" s="52"/>
      <c r="G196" s="53"/>
      <c r="H196" s="52"/>
      <c r="I196" s="53"/>
      <c r="J196" s="52"/>
      <c r="K196" s="53"/>
      <c r="L196" s="52"/>
      <c r="M196" s="54"/>
      <c r="N196" s="52"/>
    </row>
    <row r="197" spans="1:14" x14ac:dyDescent="0.25">
      <c r="A197" s="52"/>
      <c r="B197" s="52"/>
      <c r="C197" s="53"/>
      <c r="D197" s="52"/>
      <c r="E197" s="53"/>
      <c r="F197" s="52"/>
      <c r="G197" s="53"/>
      <c r="H197" s="52"/>
      <c r="I197" s="53"/>
      <c r="J197" s="52"/>
      <c r="K197" s="53"/>
      <c r="L197" s="52"/>
      <c r="M197" s="54"/>
      <c r="N197" s="52"/>
    </row>
    <row r="198" spans="1:14" x14ac:dyDescent="0.25">
      <c r="A198" s="52"/>
      <c r="B198" s="52"/>
      <c r="C198" s="53"/>
      <c r="D198" s="52"/>
      <c r="E198" s="53"/>
      <c r="F198" s="52"/>
      <c r="G198" s="53"/>
      <c r="H198" s="52"/>
      <c r="I198" s="53"/>
      <c r="J198" s="52"/>
      <c r="K198" s="53"/>
      <c r="L198" s="52"/>
      <c r="M198" s="54"/>
      <c r="N198" s="52"/>
    </row>
    <row r="199" spans="1:14" x14ac:dyDescent="0.25">
      <c r="A199" s="52"/>
      <c r="B199" s="52"/>
      <c r="C199" s="53"/>
      <c r="D199" s="52"/>
      <c r="E199" s="53"/>
      <c r="F199" s="52"/>
      <c r="G199" s="53"/>
      <c r="H199" s="52"/>
      <c r="I199" s="53"/>
      <c r="J199" s="52"/>
      <c r="K199" s="53"/>
      <c r="L199" s="52"/>
      <c r="M199" s="54"/>
      <c r="N199" s="52"/>
    </row>
    <row r="200" spans="1:14" x14ac:dyDescent="0.25">
      <c r="A200" s="52"/>
      <c r="B200" s="52"/>
      <c r="C200" s="53"/>
      <c r="D200" s="52"/>
      <c r="E200" s="53"/>
      <c r="F200" s="52"/>
      <c r="G200" s="53"/>
      <c r="H200" s="52"/>
      <c r="I200" s="53"/>
      <c r="J200" s="52"/>
      <c r="K200" s="53"/>
      <c r="L200" s="52"/>
      <c r="M200" s="54"/>
      <c r="N200" s="52"/>
    </row>
    <row r="201" spans="1:14" x14ac:dyDescent="0.25">
      <c r="A201" s="52"/>
      <c r="B201" s="52"/>
      <c r="C201" s="53"/>
      <c r="D201" s="52"/>
      <c r="E201" s="53"/>
      <c r="F201" s="52"/>
      <c r="G201" s="53"/>
      <c r="H201" s="52"/>
      <c r="I201" s="53"/>
      <c r="J201" s="52"/>
      <c r="K201" s="53"/>
      <c r="L201" s="52"/>
      <c r="M201" s="54"/>
      <c r="N201" s="52"/>
    </row>
    <row r="202" spans="1:14" x14ac:dyDescent="0.25">
      <c r="A202" s="52"/>
      <c r="B202" s="52"/>
      <c r="C202" s="53"/>
      <c r="D202" s="52"/>
      <c r="E202" s="53"/>
      <c r="F202" s="52"/>
      <c r="G202" s="53"/>
      <c r="H202" s="52"/>
      <c r="I202" s="53"/>
      <c r="J202" s="52"/>
      <c r="K202" s="53"/>
      <c r="L202" s="52"/>
      <c r="M202" s="54"/>
      <c r="N202" s="52"/>
    </row>
    <row r="203" spans="1:14" x14ac:dyDescent="0.25">
      <c r="A203" s="52"/>
      <c r="B203" s="52"/>
      <c r="C203" s="53"/>
      <c r="D203" s="52"/>
      <c r="E203" s="53"/>
      <c r="F203" s="52"/>
      <c r="G203" s="53"/>
      <c r="H203" s="52"/>
      <c r="I203" s="53"/>
      <c r="J203" s="52"/>
      <c r="K203" s="53"/>
      <c r="L203" s="52"/>
      <c r="M203" s="54"/>
      <c r="N203" s="52"/>
    </row>
    <row r="204" spans="1:14" x14ac:dyDescent="0.25">
      <c r="A204" s="52"/>
      <c r="B204" s="52"/>
      <c r="C204" s="53"/>
      <c r="D204" s="52"/>
      <c r="E204" s="53"/>
      <c r="F204" s="52"/>
      <c r="G204" s="53"/>
      <c r="H204" s="52"/>
      <c r="I204" s="53"/>
      <c r="J204" s="52"/>
      <c r="K204" s="53"/>
      <c r="L204" s="52"/>
      <c r="M204" s="54"/>
      <c r="N204" s="52"/>
    </row>
    <row r="205" spans="1:14" x14ac:dyDescent="0.25">
      <c r="A205" s="52"/>
      <c r="B205" s="52"/>
      <c r="C205" s="53"/>
      <c r="D205" s="52"/>
      <c r="E205" s="53"/>
      <c r="F205" s="52"/>
      <c r="G205" s="53"/>
      <c r="H205" s="52"/>
      <c r="I205" s="53"/>
      <c r="J205" s="52"/>
      <c r="K205" s="53"/>
      <c r="L205" s="52"/>
      <c r="M205" s="54"/>
      <c r="N205" s="52"/>
    </row>
    <row r="206" spans="1:14" x14ac:dyDescent="0.25">
      <c r="A206" s="52"/>
      <c r="B206" s="52"/>
      <c r="C206" s="53"/>
      <c r="D206" s="52"/>
      <c r="E206" s="53"/>
      <c r="F206" s="52"/>
      <c r="G206" s="53"/>
      <c r="H206" s="52"/>
      <c r="I206" s="53"/>
      <c r="J206" s="52"/>
      <c r="K206" s="53"/>
      <c r="L206" s="52"/>
      <c r="M206" s="54"/>
      <c r="N206" s="52"/>
    </row>
    <row r="207" spans="1:14" x14ac:dyDescent="0.25">
      <c r="A207" s="52"/>
      <c r="B207" s="52"/>
      <c r="C207" s="53"/>
      <c r="D207" s="52"/>
      <c r="E207" s="53"/>
      <c r="F207" s="52"/>
      <c r="G207" s="53"/>
      <c r="H207" s="52"/>
      <c r="I207" s="53"/>
      <c r="J207" s="52"/>
      <c r="K207" s="53"/>
      <c r="L207" s="52"/>
      <c r="M207" s="54"/>
      <c r="N207" s="52"/>
    </row>
    <row r="208" spans="1:14" x14ac:dyDescent="0.25">
      <c r="A208" s="52"/>
      <c r="B208" s="52"/>
      <c r="C208" s="53"/>
      <c r="D208" s="52"/>
      <c r="E208" s="53"/>
      <c r="F208" s="52"/>
      <c r="G208" s="53"/>
      <c r="H208" s="52"/>
      <c r="I208" s="53"/>
      <c r="J208" s="52"/>
      <c r="K208" s="53"/>
      <c r="L208" s="52"/>
      <c r="M208" s="54"/>
      <c r="N208" s="52"/>
    </row>
    <row r="209" spans="1:14" x14ac:dyDescent="0.25">
      <c r="A209" s="52"/>
      <c r="B209" s="52"/>
      <c r="C209" s="53"/>
      <c r="D209" s="52"/>
      <c r="E209" s="53"/>
      <c r="F209" s="52"/>
      <c r="G209" s="53"/>
      <c r="H209" s="52"/>
      <c r="I209" s="53"/>
      <c r="J209" s="52"/>
      <c r="K209" s="53"/>
      <c r="L209" s="52"/>
      <c r="M209" s="54"/>
      <c r="N209" s="52"/>
    </row>
    <row r="210" spans="1:14" x14ac:dyDescent="0.25">
      <c r="A210" s="52"/>
      <c r="B210" s="52"/>
      <c r="C210" s="53"/>
      <c r="D210" s="52"/>
      <c r="E210" s="53"/>
      <c r="F210" s="52"/>
      <c r="G210" s="53"/>
      <c r="H210" s="52"/>
      <c r="I210" s="53"/>
      <c r="J210" s="52"/>
      <c r="K210" s="53"/>
      <c r="L210" s="52"/>
      <c r="M210" s="54"/>
      <c r="N210" s="52"/>
    </row>
    <row r="211" spans="1:14" x14ac:dyDescent="0.25">
      <c r="A211" s="52"/>
      <c r="B211" s="52"/>
      <c r="C211" s="53"/>
      <c r="D211" s="52"/>
      <c r="E211" s="53"/>
      <c r="F211" s="52"/>
      <c r="G211" s="53"/>
      <c r="H211" s="52"/>
      <c r="I211" s="53"/>
      <c r="J211" s="52"/>
      <c r="K211" s="53"/>
      <c r="L211" s="52"/>
      <c r="M211" s="54"/>
      <c r="N211" s="52"/>
    </row>
    <row r="212" spans="1:14" x14ac:dyDescent="0.25">
      <c r="A212" s="52"/>
      <c r="B212" s="52"/>
      <c r="C212" s="53"/>
      <c r="D212" s="52"/>
      <c r="E212" s="53"/>
      <c r="F212" s="52"/>
      <c r="G212" s="53"/>
      <c r="H212" s="52"/>
      <c r="I212" s="53"/>
      <c r="J212" s="52"/>
      <c r="K212" s="53"/>
      <c r="L212" s="52"/>
      <c r="M212" s="54"/>
      <c r="N212" s="52"/>
    </row>
    <row r="213" spans="1:14" x14ac:dyDescent="0.25">
      <c r="A213" s="52"/>
      <c r="B213" s="52"/>
      <c r="C213" s="53"/>
      <c r="D213" s="52"/>
      <c r="E213" s="53"/>
      <c r="F213" s="52"/>
      <c r="G213" s="53"/>
      <c r="H213" s="52"/>
      <c r="I213" s="53"/>
      <c r="J213" s="52"/>
      <c r="K213" s="53"/>
      <c r="L213" s="52"/>
      <c r="M213" s="54"/>
      <c r="N213" s="52"/>
    </row>
    <row r="214" spans="1:14" x14ac:dyDescent="0.25">
      <c r="A214" s="52"/>
      <c r="B214" s="52"/>
      <c r="C214" s="53"/>
      <c r="D214" s="52"/>
      <c r="E214" s="53"/>
      <c r="F214" s="52"/>
      <c r="G214" s="53"/>
      <c r="H214" s="52"/>
      <c r="I214" s="53"/>
      <c r="J214" s="52"/>
      <c r="K214" s="53"/>
      <c r="L214" s="52"/>
      <c r="M214" s="54"/>
      <c r="N214" s="52"/>
    </row>
    <row r="215" spans="1:14" x14ac:dyDescent="0.25">
      <c r="A215" s="52"/>
      <c r="B215" s="52"/>
      <c r="C215" s="53"/>
      <c r="D215" s="52"/>
      <c r="E215" s="53"/>
      <c r="F215" s="52"/>
      <c r="G215" s="53"/>
      <c r="H215" s="52"/>
      <c r="I215" s="53"/>
      <c r="J215" s="52"/>
      <c r="K215" s="53"/>
      <c r="L215" s="52"/>
      <c r="M215" s="54"/>
      <c r="N215" s="52"/>
    </row>
    <row r="216" spans="1:14" x14ac:dyDescent="0.25">
      <c r="A216" s="52"/>
      <c r="B216" s="52"/>
      <c r="C216" s="53"/>
      <c r="D216" s="52"/>
      <c r="E216" s="53"/>
      <c r="F216" s="52"/>
      <c r="G216" s="53"/>
      <c r="H216" s="52"/>
      <c r="I216" s="53"/>
      <c r="J216" s="52"/>
      <c r="K216" s="53"/>
      <c r="L216" s="52"/>
      <c r="M216" s="54"/>
      <c r="N216" s="52"/>
    </row>
    <row r="217" spans="1:14" x14ac:dyDescent="0.25">
      <c r="A217" s="52"/>
      <c r="B217" s="52"/>
      <c r="C217" s="53"/>
      <c r="D217" s="52"/>
      <c r="E217" s="53"/>
      <c r="F217" s="52"/>
      <c r="G217" s="53"/>
      <c r="H217" s="52"/>
      <c r="I217" s="53"/>
      <c r="J217" s="52"/>
      <c r="K217" s="53"/>
      <c r="L217" s="52"/>
      <c r="M217" s="54"/>
      <c r="N217" s="52"/>
    </row>
    <row r="218" spans="1:14" x14ac:dyDescent="0.25">
      <c r="A218" s="52"/>
      <c r="B218" s="52"/>
      <c r="C218" s="53"/>
      <c r="D218" s="52"/>
      <c r="E218" s="53"/>
      <c r="F218" s="52"/>
      <c r="G218" s="53"/>
      <c r="H218" s="52"/>
      <c r="I218" s="53"/>
      <c r="J218" s="52"/>
      <c r="K218" s="53"/>
      <c r="L218" s="52"/>
      <c r="M218" s="54"/>
      <c r="N218" s="52"/>
    </row>
    <row r="219" spans="1:14" x14ac:dyDescent="0.25">
      <c r="A219" s="52"/>
      <c r="B219" s="52"/>
      <c r="C219" s="53"/>
      <c r="D219" s="52"/>
      <c r="E219" s="53"/>
      <c r="F219" s="52"/>
      <c r="G219" s="53"/>
      <c r="H219" s="52"/>
      <c r="I219" s="53"/>
      <c r="J219" s="52"/>
      <c r="K219" s="53"/>
      <c r="L219" s="52"/>
      <c r="M219" s="54"/>
      <c r="N219" s="52"/>
    </row>
    <row r="220" spans="1:14" x14ac:dyDescent="0.25">
      <c r="A220" s="52"/>
      <c r="B220" s="52"/>
      <c r="C220" s="53"/>
      <c r="D220" s="52"/>
      <c r="E220" s="53"/>
      <c r="F220" s="52"/>
      <c r="G220" s="53"/>
      <c r="H220" s="52"/>
      <c r="I220" s="53"/>
      <c r="J220" s="52"/>
      <c r="K220" s="53"/>
      <c r="L220" s="52"/>
      <c r="M220" s="54"/>
      <c r="N220" s="52"/>
    </row>
    <row r="221" spans="1:14" x14ac:dyDescent="0.25">
      <c r="A221" s="52"/>
      <c r="B221" s="52"/>
      <c r="C221" s="53"/>
      <c r="D221" s="52"/>
      <c r="E221" s="53"/>
      <c r="F221" s="52"/>
      <c r="G221" s="53"/>
      <c r="H221" s="52"/>
      <c r="I221" s="53"/>
      <c r="J221" s="52"/>
      <c r="K221" s="53"/>
      <c r="L221" s="52"/>
      <c r="M221" s="54"/>
      <c r="N221" s="52"/>
    </row>
    <row r="222" spans="1:14" x14ac:dyDescent="0.25">
      <c r="A222" s="52"/>
      <c r="B222" s="52"/>
      <c r="C222" s="53"/>
      <c r="D222" s="52"/>
      <c r="E222" s="53"/>
      <c r="F222" s="52"/>
      <c r="G222" s="53"/>
      <c r="H222" s="52"/>
      <c r="I222" s="53"/>
      <c r="J222" s="52"/>
      <c r="K222" s="53"/>
      <c r="L222" s="52"/>
      <c r="M222" s="54"/>
      <c r="N222" s="52"/>
    </row>
    <row r="223" spans="1:14" x14ac:dyDescent="0.25">
      <c r="A223" s="52"/>
      <c r="B223" s="52"/>
      <c r="C223" s="53"/>
      <c r="D223" s="52"/>
      <c r="E223" s="53"/>
      <c r="F223" s="52"/>
      <c r="G223" s="53"/>
      <c r="H223" s="52"/>
      <c r="I223" s="53"/>
      <c r="J223" s="52"/>
      <c r="K223" s="53"/>
      <c r="L223" s="52"/>
      <c r="M223" s="54"/>
      <c r="N223" s="52"/>
    </row>
    <row r="224" spans="1:14" x14ac:dyDescent="0.25">
      <c r="A224" s="52"/>
      <c r="B224" s="52"/>
      <c r="C224" s="53"/>
      <c r="D224" s="52"/>
      <c r="E224" s="53"/>
      <c r="F224" s="52"/>
      <c r="G224" s="53"/>
      <c r="H224" s="52"/>
      <c r="I224" s="53"/>
      <c r="J224" s="52"/>
      <c r="K224" s="53"/>
      <c r="L224" s="52"/>
      <c r="M224" s="54"/>
      <c r="N224" s="52"/>
    </row>
    <row r="225" spans="1:14" x14ac:dyDescent="0.25">
      <c r="A225" s="52"/>
      <c r="B225" s="52"/>
      <c r="C225" s="53"/>
      <c r="D225" s="52"/>
      <c r="E225" s="53"/>
      <c r="F225" s="52"/>
      <c r="G225" s="53"/>
      <c r="H225" s="52"/>
      <c r="I225" s="53"/>
      <c r="J225" s="52"/>
      <c r="K225" s="53"/>
      <c r="L225" s="52"/>
      <c r="M225" s="54"/>
      <c r="N225" s="52"/>
    </row>
    <row r="226" spans="1:14" x14ac:dyDescent="0.25">
      <c r="A226" s="52"/>
      <c r="B226" s="52"/>
      <c r="C226" s="53"/>
      <c r="D226" s="52"/>
      <c r="E226" s="53"/>
      <c r="F226" s="52"/>
      <c r="G226" s="53"/>
      <c r="H226" s="52"/>
      <c r="I226" s="53"/>
      <c r="J226" s="52"/>
      <c r="K226" s="53"/>
      <c r="L226" s="52"/>
      <c r="M226" s="54"/>
      <c r="N226" s="52"/>
    </row>
    <row r="227" spans="1:14" x14ac:dyDescent="0.25">
      <c r="A227" s="52"/>
      <c r="B227" s="52"/>
      <c r="C227" s="53"/>
      <c r="D227" s="52"/>
      <c r="E227" s="53"/>
      <c r="F227" s="52"/>
      <c r="G227" s="53"/>
      <c r="H227" s="52"/>
      <c r="I227" s="53"/>
      <c r="J227" s="52"/>
      <c r="K227" s="53"/>
      <c r="L227" s="52"/>
      <c r="M227" s="54"/>
      <c r="N227" s="52"/>
    </row>
    <row r="228" spans="1:14" x14ac:dyDescent="0.25">
      <c r="A228" s="52"/>
      <c r="B228" s="52"/>
      <c r="C228" s="53"/>
      <c r="D228" s="52"/>
      <c r="E228" s="53"/>
      <c r="F228" s="52"/>
      <c r="G228" s="53"/>
      <c r="H228" s="52"/>
      <c r="I228" s="53"/>
      <c r="J228" s="52"/>
      <c r="K228" s="53"/>
      <c r="L228" s="52"/>
      <c r="M228" s="54"/>
      <c r="N228" s="52"/>
    </row>
    <row r="229" spans="1:14" x14ac:dyDescent="0.25">
      <c r="A229" s="52"/>
      <c r="B229" s="52"/>
      <c r="C229" s="53"/>
      <c r="D229" s="52"/>
      <c r="E229" s="53"/>
      <c r="F229" s="52"/>
      <c r="G229" s="53"/>
      <c r="H229" s="52"/>
      <c r="I229" s="53"/>
      <c r="J229" s="52"/>
      <c r="K229" s="53"/>
      <c r="L229" s="52"/>
      <c r="M229" s="54"/>
      <c r="N229" s="52"/>
    </row>
    <row r="230" spans="1:14" x14ac:dyDescent="0.25">
      <c r="A230" s="52"/>
      <c r="B230" s="52"/>
      <c r="C230" s="53"/>
      <c r="D230" s="52"/>
      <c r="E230" s="53"/>
      <c r="F230" s="52"/>
      <c r="G230" s="53"/>
      <c r="H230" s="52"/>
      <c r="I230" s="53"/>
      <c r="J230" s="52"/>
      <c r="K230" s="53"/>
      <c r="L230" s="52"/>
      <c r="M230" s="54"/>
      <c r="N230" s="52"/>
    </row>
    <row r="231" spans="1:14" x14ac:dyDescent="0.25">
      <c r="A231" s="52"/>
      <c r="B231" s="52"/>
      <c r="C231" s="53"/>
      <c r="D231" s="52"/>
      <c r="E231" s="53"/>
      <c r="F231" s="52"/>
      <c r="G231" s="53"/>
      <c r="H231" s="52"/>
      <c r="I231" s="53"/>
      <c r="J231" s="52"/>
      <c r="K231" s="53"/>
      <c r="L231" s="52"/>
      <c r="M231" s="54"/>
      <c r="N231" s="52"/>
    </row>
    <row r="232" spans="1:14" x14ac:dyDescent="0.25">
      <c r="A232" s="52"/>
      <c r="B232" s="52"/>
      <c r="C232" s="53"/>
      <c r="D232" s="52"/>
      <c r="E232" s="53"/>
      <c r="F232" s="52"/>
      <c r="G232" s="53"/>
      <c r="H232" s="52"/>
      <c r="I232" s="53"/>
      <c r="J232" s="52"/>
      <c r="K232" s="53"/>
      <c r="L232" s="52"/>
      <c r="M232" s="54"/>
      <c r="N232" s="52"/>
    </row>
    <row r="233" spans="1:14" x14ac:dyDescent="0.25">
      <c r="A233" s="52"/>
      <c r="B233" s="52"/>
      <c r="C233" s="53"/>
      <c r="D233" s="52"/>
      <c r="E233" s="53"/>
      <c r="F233" s="52"/>
      <c r="G233" s="53"/>
      <c r="H233" s="52"/>
      <c r="I233" s="53"/>
      <c r="J233" s="52"/>
      <c r="K233" s="53"/>
      <c r="L233" s="52"/>
      <c r="M233" s="54"/>
      <c r="N233" s="52"/>
    </row>
    <row r="234" spans="1:14" x14ac:dyDescent="0.25">
      <c r="A234" s="52"/>
      <c r="B234" s="52"/>
      <c r="C234" s="53"/>
      <c r="D234" s="52"/>
      <c r="E234" s="53"/>
      <c r="F234" s="52"/>
      <c r="G234" s="53"/>
      <c r="H234" s="52"/>
      <c r="I234" s="53"/>
      <c r="J234" s="52"/>
      <c r="K234" s="53"/>
      <c r="L234" s="52"/>
      <c r="M234" s="54"/>
      <c r="N234" s="52"/>
    </row>
    <row r="235" spans="1:14" x14ac:dyDescent="0.25">
      <c r="A235" s="52"/>
      <c r="B235" s="52"/>
      <c r="C235" s="53"/>
      <c r="D235" s="52"/>
      <c r="E235" s="53"/>
      <c r="F235" s="52"/>
      <c r="G235" s="53"/>
      <c r="H235" s="52"/>
      <c r="I235" s="53"/>
      <c r="J235" s="52"/>
      <c r="K235" s="53"/>
      <c r="L235" s="52"/>
      <c r="M235" s="54"/>
      <c r="N235" s="52"/>
    </row>
    <row r="236" spans="1:14" x14ac:dyDescent="0.25">
      <c r="A236" s="52"/>
      <c r="B236" s="52"/>
      <c r="C236" s="53"/>
      <c r="D236" s="52"/>
      <c r="E236" s="53"/>
      <c r="F236" s="52"/>
      <c r="G236" s="53"/>
      <c r="H236" s="52"/>
      <c r="I236" s="53"/>
      <c r="J236" s="52"/>
      <c r="K236" s="53"/>
      <c r="L236" s="52"/>
      <c r="M236" s="54"/>
      <c r="N236" s="52"/>
    </row>
    <row r="237" spans="1:14" x14ac:dyDescent="0.25">
      <c r="A237" s="52"/>
      <c r="B237" s="52"/>
      <c r="C237" s="53"/>
      <c r="D237" s="52"/>
      <c r="E237" s="53"/>
      <c r="F237" s="52"/>
      <c r="G237" s="53"/>
      <c r="H237" s="52"/>
      <c r="I237" s="53"/>
      <c r="J237" s="52"/>
      <c r="K237" s="53"/>
      <c r="L237" s="52"/>
      <c r="M237" s="54"/>
      <c r="N237" s="52"/>
    </row>
    <row r="238" spans="1:14" x14ac:dyDescent="0.25">
      <c r="A238" s="52"/>
      <c r="B238" s="52"/>
      <c r="C238" s="53"/>
      <c r="D238" s="52"/>
      <c r="E238" s="53"/>
      <c r="F238" s="52"/>
      <c r="G238" s="53"/>
      <c r="H238" s="52"/>
      <c r="I238" s="53"/>
      <c r="J238" s="52"/>
      <c r="K238" s="53"/>
      <c r="L238" s="52"/>
      <c r="M238" s="54"/>
      <c r="N238" s="52"/>
    </row>
    <row r="239" spans="1:14" x14ac:dyDescent="0.25">
      <c r="A239" s="52"/>
      <c r="B239" s="52"/>
      <c r="C239" s="53"/>
      <c r="D239" s="52"/>
      <c r="E239" s="53"/>
      <c r="F239" s="52"/>
      <c r="G239" s="53"/>
      <c r="H239" s="52"/>
      <c r="I239" s="53"/>
      <c r="J239" s="52"/>
      <c r="K239" s="53"/>
      <c r="L239" s="52"/>
      <c r="M239" s="54"/>
      <c r="N239" s="52"/>
    </row>
    <row r="240" spans="1:14" x14ac:dyDescent="0.25">
      <c r="A240" s="52"/>
      <c r="B240" s="52"/>
      <c r="C240" s="53"/>
      <c r="D240" s="52"/>
      <c r="E240" s="53"/>
      <c r="F240" s="52"/>
      <c r="G240" s="53"/>
      <c r="H240" s="52"/>
      <c r="I240" s="53"/>
      <c r="J240" s="52"/>
      <c r="K240" s="53"/>
      <c r="L240" s="52"/>
      <c r="M240" s="54"/>
      <c r="N240" s="52"/>
    </row>
    <row r="241" spans="1:14" x14ac:dyDescent="0.25">
      <c r="A241" s="52"/>
      <c r="B241" s="52"/>
      <c r="C241" s="53"/>
      <c r="D241" s="52"/>
      <c r="E241" s="53"/>
      <c r="F241" s="52"/>
      <c r="G241" s="53"/>
      <c r="H241" s="52"/>
      <c r="I241" s="53"/>
      <c r="J241" s="52"/>
      <c r="K241" s="53"/>
      <c r="L241" s="52"/>
      <c r="M241" s="54"/>
      <c r="N241" s="52"/>
    </row>
    <row r="242" spans="1:14" x14ac:dyDescent="0.25">
      <c r="A242" s="52"/>
      <c r="B242" s="52"/>
      <c r="C242" s="53"/>
      <c r="D242" s="52"/>
      <c r="E242" s="53"/>
      <c r="F242" s="52"/>
      <c r="G242" s="53"/>
      <c r="H242" s="52"/>
      <c r="I242" s="53"/>
      <c r="J242" s="52"/>
      <c r="K242" s="53"/>
      <c r="L242" s="52"/>
      <c r="M242" s="54"/>
      <c r="N242" s="52"/>
    </row>
    <row r="243" spans="1:14" x14ac:dyDescent="0.25">
      <c r="A243" s="52"/>
      <c r="B243" s="52"/>
      <c r="C243" s="53"/>
      <c r="D243" s="52"/>
      <c r="E243" s="53"/>
      <c r="F243" s="52"/>
      <c r="G243" s="53"/>
      <c r="H243" s="52"/>
      <c r="I243" s="53"/>
      <c r="J243" s="52"/>
      <c r="K243" s="53"/>
      <c r="L243" s="52"/>
      <c r="M243" s="54"/>
      <c r="N243" s="52"/>
    </row>
    <row r="244" spans="1:14" x14ac:dyDescent="0.25">
      <c r="A244" s="52"/>
      <c r="B244" s="52"/>
      <c r="C244" s="53"/>
      <c r="D244" s="52"/>
      <c r="E244" s="53"/>
      <c r="F244" s="52"/>
      <c r="G244" s="53"/>
      <c r="H244" s="52"/>
      <c r="I244" s="53"/>
      <c r="J244" s="52"/>
      <c r="K244" s="53"/>
      <c r="L244" s="52"/>
      <c r="M244" s="54"/>
      <c r="N244" s="52"/>
    </row>
    <row r="245" spans="1:14" x14ac:dyDescent="0.25">
      <c r="A245" s="52"/>
      <c r="B245" s="52"/>
      <c r="C245" s="53"/>
      <c r="D245" s="52"/>
      <c r="E245" s="53"/>
      <c r="F245" s="52"/>
      <c r="G245" s="53"/>
      <c r="H245" s="52"/>
      <c r="I245" s="53"/>
      <c r="J245" s="52"/>
      <c r="K245" s="53"/>
      <c r="L245" s="52"/>
      <c r="M245" s="54"/>
      <c r="N245" s="52"/>
    </row>
    <row r="246" spans="1:14" x14ac:dyDescent="0.25">
      <c r="A246" s="52"/>
      <c r="B246" s="52"/>
      <c r="C246" s="53"/>
      <c r="D246" s="52"/>
      <c r="E246" s="53"/>
      <c r="F246" s="52"/>
      <c r="G246" s="53"/>
      <c r="H246" s="52"/>
      <c r="I246" s="53"/>
      <c r="J246" s="52"/>
      <c r="K246" s="53"/>
      <c r="L246" s="52"/>
      <c r="M246" s="54"/>
      <c r="N246" s="52"/>
    </row>
    <row r="247" spans="1:14" x14ac:dyDescent="0.25">
      <c r="A247" s="52"/>
      <c r="B247" s="52"/>
      <c r="C247" s="53"/>
      <c r="D247" s="52"/>
      <c r="E247" s="53"/>
      <c r="F247" s="52"/>
      <c r="G247" s="53"/>
      <c r="H247" s="52"/>
      <c r="I247" s="53"/>
      <c r="J247" s="52"/>
      <c r="K247" s="53"/>
      <c r="L247" s="52"/>
      <c r="M247" s="54"/>
      <c r="N247" s="52"/>
    </row>
    <row r="248" spans="1:14" x14ac:dyDescent="0.25">
      <c r="A248" s="52"/>
      <c r="B248" s="52"/>
      <c r="C248" s="53"/>
      <c r="D248" s="52"/>
      <c r="E248" s="53"/>
      <c r="F248" s="52"/>
      <c r="G248" s="53"/>
      <c r="H248" s="52"/>
      <c r="I248" s="53"/>
      <c r="J248" s="52"/>
      <c r="K248" s="53"/>
      <c r="L248" s="52"/>
      <c r="M248" s="54"/>
      <c r="N248" s="52"/>
    </row>
    <row r="249" spans="1:14" x14ac:dyDescent="0.25">
      <c r="A249" s="52"/>
      <c r="B249" s="52"/>
      <c r="C249" s="53"/>
      <c r="D249" s="52"/>
      <c r="E249" s="53"/>
      <c r="F249" s="52"/>
      <c r="G249" s="53"/>
      <c r="H249" s="52"/>
      <c r="I249" s="53"/>
      <c r="J249" s="52"/>
      <c r="K249" s="53"/>
      <c r="L249" s="52"/>
      <c r="M249" s="54"/>
      <c r="N249" s="52"/>
    </row>
    <row r="250" spans="1:14" x14ac:dyDescent="0.25">
      <c r="A250" s="52"/>
      <c r="B250" s="52"/>
      <c r="C250" s="53"/>
      <c r="D250" s="52"/>
      <c r="E250" s="53"/>
      <c r="F250" s="52"/>
      <c r="G250" s="53"/>
      <c r="H250" s="52"/>
      <c r="I250" s="53"/>
      <c r="J250" s="52"/>
      <c r="K250" s="53"/>
      <c r="L250" s="52"/>
      <c r="M250" s="54"/>
      <c r="N250" s="52"/>
    </row>
    <row r="251" spans="1:14" x14ac:dyDescent="0.25">
      <c r="A251" s="52"/>
      <c r="B251" s="52"/>
      <c r="C251" s="53"/>
      <c r="D251" s="52"/>
      <c r="E251" s="53"/>
      <c r="F251" s="52"/>
      <c r="G251" s="53"/>
      <c r="H251" s="52"/>
      <c r="I251" s="53"/>
      <c r="J251" s="52"/>
      <c r="K251" s="53"/>
      <c r="L251" s="52"/>
      <c r="M251" s="54"/>
      <c r="N251" s="52"/>
    </row>
    <row r="252" spans="1:14" x14ac:dyDescent="0.25">
      <c r="A252" s="52"/>
      <c r="B252" s="52"/>
      <c r="C252" s="53"/>
      <c r="D252" s="52"/>
      <c r="E252" s="53"/>
      <c r="F252" s="52"/>
      <c r="G252" s="53"/>
      <c r="H252" s="52"/>
      <c r="I252" s="53"/>
      <c r="J252" s="52"/>
      <c r="K252" s="53"/>
      <c r="L252" s="52"/>
      <c r="M252" s="54"/>
      <c r="N252" s="52"/>
    </row>
    <row r="253" spans="1:14" x14ac:dyDescent="0.25">
      <c r="A253" s="52"/>
      <c r="B253" s="52"/>
      <c r="C253" s="53"/>
      <c r="D253" s="52"/>
      <c r="E253" s="53"/>
      <c r="F253" s="52"/>
      <c r="G253" s="53"/>
      <c r="H253" s="52"/>
      <c r="I253" s="53"/>
      <c r="J253" s="52"/>
      <c r="K253" s="53"/>
      <c r="L253" s="52"/>
      <c r="M253" s="54"/>
      <c r="N253" s="52"/>
    </row>
    <row r="254" spans="1:14" x14ac:dyDescent="0.25">
      <c r="A254" s="52"/>
      <c r="B254" s="52"/>
      <c r="C254" s="53"/>
      <c r="D254" s="52"/>
      <c r="E254" s="53"/>
      <c r="F254" s="52"/>
      <c r="G254" s="53"/>
      <c r="H254" s="52"/>
      <c r="I254" s="53"/>
      <c r="J254" s="52"/>
      <c r="K254" s="53"/>
      <c r="L254" s="52"/>
      <c r="M254" s="54"/>
      <c r="N254" s="52"/>
    </row>
    <row r="255" spans="1:14" x14ac:dyDescent="0.25">
      <c r="A255" s="52"/>
      <c r="B255" s="52"/>
      <c r="C255" s="53"/>
      <c r="D255" s="52"/>
      <c r="E255" s="53"/>
      <c r="F255" s="52"/>
      <c r="G255" s="53"/>
      <c r="H255" s="52"/>
      <c r="I255" s="53"/>
      <c r="J255" s="52"/>
      <c r="K255" s="53"/>
      <c r="L255" s="52"/>
      <c r="M255" s="54"/>
      <c r="N255" s="52"/>
    </row>
    <row r="256" spans="1:14" x14ac:dyDescent="0.25">
      <c r="A256" s="52"/>
      <c r="B256" s="52"/>
      <c r="C256" s="53"/>
      <c r="D256" s="52"/>
      <c r="E256" s="53"/>
      <c r="F256" s="52"/>
      <c r="G256" s="53"/>
      <c r="H256" s="52"/>
      <c r="I256" s="53"/>
      <c r="J256" s="52"/>
      <c r="K256" s="53"/>
      <c r="L256" s="52"/>
      <c r="M256" s="54"/>
      <c r="N256" s="52"/>
    </row>
    <row r="257" spans="1:14" x14ac:dyDescent="0.25">
      <c r="A257" s="52"/>
      <c r="B257" s="52"/>
      <c r="C257" s="53"/>
      <c r="D257" s="52"/>
      <c r="E257" s="53"/>
      <c r="F257" s="52"/>
      <c r="G257" s="53"/>
      <c r="H257" s="52"/>
      <c r="I257" s="53"/>
      <c r="J257" s="52"/>
      <c r="K257" s="53"/>
      <c r="L257" s="52"/>
      <c r="M257" s="54"/>
      <c r="N257" s="52"/>
    </row>
    <row r="258" spans="1:14" x14ac:dyDescent="0.25">
      <c r="A258" s="52"/>
      <c r="B258" s="52"/>
      <c r="C258" s="53"/>
      <c r="D258" s="52"/>
      <c r="E258" s="53"/>
      <c r="F258" s="52"/>
      <c r="G258" s="53"/>
      <c r="H258" s="52"/>
      <c r="I258" s="53"/>
      <c r="J258" s="52"/>
      <c r="K258" s="53"/>
      <c r="L258" s="52"/>
      <c r="M258" s="54"/>
      <c r="N258" s="52"/>
    </row>
    <row r="259" spans="1:14" x14ac:dyDescent="0.25">
      <c r="A259" s="52"/>
      <c r="B259" s="52"/>
      <c r="C259" s="53"/>
      <c r="D259" s="52"/>
      <c r="E259" s="53"/>
      <c r="F259" s="52"/>
      <c r="G259" s="53"/>
      <c r="H259" s="52"/>
      <c r="I259" s="53"/>
      <c r="J259" s="52"/>
      <c r="K259" s="53"/>
      <c r="L259" s="52"/>
      <c r="M259" s="54"/>
      <c r="N259" s="52"/>
    </row>
    <row r="260" spans="1:14" x14ac:dyDescent="0.25">
      <c r="A260" s="52"/>
      <c r="B260" s="52"/>
      <c r="C260" s="53"/>
      <c r="D260" s="52"/>
      <c r="E260" s="53"/>
      <c r="F260" s="52"/>
      <c r="G260" s="53"/>
      <c r="H260" s="52"/>
      <c r="I260" s="53"/>
      <c r="J260" s="52"/>
      <c r="K260" s="53"/>
      <c r="L260" s="52"/>
      <c r="M260" s="54"/>
      <c r="N260" s="52"/>
    </row>
    <row r="261" spans="1:14" x14ac:dyDescent="0.25">
      <c r="A261" s="52"/>
      <c r="B261" s="52"/>
      <c r="C261" s="53"/>
      <c r="D261" s="52"/>
      <c r="E261" s="53"/>
      <c r="F261" s="52"/>
      <c r="G261" s="53"/>
      <c r="H261" s="52"/>
      <c r="I261" s="53"/>
      <c r="J261" s="52"/>
      <c r="K261" s="53"/>
      <c r="L261" s="52"/>
      <c r="M261" s="54"/>
      <c r="N261" s="52"/>
    </row>
    <row r="262" spans="1:14" x14ac:dyDescent="0.25">
      <c r="A262" s="52"/>
      <c r="B262" s="52"/>
      <c r="C262" s="53"/>
      <c r="D262" s="52"/>
      <c r="E262" s="53"/>
      <c r="F262" s="52"/>
      <c r="G262" s="53"/>
      <c r="H262" s="52"/>
      <c r="I262" s="53"/>
      <c r="J262" s="52"/>
      <c r="K262" s="53"/>
      <c r="L262" s="52"/>
      <c r="M262" s="54"/>
      <c r="N262" s="52"/>
    </row>
    <row r="263" spans="1:14" x14ac:dyDescent="0.25">
      <c r="A263" s="52"/>
      <c r="B263" s="52"/>
      <c r="C263" s="53"/>
      <c r="D263" s="52"/>
      <c r="E263" s="53"/>
      <c r="F263" s="52"/>
      <c r="G263" s="53"/>
      <c r="H263" s="52"/>
      <c r="I263" s="53"/>
      <c r="J263" s="52"/>
      <c r="K263" s="53"/>
      <c r="L263" s="52"/>
      <c r="M263" s="54"/>
      <c r="N263" s="52"/>
    </row>
    <row r="264" spans="1:14" x14ac:dyDescent="0.25">
      <c r="A264" s="52"/>
      <c r="B264" s="52"/>
      <c r="C264" s="53"/>
      <c r="D264" s="52"/>
      <c r="E264" s="53"/>
      <c r="F264" s="52"/>
      <c r="G264" s="53"/>
      <c r="H264" s="52"/>
      <c r="I264" s="53"/>
      <c r="J264" s="52"/>
      <c r="K264" s="53"/>
      <c r="L264" s="52"/>
      <c r="M264" s="54"/>
      <c r="N264" s="52"/>
    </row>
    <row r="265" spans="1:14" x14ac:dyDescent="0.25">
      <c r="A265" s="52"/>
      <c r="B265" s="52"/>
      <c r="C265" s="53"/>
      <c r="D265" s="52"/>
      <c r="E265" s="53"/>
      <c r="F265" s="52"/>
      <c r="G265" s="53"/>
      <c r="H265" s="52"/>
      <c r="I265" s="53"/>
      <c r="J265" s="52"/>
      <c r="K265" s="53"/>
      <c r="L265" s="52"/>
      <c r="M265" s="54"/>
      <c r="N265" s="52"/>
    </row>
    <row r="266" spans="1:14" x14ac:dyDescent="0.25">
      <c r="A266" s="52"/>
      <c r="B266" s="52"/>
      <c r="C266" s="53"/>
      <c r="D266" s="52"/>
      <c r="E266" s="53"/>
      <c r="F266" s="52"/>
      <c r="G266" s="53"/>
      <c r="H266" s="52"/>
      <c r="I266" s="53"/>
      <c r="J266" s="52"/>
      <c r="K266" s="53"/>
      <c r="L266" s="52"/>
      <c r="M266" s="54"/>
      <c r="N266" s="52"/>
    </row>
    <row r="267" spans="1:14" x14ac:dyDescent="0.25">
      <c r="A267" s="52"/>
      <c r="B267" s="52"/>
      <c r="C267" s="53"/>
      <c r="D267" s="52"/>
      <c r="E267" s="53"/>
      <c r="F267" s="52"/>
      <c r="G267" s="53"/>
      <c r="H267" s="52"/>
      <c r="I267" s="53"/>
      <c r="J267" s="52"/>
      <c r="K267" s="53"/>
      <c r="L267" s="52"/>
      <c r="M267" s="54"/>
      <c r="N267" s="52"/>
    </row>
    <row r="268" spans="1:14" x14ac:dyDescent="0.25">
      <c r="A268" s="52"/>
      <c r="B268" s="52"/>
      <c r="C268" s="53"/>
      <c r="D268" s="52"/>
      <c r="E268" s="53"/>
      <c r="F268" s="52"/>
      <c r="G268" s="53"/>
      <c r="H268" s="52"/>
      <c r="I268" s="53"/>
      <c r="J268" s="52"/>
      <c r="K268" s="53"/>
      <c r="L268" s="52"/>
      <c r="M268" s="54"/>
      <c r="N268" s="52"/>
    </row>
    <row r="269" spans="1:14" x14ac:dyDescent="0.25">
      <c r="A269" s="52"/>
      <c r="B269" s="52"/>
      <c r="C269" s="53"/>
      <c r="D269" s="52"/>
      <c r="E269" s="53"/>
      <c r="F269" s="52"/>
      <c r="G269" s="53"/>
      <c r="H269" s="52"/>
      <c r="I269" s="53"/>
      <c r="J269" s="52"/>
      <c r="K269" s="53"/>
      <c r="L269" s="52"/>
      <c r="M269" s="54"/>
      <c r="N269" s="52"/>
    </row>
    <row r="270" spans="1:14" x14ac:dyDescent="0.25">
      <c r="A270" s="52"/>
      <c r="B270" s="52"/>
      <c r="C270" s="53"/>
      <c r="D270" s="52"/>
      <c r="E270" s="53"/>
      <c r="F270" s="52"/>
      <c r="G270" s="53"/>
      <c r="H270" s="52"/>
      <c r="I270" s="53"/>
      <c r="J270" s="52"/>
      <c r="K270" s="53"/>
      <c r="L270" s="52"/>
      <c r="M270" s="54"/>
      <c r="N270" s="52"/>
    </row>
    <row r="271" spans="1:14" x14ac:dyDescent="0.25">
      <c r="A271" s="52"/>
      <c r="B271" s="52"/>
      <c r="C271" s="53"/>
      <c r="D271" s="52"/>
      <c r="E271" s="53"/>
      <c r="F271" s="52"/>
      <c r="G271" s="53"/>
      <c r="H271" s="52"/>
      <c r="I271" s="53"/>
      <c r="J271" s="52"/>
      <c r="K271" s="53"/>
      <c r="L271" s="52"/>
      <c r="M271" s="54"/>
      <c r="N271" s="52"/>
    </row>
    <row r="272" spans="1:14" x14ac:dyDescent="0.25">
      <c r="A272" s="52"/>
      <c r="B272" s="52"/>
      <c r="C272" s="53"/>
      <c r="D272" s="52"/>
      <c r="E272" s="53"/>
      <c r="F272" s="52"/>
      <c r="G272" s="53"/>
      <c r="H272" s="52"/>
      <c r="I272" s="53"/>
      <c r="J272" s="52"/>
      <c r="K272" s="53"/>
      <c r="L272" s="52"/>
      <c r="M272" s="54"/>
      <c r="N272" s="52"/>
    </row>
    <row r="273" spans="1:14" x14ac:dyDescent="0.25">
      <c r="A273" s="52"/>
      <c r="B273" s="52"/>
      <c r="C273" s="53"/>
      <c r="D273" s="52"/>
      <c r="E273" s="53"/>
      <c r="F273" s="52"/>
      <c r="G273" s="53"/>
      <c r="H273" s="52"/>
      <c r="I273" s="53"/>
      <c r="J273" s="52"/>
      <c r="K273" s="53"/>
      <c r="L273" s="52"/>
      <c r="M273" s="54"/>
      <c r="N273" s="52"/>
    </row>
    <row r="274" spans="1:14" x14ac:dyDescent="0.25">
      <c r="A274" s="52"/>
      <c r="B274" s="52"/>
      <c r="C274" s="53"/>
      <c r="D274" s="52"/>
      <c r="E274" s="53"/>
      <c r="F274" s="52"/>
      <c r="G274" s="53"/>
      <c r="H274" s="52"/>
      <c r="I274" s="53"/>
      <c r="J274" s="52"/>
      <c r="K274" s="53"/>
      <c r="L274" s="52"/>
      <c r="M274" s="54"/>
      <c r="N274" s="52"/>
    </row>
    <row r="275" spans="1:14" x14ac:dyDescent="0.25">
      <c r="A275" s="52"/>
      <c r="B275" s="52"/>
      <c r="C275" s="53"/>
      <c r="D275" s="52"/>
      <c r="E275" s="53"/>
      <c r="F275" s="52"/>
      <c r="G275" s="53"/>
      <c r="H275" s="52"/>
      <c r="I275" s="53"/>
      <c r="J275" s="52"/>
      <c r="K275" s="53"/>
      <c r="L275" s="52"/>
      <c r="M275" s="54"/>
      <c r="N275" s="52"/>
    </row>
    <row r="276" spans="1:14" x14ac:dyDescent="0.25">
      <c r="A276" s="52"/>
      <c r="B276" s="52"/>
      <c r="C276" s="53"/>
      <c r="D276" s="52"/>
      <c r="E276" s="53"/>
      <c r="F276" s="52"/>
      <c r="G276" s="53"/>
      <c r="H276" s="52"/>
      <c r="I276" s="53"/>
      <c r="J276" s="52"/>
      <c r="K276" s="53"/>
      <c r="L276" s="52"/>
      <c r="M276" s="54"/>
      <c r="N276" s="52"/>
    </row>
    <row r="277" spans="1:14" x14ac:dyDescent="0.25">
      <c r="A277" s="52"/>
      <c r="B277" s="52"/>
      <c r="C277" s="53"/>
      <c r="D277" s="52"/>
      <c r="E277" s="53"/>
      <c r="F277" s="52"/>
      <c r="G277" s="53"/>
      <c r="H277" s="52"/>
      <c r="I277" s="53"/>
      <c r="J277" s="52"/>
      <c r="K277" s="53"/>
      <c r="L277" s="52"/>
      <c r="M277" s="54"/>
      <c r="N277" s="52"/>
    </row>
    <row r="278" spans="1:14" x14ac:dyDescent="0.25">
      <c r="A278" s="52"/>
      <c r="B278" s="52"/>
      <c r="C278" s="53"/>
      <c r="D278" s="52"/>
      <c r="E278" s="53"/>
      <c r="F278" s="52"/>
      <c r="G278" s="53"/>
      <c r="H278" s="52"/>
      <c r="I278" s="53"/>
      <c r="J278" s="52"/>
      <c r="K278" s="53"/>
      <c r="L278" s="52"/>
      <c r="M278" s="54"/>
      <c r="N278" s="52"/>
    </row>
    <row r="279" spans="1:14" x14ac:dyDescent="0.25">
      <c r="A279" s="52"/>
      <c r="B279" s="52"/>
      <c r="C279" s="53"/>
      <c r="D279" s="52"/>
      <c r="E279" s="53"/>
      <c r="F279" s="52"/>
      <c r="G279" s="53"/>
      <c r="H279" s="52"/>
      <c r="I279" s="53"/>
      <c r="J279" s="52"/>
      <c r="K279" s="53"/>
      <c r="L279" s="52"/>
      <c r="M279" s="54"/>
      <c r="N279" s="52"/>
    </row>
    <row r="280" spans="1:14" x14ac:dyDescent="0.25">
      <c r="A280" s="52"/>
      <c r="B280" s="52"/>
      <c r="C280" s="53"/>
      <c r="D280" s="52"/>
      <c r="E280" s="53"/>
      <c r="F280" s="52"/>
      <c r="G280" s="53"/>
      <c r="H280" s="52"/>
      <c r="I280" s="53"/>
      <c r="J280" s="52"/>
      <c r="K280" s="53"/>
      <c r="L280" s="52"/>
      <c r="M280" s="54"/>
      <c r="N280" s="52"/>
    </row>
    <row r="281" spans="1:14" x14ac:dyDescent="0.25">
      <c r="A281" s="52"/>
      <c r="B281" s="52"/>
      <c r="C281" s="53"/>
      <c r="D281" s="52"/>
      <c r="E281" s="53"/>
      <c r="F281" s="52"/>
      <c r="G281" s="53"/>
      <c r="H281" s="52"/>
      <c r="I281" s="53"/>
      <c r="J281" s="52"/>
      <c r="K281" s="53"/>
      <c r="L281" s="52"/>
      <c r="M281" s="54"/>
      <c r="N281" s="52"/>
    </row>
    <row r="282" spans="1:14" x14ac:dyDescent="0.25">
      <c r="A282" s="52"/>
      <c r="B282" s="52"/>
      <c r="C282" s="53"/>
      <c r="D282" s="52"/>
      <c r="E282" s="53"/>
      <c r="F282" s="52"/>
      <c r="G282" s="53"/>
      <c r="H282" s="52"/>
      <c r="I282" s="53"/>
      <c r="J282" s="52"/>
      <c r="K282" s="53"/>
      <c r="L282" s="52"/>
      <c r="M282" s="54"/>
      <c r="N282" s="52"/>
    </row>
    <row r="283" spans="1:14" x14ac:dyDescent="0.25">
      <c r="A283" s="52"/>
      <c r="B283" s="52"/>
      <c r="C283" s="53"/>
      <c r="D283" s="52"/>
      <c r="E283" s="53"/>
      <c r="F283" s="52"/>
      <c r="G283" s="53"/>
      <c r="H283" s="52"/>
      <c r="I283" s="53"/>
      <c r="J283" s="52"/>
      <c r="K283" s="53"/>
      <c r="L283" s="52"/>
      <c r="M283" s="54"/>
      <c r="N283" s="52"/>
    </row>
    <row r="284" spans="1:14" x14ac:dyDescent="0.25">
      <c r="A284" s="52"/>
      <c r="B284" s="52"/>
      <c r="C284" s="53"/>
      <c r="D284" s="52"/>
      <c r="E284" s="53"/>
      <c r="F284" s="52"/>
      <c r="G284" s="53"/>
      <c r="H284" s="52"/>
      <c r="I284" s="53"/>
      <c r="J284" s="52"/>
      <c r="K284" s="53"/>
      <c r="L284" s="52"/>
      <c r="M284" s="54"/>
      <c r="N284" s="52"/>
    </row>
    <row r="285" spans="1:14" x14ac:dyDescent="0.25">
      <c r="A285" s="52"/>
      <c r="B285" s="52"/>
      <c r="C285" s="53"/>
      <c r="D285" s="52"/>
      <c r="E285" s="53"/>
      <c r="F285" s="52"/>
      <c r="G285" s="53"/>
      <c r="H285" s="52"/>
      <c r="I285" s="53"/>
      <c r="J285" s="52"/>
      <c r="K285" s="53"/>
      <c r="L285" s="52"/>
      <c r="M285" s="54"/>
      <c r="N285" s="52"/>
    </row>
    <row r="286" spans="1:14" x14ac:dyDescent="0.25">
      <c r="A286" s="52"/>
      <c r="B286" s="52"/>
      <c r="C286" s="53"/>
      <c r="D286" s="52"/>
      <c r="E286" s="53"/>
      <c r="F286" s="52"/>
      <c r="G286" s="53"/>
      <c r="H286" s="52"/>
      <c r="I286" s="53"/>
      <c r="J286" s="52"/>
      <c r="K286" s="53"/>
      <c r="L286" s="52"/>
      <c r="M286" s="54"/>
      <c r="N286" s="52"/>
    </row>
    <row r="287" spans="1:14" x14ac:dyDescent="0.25">
      <c r="A287" s="52"/>
      <c r="B287" s="52"/>
      <c r="C287" s="53"/>
      <c r="D287" s="52"/>
      <c r="E287" s="53"/>
      <c r="F287" s="52"/>
      <c r="G287" s="53"/>
      <c r="H287" s="52"/>
      <c r="I287" s="53"/>
      <c r="J287" s="52"/>
      <c r="K287" s="53"/>
      <c r="L287" s="52"/>
      <c r="M287" s="54"/>
      <c r="N287" s="52"/>
    </row>
    <row r="288" spans="1:14" x14ac:dyDescent="0.25">
      <c r="A288" s="52"/>
      <c r="B288" s="52"/>
      <c r="C288" s="53"/>
      <c r="D288" s="52"/>
      <c r="E288" s="53"/>
      <c r="F288" s="52"/>
      <c r="G288" s="53"/>
      <c r="H288" s="52"/>
      <c r="I288" s="53"/>
      <c r="J288" s="52"/>
      <c r="K288" s="53"/>
      <c r="L288" s="52"/>
      <c r="M288" s="54"/>
      <c r="N288" s="52"/>
    </row>
    <row r="289" spans="1:14" x14ac:dyDescent="0.25">
      <c r="A289" s="52"/>
      <c r="B289" s="52"/>
      <c r="C289" s="53"/>
      <c r="D289" s="52"/>
      <c r="E289" s="53"/>
      <c r="F289" s="52"/>
      <c r="G289" s="53"/>
      <c r="H289" s="52"/>
      <c r="I289" s="53"/>
      <c r="J289" s="52"/>
      <c r="K289" s="53"/>
      <c r="L289" s="52"/>
      <c r="M289" s="54"/>
      <c r="N289" s="52"/>
    </row>
    <row r="290" spans="1:14" x14ac:dyDescent="0.25">
      <c r="A290" s="52"/>
      <c r="B290" s="52"/>
      <c r="C290" s="53"/>
      <c r="D290" s="52"/>
      <c r="E290" s="53"/>
      <c r="F290" s="52"/>
      <c r="G290" s="53"/>
      <c r="H290" s="52"/>
      <c r="I290" s="53"/>
      <c r="J290" s="52"/>
      <c r="K290" s="53"/>
      <c r="L290" s="52"/>
      <c r="M290" s="54"/>
      <c r="N290" s="52"/>
    </row>
    <row r="291" spans="1:14" x14ac:dyDescent="0.25">
      <c r="A291" s="52"/>
      <c r="B291" s="52"/>
      <c r="C291" s="53"/>
      <c r="D291" s="52"/>
      <c r="E291" s="53"/>
      <c r="F291" s="52"/>
      <c r="G291" s="53"/>
      <c r="H291" s="52"/>
      <c r="I291" s="53"/>
      <c r="J291" s="52"/>
      <c r="K291" s="53"/>
      <c r="L291" s="52"/>
      <c r="M291" s="54"/>
      <c r="N291" s="52"/>
    </row>
    <row r="292" spans="1:14" x14ac:dyDescent="0.25">
      <c r="A292" s="52"/>
      <c r="B292" s="52"/>
      <c r="C292" s="53"/>
      <c r="D292" s="52"/>
      <c r="E292" s="53"/>
      <c r="F292" s="52"/>
      <c r="G292" s="53"/>
      <c r="H292" s="52"/>
      <c r="I292" s="53"/>
      <c r="J292" s="52"/>
      <c r="K292" s="53"/>
      <c r="L292" s="52"/>
      <c r="M292" s="54"/>
      <c r="N292" s="52"/>
    </row>
    <row r="293" spans="1:14" x14ac:dyDescent="0.25">
      <c r="A293" s="52"/>
      <c r="B293" s="52"/>
      <c r="C293" s="53"/>
      <c r="D293" s="52"/>
      <c r="E293" s="53"/>
      <c r="F293" s="52"/>
      <c r="G293" s="53"/>
      <c r="H293" s="52"/>
      <c r="I293" s="53"/>
      <c r="J293" s="52"/>
      <c r="K293" s="53"/>
      <c r="L293" s="52"/>
      <c r="M293" s="54"/>
      <c r="N293" s="52"/>
    </row>
    <row r="294" spans="1:14" x14ac:dyDescent="0.25">
      <c r="A294" s="52"/>
      <c r="B294" s="52"/>
      <c r="C294" s="53"/>
      <c r="D294" s="52"/>
      <c r="E294" s="53"/>
      <c r="F294" s="52"/>
      <c r="G294" s="53"/>
      <c r="H294" s="52"/>
      <c r="I294" s="53"/>
      <c r="J294" s="52"/>
      <c r="K294" s="53"/>
      <c r="L294" s="52"/>
      <c r="M294" s="54"/>
      <c r="N294" s="52"/>
    </row>
    <row r="295" spans="1:14" x14ac:dyDescent="0.25">
      <c r="A295" s="52"/>
      <c r="B295" s="52"/>
      <c r="C295" s="53"/>
      <c r="D295" s="52"/>
      <c r="E295" s="53"/>
      <c r="F295" s="52"/>
      <c r="G295" s="53"/>
      <c r="H295" s="52"/>
      <c r="I295" s="53"/>
      <c r="J295" s="52"/>
      <c r="K295" s="53"/>
      <c r="L295" s="52"/>
      <c r="M295" s="54"/>
      <c r="N295" s="52"/>
    </row>
    <row r="296" spans="1:14" x14ac:dyDescent="0.25">
      <c r="A296" s="52"/>
      <c r="B296" s="52"/>
      <c r="C296" s="53"/>
      <c r="D296" s="52"/>
      <c r="E296" s="53"/>
      <c r="F296" s="52"/>
      <c r="G296" s="53"/>
      <c r="H296" s="52"/>
      <c r="I296" s="53"/>
      <c r="J296" s="52"/>
      <c r="K296" s="53"/>
      <c r="L296" s="52"/>
      <c r="M296" s="54"/>
      <c r="N296" s="52"/>
    </row>
    <row r="297" spans="1:14" x14ac:dyDescent="0.25">
      <c r="A297" s="52"/>
      <c r="B297" s="52"/>
      <c r="C297" s="53"/>
      <c r="D297" s="52"/>
      <c r="E297" s="53"/>
      <c r="F297" s="52"/>
      <c r="G297" s="53"/>
      <c r="H297" s="52"/>
      <c r="I297" s="53"/>
      <c r="J297" s="52"/>
      <c r="K297" s="53"/>
      <c r="L297" s="52"/>
      <c r="M297" s="54"/>
      <c r="N297" s="52"/>
    </row>
    <row r="298" spans="1:14" x14ac:dyDescent="0.25">
      <c r="A298" s="52"/>
      <c r="B298" s="52"/>
      <c r="C298" s="53"/>
      <c r="D298" s="52"/>
      <c r="E298" s="53"/>
      <c r="F298" s="52"/>
      <c r="G298" s="53"/>
      <c r="H298" s="52"/>
      <c r="I298" s="53"/>
      <c r="J298" s="52"/>
      <c r="K298" s="53"/>
      <c r="L298" s="52"/>
      <c r="M298" s="54"/>
      <c r="N298" s="52"/>
    </row>
    <row r="299" spans="1:14" x14ac:dyDescent="0.25">
      <c r="A299" s="52"/>
      <c r="B299" s="52"/>
      <c r="C299" s="53"/>
      <c r="D299" s="52"/>
      <c r="E299" s="53"/>
      <c r="F299" s="52"/>
      <c r="G299" s="53"/>
      <c r="H299" s="52"/>
      <c r="I299" s="53"/>
      <c r="J299" s="52"/>
      <c r="K299" s="53"/>
      <c r="L299" s="52"/>
      <c r="M299" s="54"/>
      <c r="N299" s="52"/>
    </row>
    <row r="300" spans="1:14" x14ac:dyDescent="0.25">
      <c r="A300" s="52"/>
      <c r="B300" s="52"/>
      <c r="C300" s="53"/>
      <c r="D300" s="52"/>
      <c r="E300" s="53"/>
      <c r="F300" s="52"/>
      <c r="G300" s="53"/>
      <c r="H300" s="52"/>
      <c r="I300" s="53"/>
      <c r="J300" s="52"/>
      <c r="K300" s="53"/>
      <c r="L300" s="52"/>
      <c r="M300" s="54"/>
      <c r="N300" s="52"/>
    </row>
    <row r="301" spans="1:14" x14ac:dyDescent="0.25">
      <c r="A301" s="52"/>
      <c r="B301" s="52"/>
      <c r="C301" s="53"/>
      <c r="D301" s="52"/>
      <c r="E301" s="53"/>
      <c r="F301" s="52"/>
      <c r="G301" s="53"/>
      <c r="H301" s="52"/>
      <c r="I301" s="53"/>
      <c r="J301" s="52"/>
      <c r="K301" s="53"/>
      <c r="L301" s="52"/>
      <c r="M301" s="54"/>
      <c r="N301" s="52"/>
    </row>
    <row r="302" spans="1:14" x14ac:dyDescent="0.25">
      <c r="A302" s="52"/>
      <c r="B302" s="52"/>
      <c r="C302" s="53"/>
      <c r="D302" s="52"/>
      <c r="E302" s="53"/>
      <c r="F302" s="52"/>
      <c r="G302" s="53"/>
      <c r="H302" s="52"/>
      <c r="I302" s="53"/>
      <c r="J302" s="52"/>
      <c r="K302" s="53"/>
      <c r="L302" s="52"/>
      <c r="M302" s="54"/>
      <c r="N302" s="52"/>
    </row>
    <row r="303" spans="1:14" x14ac:dyDescent="0.25">
      <c r="A303" s="52"/>
      <c r="B303" s="52"/>
      <c r="C303" s="53"/>
      <c r="D303" s="52"/>
      <c r="E303" s="53"/>
      <c r="F303" s="52"/>
      <c r="G303" s="53"/>
      <c r="H303" s="52"/>
      <c r="I303" s="53"/>
      <c r="J303" s="52"/>
      <c r="K303" s="53"/>
      <c r="L303" s="52"/>
      <c r="M303" s="54"/>
      <c r="N303" s="52"/>
    </row>
    <row r="304" spans="1:14" x14ac:dyDescent="0.25">
      <c r="A304" s="52"/>
      <c r="B304" s="52"/>
      <c r="C304" s="53"/>
      <c r="D304" s="52"/>
      <c r="E304" s="53"/>
      <c r="F304" s="52"/>
      <c r="G304" s="53"/>
      <c r="H304" s="52"/>
      <c r="I304" s="53"/>
      <c r="J304" s="52"/>
      <c r="K304" s="53"/>
      <c r="L304" s="52"/>
      <c r="M304" s="54"/>
      <c r="N304" s="52"/>
    </row>
    <row r="305" spans="1:14" x14ac:dyDescent="0.25">
      <c r="A305" s="52"/>
      <c r="B305" s="52"/>
      <c r="C305" s="53"/>
      <c r="D305" s="52"/>
      <c r="E305" s="53"/>
      <c r="F305" s="52"/>
      <c r="G305" s="53"/>
      <c r="H305" s="52"/>
      <c r="I305" s="53"/>
      <c r="J305" s="52"/>
      <c r="K305" s="53"/>
      <c r="L305" s="52"/>
      <c r="M305" s="54"/>
      <c r="N305" s="52"/>
    </row>
    <row r="306" spans="1:14" x14ac:dyDescent="0.25">
      <c r="A306" s="52"/>
      <c r="B306" s="52"/>
      <c r="C306" s="53"/>
      <c r="D306" s="52"/>
      <c r="E306" s="53"/>
      <c r="F306" s="52"/>
      <c r="G306" s="53"/>
      <c r="H306" s="52"/>
      <c r="I306" s="53"/>
      <c r="J306" s="52"/>
      <c r="K306" s="53"/>
      <c r="L306" s="52"/>
      <c r="M306" s="54"/>
      <c r="N306" s="52"/>
    </row>
    <row r="307" spans="1:14" x14ac:dyDescent="0.25">
      <c r="A307" s="52"/>
      <c r="B307" s="52"/>
      <c r="C307" s="53"/>
      <c r="D307" s="52"/>
      <c r="E307" s="53"/>
      <c r="F307" s="52"/>
      <c r="G307" s="53"/>
      <c r="H307" s="52"/>
      <c r="I307" s="53"/>
      <c r="J307" s="52"/>
      <c r="K307" s="53"/>
      <c r="L307" s="52"/>
      <c r="M307" s="54"/>
      <c r="N307" s="52"/>
    </row>
    <row r="308" spans="1:14" x14ac:dyDescent="0.25">
      <c r="A308" s="52"/>
      <c r="B308" s="52"/>
      <c r="C308" s="53"/>
      <c r="D308" s="52"/>
      <c r="E308" s="53"/>
      <c r="F308" s="52"/>
      <c r="G308" s="53"/>
      <c r="H308" s="52"/>
      <c r="I308" s="53"/>
      <c r="J308" s="52"/>
      <c r="K308" s="53"/>
      <c r="L308" s="52"/>
      <c r="M308" s="54"/>
      <c r="N308" s="52"/>
    </row>
    <row r="309" spans="1:14" x14ac:dyDescent="0.25">
      <c r="A309" s="52"/>
      <c r="B309" s="52"/>
      <c r="C309" s="53"/>
      <c r="D309" s="52"/>
      <c r="E309" s="53"/>
      <c r="F309" s="52"/>
      <c r="G309" s="53"/>
      <c r="H309" s="52"/>
      <c r="I309" s="53"/>
      <c r="J309" s="52"/>
      <c r="K309" s="53"/>
      <c r="L309" s="52"/>
      <c r="M309" s="54"/>
      <c r="N309" s="52"/>
    </row>
    <row r="310" spans="1:14" x14ac:dyDescent="0.25">
      <c r="A310" s="52"/>
      <c r="B310" s="52"/>
      <c r="C310" s="53"/>
      <c r="D310" s="52"/>
      <c r="E310" s="53"/>
      <c r="F310" s="52"/>
      <c r="G310" s="53"/>
      <c r="H310" s="52"/>
      <c r="I310" s="53"/>
      <c r="J310" s="52"/>
      <c r="K310" s="53"/>
      <c r="L310" s="52"/>
      <c r="M310" s="54"/>
      <c r="N310" s="52"/>
    </row>
    <row r="311" spans="1:14" x14ac:dyDescent="0.25">
      <c r="A311" s="52"/>
      <c r="B311" s="52"/>
      <c r="C311" s="53"/>
      <c r="D311" s="52"/>
      <c r="E311" s="53"/>
      <c r="F311" s="52"/>
      <c r="G311" s="53"/>
      <c r="H311" s="52"/>
      <c r="I311" s="53"/>
      <c r="J311" s="52"/>
      <c r="K311" s="53"/>
      <c r="L311" s="52"/>
      <c r="M311" s="54"/>
      <c r="N311" s="52"/>
    </row>
    <row r="312" spans="1:14" x14ac:dyDescent="0.25">
      <c r="A312" s="52"/>
      <c r="B312" s="52"/>
      <c r="C312" s="53"/>
      <c r="D312" s="52"/>
      <c r="E312" s="53"/>
      <c r="F312" s="52"/>
      <c r="G312" s="53"/>
      <c r="H312" s="52"/>
      <c r="I312" s="53"/>
      <c r="J312" s="52"/>
      <c r="K312" s="53"/>
      <c r="L312" s="52"/>
      <c r="M312" s="54"/>
      <c r="N312" s="52"/>
    </row>
    <row r="313" spans="1:14" x14ac:dyDescent="0.25">
      <c r="A313" s="52"/>
      <c r="B313" s="52"/>
      <c r="C313" s="53"/>
      <c r="D313" s="52"/>
      <c r="E313" s="53"/>
      <c r="F313" s="52"/>
      <c r="G313" s="53"/>
      <c r="H313" s="52"/>
      <c r="I313" s="53"/>
      <c r="J313" s="52"/>
      <c r="K313" s="53"/>
      <c r="L313" s="52"/>
      <c r="M313" s="54"/>
      <c r="N313" s="52"/>
    </row>
    <row r="314" spans="1:14" x14ac:dyDescent="0.25">
      <c r="A314" s="52"/>
      <c r="B314" s="52"/>
      <c r="C314" s="53"/>
      <c r="D314" s="52"/>
      <c r="E314" s="53"/>
      <c r="F314" s="52"/>
      <c r="G314" s="53"/>
      <c r="H314" s="52"/>
      <c r="I314" s="53"/>
      <c r="J314" s="52"/>
      <c r="K314" s="53"/>
      <c r="L314" s="52"/>
      <c r="M314" s="54"/>
      <c r="N314" s="52"/>
    </row>
    <row r="315" spans="1:14" x14ac:dyDescent="0.25">
      <c r="A315" s="52"/>
      <c r="B315" s="52"/>
      <c r="C315" s="53"/>
      <c r="D315" s="52"/>
      <c r="E315" s="53"/>
      <c r="F315" s="52"/>
      <c r="G315" s="53"/>
      <c r="H315" s="52"/>
      <c r="I315" s="53"/>
      <c r="J315" s="52"/>
      <c r="K315" s="53"/>
      <c r="L315" s="52"/>
      <c r="M315" s="54"/>
      <c r="N315" s="52"/>
    </row>
    <row r="316" spans="1:14" x14ac:dyDescent="0.25">
      <c r="A316" s="52"/>
      <c r="B316" s="52"/>
      <c r="C316" s="53"/>
      <c r="D316" s="52"/>
      <c r="E316" s="53"/>
      <c r="F316" s="52"/>
      <c r="G316" s="53"/>
      <c r="H316" s="52"/>
      <c r="I316" s="53"/>
      <c r="J316" s="52"/>
      <c r="K316" s="53"/>
      <c r="L316" s="52"/>
      <c r="M316" s="54"/>
      <c r="N316" s="52"/>
    </row>
    <row r="317" spans="1:14" x14ac:dyDescent="0.25">
      <c r="A317" s="52"/>
      <c r="B317" s="52"/>
      <c r="C317" s="53"/>
      <c r="D317" s="52"/>
      <c r="E317" s="53"/>
      <c r="F317" s="52"/>
      <c r="G317" s="53"/>
      <c r="H317" s="52"/>
      <c r="I317" s="53"/>
      <c r="J317" s="52"/>
      <c r="K317" s="53"/>
      <c r="L317" s="52"/>
      <c r="M317" s="54"/>
      <c r="N317" s="52"/>
    </row>
    <row r="318" spans="1:14" x14ac:dyDescent="0.25">
      <c r="A318" s="52"/>
      <c r="B318" s="52"/>
      <c r="C318" s="53"/>
      <c r="D318" s="52"/>
      <c r="E318" s="53"/>
      <c r="F318" s="52"/>
      <c r="G318" s="53"/>
      <c r="H318" s="52"/>
      <c r="I318" s="53"/>
      <c r="J318" s="52"/>
      <c r="K318" s="53"/>
      <c r="L318" s="52"/>
      <c r="M318" s="54"/>
      <c r="N318" s="52"/>
    </row>
    <row r="319" spans="1:14" x14ac:dyDescent="0.25">
      <c r="A319" s="52"/>
      <c r="B319" s="52"/>
      <c r="C319" s="53"/>
      <c r="D319" s="52"/>
      <c r="E319" s="53"/>
      <c r="F319" s="52"/>
      <c r="G319" s="53"/>
      <c r="H319" s="52"/>
      <c r="I319" s="53"/>
      <c r="J319" s="52"/>
      <c r="K319" s="53"/>
      <c r="L319" s="52"/>
      <c r="M319" s="54"/>
      <c r="N319" s="52"/>
    </row>
    <row r="320" spans="1:14" x14ac:dyDescent="0.25">
      <c r="A320" s="52"/>
      <c r="B320" s="52"/>
      <c r="C320" s="53"/>
      <c r="D320" s="52"/>
      <c r="E320" s="53"/>
      <c r="F320" s="52"/>
      <c r="G320" s="53"/>
      <c r="H320" s="52"/>
      <c r="I320" s="53"/>
      <c r="J320" s="52"/>
      <c r="K320" s="53"/>
      <c r="L320" s="52"/>
      <c r="M320" s="54"/>
      <c r="N320" s="52"/>
    </row>
    <row r="321" spans="1:14" x14ac:dyDescent="0.25">
      <c r="A321" s="52"/>
      <c r="B321" s="52"/>
      <c r="C321" s="53"/>
      <c r="D321" s="52"/>
      <c r="E321" s="53"/>
      <c r="F321" s="52"/>
      <c r="G321" s="53"/>
      <c r="H321" s="52"/>
      <c r="I321" s="53"/>
      <c r="J321" s="52"/>
      <c r="K321" s="53"/>
      <c r="L321" s="52"/>
      <c r="M321" s="54"/>
      <c r="N321" s="52"/>
    </row>
    <row r="322" spans="1:14" x14ac:dyDescent="0.25">
      <c r="A322" s="52"/>
      <c r="B322" s="52"/>
      <c r="C322" s="53"/>
      <c r="D322" s="52"/>
      <c r="E322" s="53"/>
      <c r="F322" s="52"/>
      <c r="G322" s="53"/>
      <c r="H322" s="52"/>
      <c r="I322" s="53"/>
      <c r="J322" s="52"/>
      <c r="K322" s="53"/>
      <c r="L322" s="52"/>
      <c r="M322" s="54"/>
      <c r="N322" s="52"/>
    </row>
    <row r="323" spans="1:14" x14ac:dyDescent="0.25">
      <c r="A323" s="52"/>
      <c r="B323" s="52"/>
      <c r="C323" s="53"/>
      <c r="D323" s="52"/>
      <c r="E323" s="53"/>
      <c r="F323" s="52"/>
      <c r="G323" s="53"/>
      <c r="H323" s="52"/>
      <c r="I323" s="53"/>
      <c r="J323" s="52"/>
      <c r="K323" s="53"/>
      <c r="L323" s="52"/>
      <c r="M323" s="54"/>
      <c r="N323" s="52"/>
    </row>
    <row r="324" spans="1:14" x14ac:dyDescent="0.25">
      <c r="A324" s="52"/>
      <c r="B324" s="52"/>
      <c r="C324" s="53"/>
      <c r="D324" s="52"/>
      <c r="E324" s="53"/>
      <c r="F324" s="52"/>
      <c r="G324" s="53"/>
      <c r="H324" s="52"/>
      <c r="I324" s="53"/>
      <c r="J324" s="52"/>
      <c r="K324" s="53"/>
      <c r="L324" s="52"/>
      <c r="M324" s="54"/>
      <c r="N324" s="52"/>
    </row>
    <row r="325" spans="1:14" x14ac:dyDescent="0.25">
      <c r="A325" s="52"/>
      <c r="B325" s="52"/>
      <c r="C325" s="53"/>
      <c r="D325" s="52"/>
      <c r="E325" s="53"/>
      <c r="F325" s="52"/>
      <c r="G325" s="53"/>
      <c r="H325" s="52"/>
      <c r="I325" s="53"/>
      <c r="J325" s="52"/>
      <c r="K325" s="53"/>
      <c r="L325" s="52"/>
      <c r="M325" s="54"/>
      <c r="N325" s="52"/>
    </row>
    <row r="326" spans="1:14" x14ac:dyDescent="0.25">
      <c r="A326" s="52"/>
      <c r="B326" s="52"/>
      <c r="C326" s="53"/>
      <c r="D326" s="52"/>
      <c r="E326" s="53"/>
      <c r="F326" s="52"/>
      <c r="G326" s="53"/>
      <c r="H326" s="52"/>
      <c r="I326" s="53"/>
      <c r="J326" s="52"/>
      <c r="K326" s="53"/>
      <c r="L326" s="52"/>
      <c r="M326" s="54"/>
      <c r="N326" s="52"/>
    </row>
    <row r="327" spans="1:14" x14ac:dyDescent="0.25">
      <c r="A327" s="52"/>
      <c r="B327" s="52"/>
      <c r="C327" s="53"/>
      <c r="D327" s="52"/>
      <c r="E327" s="53"/>
      <c r="F327" s="52"/>
      <c r="G327" s="53"/>
      <c r="H327" s="52"/>
      <c r="I327" s="53"/>
      <c r="J327" s="52"/>
      <c r="K327" s="53"/>
      <c r="L327" s="52"/>
      <c r="M327" s="54"/>
      <c r="N327" s="52"/>
    </row>
    <row r="328" spans="1:14" x14ac:dyDescent="0.25">
      <c r="A328" s="52"/>
      <c r="B328" s="52"/>
      <c r="C328" s="53"/>
      <c r="D328" s="52"/>
      <c r="E328" s="53"/>
      <c r="F328" s="52"/>
      <c r="G328" s="53"/>
      <c r="H328" s="52"/>
      <c r="I328" s="53"/>
      <c r="J328" s="52"/>
      <c r="K328" s="53"/>
      <c r="L328" s="52"/>
      <c r="M328" s="54"/>
      <c r="N328" s="52"/>
    </row>
    <row r="329" spans="1:14" x14ac:dyDescent="0.25">
      <c r="A329" s="52"/>
      <c r="B329" s="52"/>
      <c r="C329" s="53"/>
      <c r="D329" s="52"/>
      <c r="E329" s="53"/>
      <c r="F329" s="52"/>
      <c r="G329" s="53"/>
      <c r="H329" s="52"/>
      <c r="I329" s="53"/>
      <c r="J329" s="52"/>
      <c r="K329" s="53"/>
      <c r="L329" s="52"/>
      <c r="M329" s="54"/>
      <c r="N329" s="52"/>
    </row>
    <row r="330" spans="1:14" x14ac:dyDescent="0.25">
      <c r="A330" s="52"/>
      <c r="B330" s="52"/>
      <c r="C330" s="53"/>
      <c r="D330" s="52"/>
      <c r="E330" s="53"/>
      <c r="F330" s="52"/>
      <c r="G330" s="53"/>
      <c r="H330" s="52"/>
      <c r="I330" s="53"/>
      <c r="J330" s="52"/>
      <c r="K330" s="53"/>
      <c r="L330" s="52"/>
      <c r="M330" s="54"/>
      <c r="N330" s="52"/>
    </row>
    <row r="331" spans="1:14" x14ac:dyDescent="0.25">
      <c r="A331" s="52"/>
      <c r="B331" s="52"/>
      <c r="C331" s="53"/>
      <c r="D331" s="52"/>
      <c r="E331" s="53"/>
      <c r="F331" s="52"/>
      <c r="G331" s="53"/>
      <c r="H331" s="52"/>
      <c r="I331" s="53"/>
      <c r="J331" s="52"/>
      <c r="K331" s="53"/>
      <c r="L331" s="52"/>
      <c r="M331" s="54"/>
      <c r="N331" s="52"/>
    </row>
    <row r="332" spans="1:14" x14ac:dyDescent="0.25">
      <c r="A332" s="52"/>
      <c r="B332" s="52"/>
      <c r="C332" s="53"/>
      <c r="D332" s="52"/>
      <c r="E332" s="53"/>
      <c r="F332" s="52"/>
      <c r="G332" s="53"/>
      <c r="H332" s="52"/>
      <c r="I332" s="53"/>
      <c r="J332" s="52"/>
      <c r="K332" s="53"/>
      <c r="L332" s="52"/>
      <c r="M332" s="54"/>
      <c r="N332" s="52"/>
    </row>
    <row r="333" spans="1:14" x14ac:dyDescent="0.25">
      <c r="A333" s="52"/>
      <c r="B333" s="52"/>
      <c r="C333" s="53"/>
      <c r="D333" s="52"/>
      <c r="E333" s="53"/>
      <c r="F333" s="52"/>
      <c r="G333" s="53"/>
      <c r="H333" s="52"/>
      <c r="I333" s="53"/>
      <c r="J333" s="52"/>
      <c r="K333" s="53"/>
      <c r="L333" s="52"/>
      <c r="M333" s="54"/>
      <c r="N333" s="52"/>
    </row>
    <row r="334" spans="1:14" x14ac:dyDescent="0.25">
      <c r="A334" s="52"/>
      <c r="B334" s="52"/>
      <c r="C334" s="53"/>
      <c r="D334" s="52"/>
      <c r="E334" s="53"/>
      <c r="F334" s="52"/>
      <c r="G334" s="53"/>
      <c r="H334" s="52"/>
      <c r="I334" s="53"/>
      <c r="J334" s="52"/>
      <c r="K334" s="53"/>
      <c r="L334" s="52"/>
      <c r="M334" s="54"/>
      <c r="N334" s="52"/>
    </row>
    <row r="335" spans="1:14" x14ac:dyDescent="0.25">
      <c r="A335" s="52"/>
      <c r="B335" s="52"/>
      <c r="C335" s="53"/>
      <c r="D335" s="52"/>
      <c r="E335" s="53"/>
      <c r="F335" s="52"/>
      <c r="G335" s="53"/>
      <c r="H335" s="52"/>
      <c r="I335" s="53"/>
      <c r="J335" s="52"/>
      <c r="K335" s="53"/>
      <c r="L335" s="52"/>
      <c r="M335" s="54"/>
      <c r="N335" s="52"/>
    </row>
    <row r="336" spans="1:14" x14ac:dyDescent="0.25">
      <c r="A336" s="52"/>
      <c r="B336" s="52"/>
      <c r="C336" s="53"/>
      <c r="D336" s="52"/>
      <c r="E336" s="53"/>
      <c r="F336" s="52"/>
      <c r="G336" s="53"/>
      <c r="H336" s="52"/>
      <c r="I336" s="53"/>
      <c r="J336" s="52"/>
      <c r="K336" s="53"/>
      <c r="L336" s="52"/>
      <c r="M336" s="54"/>
      <c r="N336" s="52"/>
    </row>
    <row r="337" spans="1:14" x14ac:dyDescent="0.25">
      <c r="A337" s="52"/>
      <c r="B337" s="52"/>
      <c r="C337" s="53"/>
      <c r="D337" s="52"/>
      <c r="E337" s="53"/>
      <c r="F337" s="52"/>
      <c r="G337" s="53"/>
      <c r="H337" s="52"/>
      <c r="I337" s="53"/>
      <c r="J337" s="52"/>
      <c r="K337" s="53"/>
      <c r="L337" s="52"/>
      <c r="M337" s="54"/>
      <c r="N337" s="52"/>
    </row>
    <row r="338" spans="1:14" x14ac:dyDescent="0.25">
      <c r="A338" s="52"/>
      <c r="B338" s="52"/>
      <c r="C338" s="53"/>
      <c r="D338" s="52"/>
      <c r="E338" s="53"/>
      <c r="F338" s="52"/>
      <c r="G338" s="53"/>
      <c r="H338" s="52"/>
      <c r="I338" s="53"/>
      <c r="J338" s="52"/>
      <c r="K338" s="53"/>
      <c r="L338" s="52"/>
      <c r="M338" s="54"/>
      <c r="N338" s="52"/>
    </row>
    <row r="339" spans="1:14" x14ac:dyDescent="0.25">
      <c r="A339" s="52"/>
      <c r="B339" s="52"/>
      <c r="C339" s="53"/>
      <c r="D339" s="52"/>
      <c r="E339" s="53"/>
      <c r="F339" s="52"/>
      <c r="G339" s="53"/>
      <c r="H339" s="52"/>
      <c r="I339" s="53"/>
      <c r="J339" s="52"/>
      <c r="K339" s="53"/>
      <c r="L339" s="52"/>
      <c r="M339" s="54"/>
      <c r="N339" s="52"/>
    </row>
    <row r="340" spans="1:14" x14ac:dyDescent="0.25">
      <c r="A340" s="52"/>
      <c r="B340" s="52"/>
      <c r="C340" s="53"/>
      <c r="D340" s="52"/>
      <c r="E340" s="53"/>
      <c r="F340" s="52"/>
      <c r="G340" s="53"/>
      <c r="H340" s="52"/>
      <c r="I340" s="53"/>
      <c r="J340" s="52"/>
      <c r="K340" s="53"/>
      <c r="L340" s="52"/>
      <c r="M340" s="54"/>
      <c r="N340" s="52"/>
    </row>
    <row r="341" spans="1:14" x14ac:dyDescent="0.25">
      <c r="A341" s="52"/>
      <c r="B341" s="52"/>
      <c r="C341" s="53"/>
      <c r="D341" s="52"/>
      <c r="E341" s="53"/>
      <c r="F341" s="52"/>
      <c r="G341" s="53"/>
      <c r="H341" s="52"/>
      <c r="I341" s="53"/>
      <c r="J341" s="52"/>
      <c r="K341" s="53"/>
      <c r="L341" s="52"/>
      <c r="M341" s="54"/>
      <c r="N341" s="52"/>
    </row>
    <row r="342" spans="1:14" x14ac:dyDescent="0.25">
      <c r="A342" s="52"/>
      <c r="B342" s="52"/>
      <c r="C342" s="53"/>
      <c r="D342" s="52"/>
      <c r="E342" s="53"/>
      <c r="F342" s="52"/>
      <c r="G342" s="53"/>
      <c r="H342" s="52"/>
      <c r="I342" s="53"/>
      <c r="J342" s="52"/>
      <c r="K342" s="53"/>
      <c r="L342" s="52"/>
      <c r="M342" s="54"/>
      <c r="N342" s="52"/>
    </row>
    <row r="343" spans="1:14" x14ac:dyDescent="0.25">
      <c r="A343" s="52"/>
      <c r="B343" s="52"/>
      <c r="C343" s="53"/>
      <c r="D343" s="52"/>
      <c r="E343" s="53"/>
      <c r="F343" s="52"/>
      <c r="G343" s="53"/>
      <c r="H343" s="52"/>
      <c r="I343" s="53"/>
      <c r="J343" s="52"/>
      <c r="K343" s="53"/>
      <c r="L343" s="52"/>
      <c r="M343" s="54"/>
      <c r="N343" s="52"/>
    </row>
    <row r="344" spans="1:14" x14ac:dyDescent="0.25">
      <c r="A344" s="52"/>
      <c r="B344" s="52"/>
      <c r="C344" s="53"/>
      <c r="D344" s="52"/>
      <c r="E344" s="53"/>
      <c r="F344" s="52"/>
      <c r="G344" s="53"/>
      <c r="H344" s="52"/>
      <c r="I344" s="53"/>
      <c r="J344" s="52"/>
      <c r="K344" s="53"/>
      <c r="L344" s="52"/>
      <c r="M344" s="54"/>
      <c r="N344" s="52"/>
    </row>
    <row r="345" spans="1:14" x14ac:dyDescent="0.25">
      <c r="A345" s="52"/>
      <c r="B345" s="52"/>
      <c r="C345" s="53"/>
      <c r="D345" s="52"/>
      <c r="E345" s="53"/>
      <c r="F345" s="52"/>
      <c r="G345" s="53"/>
      <c r="H345" s="52"/>
      <c r="I345" s="53"/>
      <c r="J345" s="52"/>
      <c r="K345" s="53"/>
      <c r="L345" s="52"/>
      <c r="M345" s="54"/>
      <c r="N345" s="52"/>
    </row>
    <row r="346" spans="1:14" x14ac:dyDescent="0.25">
      <c r="A346" s="52"/>
      <c r="B346" s="52"/>
      <c r="C346" s="53"/>
      <c r="D346" s="52"/>
      <c r="E346" s="53"/>
      <c r="F346" s="52"/>
      <c r="G346" s="53"/>
      <c r="H346" s="52"/>
      <c r="I346" s="53"/>
      <c r="J346" s="52"/>
      <c r="K346" s="53"/>
      <c r="L346" s="52"/>
      <c r="M346" s="54"/>
      <c r="N346" s="52"/>
    </row>
    <row r="347" spans="1:14" x14ac:dyDescent="0.25">
      <c r="A347" s="52"/>
      <c r="B347" s="52"/>
      <c r="C347" s="53"/>
      <c r="D347" s="52"/>
      <c r="E347" s="53"/>
      <c r="F347" s="52"/>
      <c r="G347" s="53"/>
      <c r="H347" s="52"/>
      <c r="I347" s="53"/>
      <c r="J347" s="52"/>
      <c r="K347" s="53"/>
      <c r="L347" s="52"/>
      <c r="M347" s="54"/>
      <c r="N347" s="52"/>
    </row>
    <row r="348" spans="1:14" x14ac:dyDescent="0.25">
      <c r="A348" s="52"/>
      <c r="B348" s="52"/>
      <c r="C348" s="53"/>
      <c r="D348" s="52"/>
      <c r="E348" s="53"/>
      <c r="F348" s="52"/>
      <c r="G348" s="53"/>
      <c r="H348" s="52"/>
      <c r="I348" s="53"/>
      <c r="J348" s="52"/>
      <c r="K348" s="53"/>
      <c r="L348" s="52"/>
      <c r="M348" s="54"/>
      <c r="N348" s="52"/>
    </row>
    <row r="349" spans="1:14" x14ac:dyDescent="0.25">
      <c r="A349" s="52"/>
      <c r="B349" s="52"/>
      <c r="C349" s="53"/>
      <c r="D349" s="52"/>
      <c r="E349" s="53"/>
      <c r="F349" s="52"/>
      <c r="G349" s="53"/>
      <c r="H349" s="52"/>
      <c r="I349" s="53"/>
      <c r="J349" s="52"/>
      <c r="K349" s="53"/>
      <c r="L349" s="52"/>
      <c r="M349" s="54"/>
      <c r="N349" s="52"/>
    </row>
    <row r="350" spans="1:14" x14ac:dyDescent="0.25">
      <c r="A350" s="52"/>
      <c r="B350" s="52"/>
      <c r="C350" s="53"/>
      <c r="D350" s="52"/>
      <c r="E350" s="53"/>
      <c r="F350" s="52"/>
      <c r="G350" s="53"/>
      <c r="H350" s="52"/>
      <c r="I350" s="53"/>
      <c r="J350" s="52"/>
      <c r="K350" s="53"/>
      <c r="L350" s="52"/>
      <c r="M350" s="54"/>
      <c r="N350" s="52"/>
    </row>
    <row r="351" spans="1:14" x14ac:dyDescent="0.25">
      <c r="A351" s="52"/>
      <c r="B351" s="52"/>
      <c r="C351" s="53"/>
      <c r="D351" s="52"/>
      <c r="E351" s="53"/>
      <c r="F351" s="52"/>
      <c r="G351" s="53"/>
      <c r="H351" s="52"/>
      <c r="I351" s="53"/>
      <c r="J351" s="52"/>
      <c r="K351" s="53"/>
      <c r="L351" s="52"/>
      <c r="M351" s="54"/>
      <c r="N351" s="52"/>
    </row>
    <row r="352" spans="1:14" x14ac:dyDescent="0.25">
      <c r="A352" s="52"/>
      <c r="B352" s="52"/>
      <c r="C352" s="53"/>
      <c r="D352" s="52"/>
      <c r="E352" s="53"/>
      <c r="F352" s="52"/>
      <c r="G352" s="53"/>
      <c r="H352" s="52"/>
      <c r="I352" s="53"/>
      <c r="J352" s="52"/>
      <c r="K352" s="53"/>
      <c r="L352" s="52"/>
      <c r="M352" s="54"/>
      <c r="N352" s="52"/>
    </row>
    <row r="353" spans="1:14" x14ac:dyDescent="0.25">
      <c r="A353" s="52"/>
      <c r="B353" s="52"/>
      <c r="C353" s="53"/>
      <c r="D353" s="52"/>
      <c r="E353" s="53"/>
      <c r="F353" s="52"/>
      <c r="G353" s="53"/>
      <c r="H353" s="52"/>
      <c r="I353" s="53"/>
      <c r="J353" s="52"/>
      <c r="K353" s="53"/>
      <c r="L353" s="52"/>
      <c r="M353" s="54"/>
      <c r="N353" s="52"/>
    </row>
    <row r="354" spans="1:14" x14ac:dyDescent="0.25">
      <c r="A354" s="52"/>
      <c r="B354" s="52"/>
      <c r="C354" s="53"/>
      <c r="D354" s="52"/>
      <c r="E354" s="53"/>
      <c r="F354" s="52"/>
      <c r="G354" s="53"/>
      <c r="H354" s="52"/>
      <c r="I354" s="53"/>
      <c r="J354" s="52"/>
      <c r="K354" s="53"/>
      <c r="L354" s="52"/>
      <c r="M354" s="54"/>
      <c r="N354" s="52"/>
    </row>
    <row r="355" spans="1:14" x14ac:dyDescent="0.25">
      <c r="A355" s="52"/>
      <c r="B355" s="52"/>
      <c r="C355" s="53"/>
      <c r="D355" s="52"/>
      <c r="E355" s="53"/>
      <c r="F355" s="52"/>
      <c r="G355" s="53"/>
      <c r="H355" s="52"/>
      <c r="I355" s="53"/>
      <c r="J355" s="52"/>
      <c r="K355" s="53"/>
      <c r="L355" s="52"/>
      <c r="M355" s="54"/>
      <c r="N355" s="52"/>
    </row>
    <row r="356" spans="1:14" x14ac:dyDescent="0.25">
      <c r="A356" s="52"/>
      <c r="B356" s="52"/>
      <c r="C356" s="53"/>
      <c r="D356" s="52"/>
      <c r="E356" s="53"/>
      <c r="F356" s="52"/>
      <c r="G356" s="53"/>
      <c r="H356" s="52"/>
      <c r="I356" s="53"/>
      <c r="J356" s="52"/>
      <c r="K356" s="53"/>
      <c r="L356" s="52"/>
      <c r="M356" s="54"/>
      <c r="N356" s="52"/>
    </row>
    <row r="357" spans="1:14" x14ac:dyDescent="0.25">
      <c r="A357" s="52"/>
      <c r="B357" s="52"/>
      <c r="C357" s="53"/>
      <c r="D357" s="52"/>
      <c r="E357" s="53"/>
      <c r="F357" s="52"/>
      <c r="G357" s="53"/>
      <c r="H357" s="52"/>
      <c r="I357" s="53"/>
      <c r="J357" s="52"/>
      <c r="K357" s="53"/>
      <c r="L357" s="52"/>
      <c r="M357" s="54"/>
      <c r="N357" s="52"/>
    </row>
    <row r="358" spans="1:14" x14ac:dyDescent="0.25">
      <c r="A358" s="52"/>
      <c r="B358" s="52"/>
      <c r="C358" s="53"/>
      <c r="D358" s="52"/>
      <c r="E358" s="53"/>
      <c r="F358" s="52"/>
      <c r="G358" s="53"/>
      <c r="H358" s="52"/>
      <c r="I358" s="53"/>
      <c r="J358" s="52"/>
      <c r="K358" s="53"/>
      <c r="L358" s="52"/>
      <c r="M358" s="54"/>
      <c r="N358" s="52"/>
    </row>
    <row r="359" spans="1:14" x14ac:dyDescent="0.25">
      <c r="A359" s="52"/>
      <c r="B359" s="52"/>
      <c r="C359" s="53"/>
      <c r="D359" s="52"/>
      <c r="E359" s="53"/>
      <c r="F359" s="52"/>
      <c r="G359" s="53"/>
      <c r="H359" s="52"/>
      <c r="I359" s="53"/>
      <c r="J359" s="52"/>
      <c r="K359" s="53"/>
      <c r="L359" s="52"/>
      <c r="M359" s="54"/>
      <c r="N359" s="52"/>
    </row>
    <row r="360" spans="1:14" x14ac:dyDescent="0.25">
      <c r="A360" s="52"/>
      <c r="B360" s="52"/>
      <c r="C360" s="53"/>
      <c r="D360" s="52"/>
      <c r="E360" s="53"/>
      <c r="F360" s="52"/>
      <c r="G360" s="53"/>
      <c r="H360" s="52"/>
      <c r="I360" s="53"/>
      <c r="J360" s="52"/>
      <c r="K360" s="53"/>
      <c r="L360" s="52"/>
      <c r="M360" s="54"/>
      <c r="N360" s="52"/>
    </row>
    <row r="361" spans="1:14" x14ac:dyDescent="0.25">
      <c r="A361" s="52"/>
      <c r="B361" s="52"/>
      <c r="C361" s="53"/>
      <c r="D361" s="52"/>
      <c r="E361" s="53"/>
      <c r="F361" s="52"/>
      <c r="G361" s="53"/>
      <c r="H361" s="52"/>
      <c r="I361" s="53"/>
      <c r="J361" s="52"/>
      <c r="K361" s="53"/>
      <c r="L361" s="52"/>
      <c r="M361" s="54"/>
      <c r="N361" s="52"/>
    </row>
    <row r="362" spans="1:14" x14ac:dyDescent="0.25">
      <c r="A362" s="52"/>
      <c r="B362" s="52"/>
      <c r="C362" s="53"/>
      <c r="D362" s="52"/>
      <c r="E362" s="53"/>
      <c r="F362" s="52"/>
      <c r="G362" s="53"/>
      <c r="H362" s="52"/>
      <c r="I362" s="53"/>
      <c r="J362" s="52"/>
      <c r="K362" s="53"/>
      <c r="L362" s="52"/>
      <c r="M362" s="54"/>
      <c r="N362" s="52"/>
    </row>
    <row r="363" spans="1:14" x14ac:dyDescent="0.25">
      <c r="A363" s="52"/>
      <c r="B363" s="52"/>
      <c r="C363" s="53"/>
      <c r="D363" s="52"/>
      <c r="E363" s="53"/>
      <c r="F363" s="52"/>
      <c r="G363" s="53"/>
      <c r="H363" s="52"/>
      <c r="I363" s="53"/>
      <c r="J363" s="52"/>
      <c r="K363" s="53"/>
      <c r="L363" s="52"/>
      <c r="M363" s="54"/>
      <c r="N363" s="52"/>
    </row>
    <row r="364" spans="1:14" x14ac:dyDescent="0.25">
      <c r="A364" s="52"/>
      <c r="B364" s="52"/>
      <c r="C364" s="53"/>
      <c r="D364" s="52"/>
      <c r="E364" s="53"/>
      <c r="F364" s="52"/>
      <c r="G364" s="53"/>
      <c r="H364" s="52"/>
      <c r="I364" s="53"/>
      <c r="J364" s="52"/>
      <c r="K364" s="53"/>
      <c r="L364" s="52"/>
      <c r="M364" s="54"/>
      <c r="N364" s="52"/>
    </row>
    <row r="365" spans="1:14" x14ac:dyDescent="0.25">
      <c r="A365" s="52"/>
      <c r="B365" s="52"/>
      <c r="C365" s="53"/>
      <c r="D365" s="52"/>
      <c r="E365" s="53"/>
      <c r="F365" s="52"/>
      <c r="G365" s="53"/>
      <c r="H365" s="52"/>
      <c r="I365" s="53"/>
      <c r="J365" s="52"/>
      <c r="K365" s="53"/>
      <c r="L365" s="52"/>
      <c r="M365" s="54"/>
      <c r="N365" s="52"/>
    </row>
    <row r="366" spans="1:14" x14ac:dyDescent="0.25">
      <c r="A366" s="52"/>
      <c r="B366" s="52"/>
      <c r="C366" s="53"/>
      <c r="D366" s="52"/>
      <c r="E366" s="53"/>
      <c r="F366" s="52"/>
      <c r="G366" s="53"/>
      <c r="H366" s="52"/>
      <c r="I366" s="53"/>
      <c r="J366" s="52"/>
      <c r="K366" s="53"/>
      <c r="L366" s="52"/>
      <c r="M366" s="54"/>
      <c r="N366" s="52"/>
    </row>
    <row r="367" spans="1:14" x14ac:dyDescent="0.25">
      <c r="A367" s="52"/>
      <c r="B367" s="52"/>
      <c r="C367" s="53"/>
      <c r="D367" s="52"/>
      <c r="E367" s="53"/>
      <c r="F367" s="52"/>
      <c r="G367" s="53"/>
      <c r="H367" s="52"/>
      <c r="I367" s="53"/>
      <c r="J367" s="52"/>
      <c r="K367" s="53"/>
      <c r="L367" s="52"/>
      <c r="M367" s="54"/>
      <c r="N367" s="52"/>
    </row>
    <row r="368" spans="1:14" x14ac:dyDescent="0.25">
      <c r="A368" s="52"/>
      <c r="B368" s="52"/>
      <c r="C368" s="53"/>
      <c r="D368" s="52"/>
      <c r="E368" s="53"/>
      <c r="F368" s="52"/>
      <c r="G368" s="53"/>
      <c r="H368" s="52"/>
      <c r="I368" s="53"/>
      <c r="J368" s="52"/>
      <c r="K368" s="53"/>
      <c r="L368" s="52"/>
      <c r="M368" s="54"/>
      <c r="N368" s="52"/>
    </row>
    <row r="369" spans="1:14" x14ac:dyDescent="0.25">
      <c r="A369" s="52"/>
      <c r="B369" s="52"/>
      <c r="C369" s="53"/>
      <c r="D369" s="52"/>
      <c r="E369" s="53"/>
      <c r="F369" s="52"/>
      <c r="G369" s="53"/>
      <c r="H369" s="52"/>
      <c r="I369" s="53"/>
      <c r="J369" s="52"/>
      <c r="K369" s="53"/>
      <c r="L369" s="52"/>
      <c r="M369" s="54"/>
      <c r="N369" s="52"/>
    </row>
    <row r="370" spans="1:14" x14ac:dyDescent="0.25">
      <c r="A370" s="52"/>
      <c r="B370" s="52"/>
      <c r="C370" s="53"/>
      <c r="D370" s="52"/>
      <c r="E370" s="53"/>
      <c r="F370" s="52"/>
      <c r="G370" s="53"/>
      <c r="H370" s="52"/>
      <c r="I370" s="53"/>
      <c r="J370" s="52"/>
      <c r="K370" s="53"/>
      <c r="L370" s="52"/>
      <c r="M370" s="54"/>
      <c r="N370" s="52"/>
    </row>
    <row r="371" spans="1:14" x14ac:dyDescent="0.25">
      <c r="A371" s="52"/>
      <c r="B371" s="52"/>
      <c r="C371" s="53"/>
      <c r="D371" s="52"/>
      <c r="E371" s="53"/>
      <c r="F371" s="52"/>
      <c r="G371" s="53"/>
      <c r="H371" s="52"/>
      <c r="I371" s="53"/>
      <c r="J371" s="52"/>
      <c r="K371" s="53"/>
      <c r="L371" s="52"/>
      <c r="M371" s="54"/>
      <c r="N371" s="52"/>
    </row>
    <row r="372" spans="1:14" x14ac:dyDescent="0.25">
      <c r="A372" s="52"/>
      <c r="B372" s="52"/>
      <c r="C372" s="53"/>
      <c r="D372" s="52"/>
      <c r="E372" s="53"/>
      <c r="F372" s="52"/>
      <c r="G372" s="53"/>
      <c r="H372" s="52"/>
      <c r="I372" s="53"/>
      <c r="J372" s="52"/>
      <c r="K372" s="53"/>
      <c r="L372" s="52"/>
      <c r="M372" s="54"/>
      <c r="N372" s="52"/>
    </row>
    <row r="373" spans="1:14" x14ac:dyDescent="0.25">
      <c r="A373" s="52"/>
      <c r="B373" s="52"/>
      <c r="C373" s="53"/>
      <c r="D373" s="52"/>
      <c r="E373" s="53"/>
      <c r="F373" s="52"/>
      <c r="G373" s="53"/>
      <c r="H373" s="52"/>
      <c r="I373" s="53"/>
      <c r="J373" s="52"/>
      <c r="K373" s="53"/>
      <c r="L373" s="52"/>
      <c r="M373" s="54"/>
      <c r="N373" s="52"/>
    </row>
    <row r="374" spans="1:14" x14ac:dyDescent="0.25">
      <c r="A374" s="52"/>
      <c r="B374" s="52"/>
      <c r="C374" s="53"/>
      <c r="D374" s="52"/>
      <c r="E374" s="53"/>
      <c r="F374" s="52"/>
      <c r="G374" s="53"/>
      <c r="H374" s="52"/>
      <c r="I374" s="53"/>
      <c r="J374" s="52"/>
      <c r="K374" s="53"/>
      <c r="L374" s="52"/>
      <c r="M374" s="54"/>
      <c r="N374" s="52"/>
    </row>
    <row r="375" spans="1:14" x14ac:dyDescent="0.25">
      <c r="A375" s="52"/>
      <c r="B375" s="52"/>
      <c r="C375" s="53"/>
      <c r="D375" s="52"/>
      <c r="E375" s="53"/>
      <c r="F375" s="52"/>
      <c r="G375" s="53"/>
      <c r="H375" s="52"/>
      <c r="I375" s="53"/>
      <c r="J375" s="52"/>
      <c r="K375" s="53"/>
      <c r="L375" s="52"/>
      <c r="M375" s="54"/>
      <c r="N375" s="52"/>
    </row>
    <row r="376" spans="1:14" x14ac:dyDescent="0.25">
      <c r="A376" s="52"/>
      <c r="B376" s="52"/>
      <c r="C376" s="53"/>
      <c r="D376" s="52"/>
      <c r="E376" s="53"/>
      <c r="F376" s="52"/>
      <c r="G376" s="53"/>
      <c r="H376" s="52"/>
      <c r="I376" s="53"/>
      <c r="J376" s="52"/>
      <c r="K376" s="53"/>
      <c r="L376" s="52"/>
      <c r="M376" s="54"/>
      <c r="N376" s="52"/>
    </row>
    <row r="377" spans="1:14" x14ac:dyDescent="0.25">
      <c r="A377" s="52"/>
      <c r="B377" s="52"/>
      <c r="C377" s="53"/>
      <c r="D377" s="52"/>
      <c r="E377" s="53"/>
      <c r="F377" s="52"/>
      <c r="G377" s="53"/>
      <c r="H377" s="52"/>
      <c r="I377" s="53"/>
      <c r="J377" s="52"/>
      <c r="K377" s="53"/>
      <c r="L377" s="52"/>
      <c r="M377" s="54"/>
      <c r="N377" s="52"/>
    </row>
    <row r="378" spans="1:14" x14ac:dyDescent="0.25">
      <c r="A378" s="52"/>
      <c r="B378" s="52"/>
      <c r="C378" s="53"/>
      <c r="D378" s="52"/>
      <c r="E378" s="53"/>
      <c r="F378" s="52"/>
      <c r="G378" s="53"/>
      <c r="H378" s="52"/>
      <c r="I378" s="53"/>
      <c r="J378" s="52"/>
      <c r="K378" s="53"/>
      <c r="L378" s="52"/>
      <c r="M378" s="54"/>
      <c r="N378" s="52"/>
    </row>
    <row r="379" spans="1:14" x14ac:dyDescent="0.25">
      <c r="A379" s="52"/>
      <c r="B379" s="52"/>
      <c r="C379" s="53"/>
      <c r="D379" s="52"/>
      <c r="E379" s="53"/>
      <c r="F379" s="52"/>
      <c r="G379" s="53"/>
      <c r="H379" s="52"/>
      <c r="I379" s="53"/>
      <c r="J379" s="52"/>
      <c r="K379" s="53"/>
      <c r="L379" s="52"/>
      <c r="M379" s="54"/>
      <c r="N379" s="52"/>
    </row>
    <row r="380" spans="1:14" x14ac:dyDescent="0.25">
      <c r="A380" s="52"/>
      <c r="B380" s="52"/>
      <c r="C380" s="53"/>
      <c r="D380" s="52"/>
      <c r="E380" s="53"/>
      <c r="F380" s="52"/>
      <c r="G380" s="53"/>
      <c r="H380" s="52"/>
      <c r="I380" s="53"/>
      <c r="J380" s="52"/>
      <c r="K380" s="53"/>
      <c r="L380" s="52"/>
      <c r="M380" s="54"/>
      <c r="N380" s="52"/>
    </row>
    <row r="381" spans="1:14" x14ac:dyDescent="0.25">
      <c r="A381" s="52"/>
      <c r="B381" s="52"/>
      <c r="C381" s="53"/>
      <c r="D381" s="52"/>
      <c r="E381" s="53"/>
      <c r="F381" s="52"/>
      <c r="G381" s="53"/>
      <c r="H381" s="52"/>
      <c r="I381" s="53"/>
      <c r="J381" s="52"/>
      <c r="K381" s="53"/>
      <c r="L381" s="52"/>
      <c r="M381" s="54"/>
      <c r="N381" s="52"/>
    </row>
    <row r="382" spans="1:14" x14ac:dyDescent="0.25">
      <c r="A382" s="52"/>
      <c r="B382" s="52"/>
      <c r="C382" s="53"/>
      <c r="D382" s="52"/>
      <c r="E382" s="53"/>
      <c r="F382" s="52"/>
      <c r="G382" s="53"/>
      <c r="H382" s="52"/>
      <c r="I382" s="53"/>
      <c r="J382" s="52"/>
      <c r="K382" s="53"/>
      <c r="L382" s="52"/>
      <c r="M382" s="54"/>
      <c r="N382" s="52"/>
    </row>
    <row r="383" spans="1:14" x14ac:dyDescent="0.25">
      <c r="A383" s="52"/>
      <c r="B383" s="52"/>
      <c r="C383" s="53"/>
      <c r="D383" s="52"/>
      <c r="E383" s="53"/>
      <c r="F383" s="52"/>
      <c r="G383" s="53"/>
      <c r="H383" s="52"/>
      <c r="I383" s="53"/>
      <c r="J383" s="52"/>
      <c r="K383" s="53"/>
      <c r="L383" s="52"/>
      <c r="M383" s="54"/>
      <c r="N383" s="52"/>
    </row>
    <row r="384" spans="1:14" x14ac:dyDescent="0.25">
      <c r="A384" s="52"/>
      <c r="B384" s="52"/>
      <c r="C384" s="53"/>
      <c r="D384" s="52"/>
      <c r="E384" s="53"/>
      <c r="F384" s="52"/>
      <c r="G384" s="53"/>
      <c r="H384" s="52"/>
      <c r="I384" s="53"/>
      <c r="J384" s="52"/>
      <c r="K384" s="53"/>
      <c r="L384" s="52"/>
      <c r="M384" s="54"/>
      <c r="N384" s="52"/>
    </row>
    <row r="385" spans="1:14" x14ac:dyDescent="0.25">
      <c r="A385" s="52"/>
      <c r="B385" s="52"/>
      <c r="C385" s="53"/>
      <c r="D385" s="52"/>
      <c r="E385" s="53"/>
      <c r="F385" s="52"/>
      <c r="G385" s="53"/>
      <c r="H385" s="52"/>
      <c r="I385" s="53"/>
      <c r="J385" s="52"/>
      <c r="K385" s="53"/>
      <c r="L385" s="52"/>
      <c r="M385" s="54"/>
      <c r="N385" s="52"/>
    </row>
    <row r="386" spans="1:14" x14ac:dyDescent="0.25">
      <c r="A386" s="52"/>
      <c r="B386" s="52"/>
      <c r="C386" s="53"/>
      <c r="D386" s="52"/>
      <c r="E386" s="53"/>
      <c r="F386" s="52"/>
      <c r="G386" s="53"/>
      <c r="H386" s="52"/>
      <c r="I386" s="53"/>
      <c r="J386" s="52"/>
      <c r="K386" s="53"/>
      <c r="L386" s="52"/>
      <c r="M386" s="54"/>
      <c r="N386" s="52"/>
    </row>
    <row r="387" spans="1:14" x14ac:dyDescent="0.25">
      <c r="A387" s="52"/>
      <c r="B387" s="52"/>
      <c r="C387" s="53"/>
      <c r="D387" s="52"/>
      <c r="E387" s="53"/>
      <c r="F387" s="52"/>
      <c r="G387" s="53"/>
      <c r="H387" s="52"/>
      <c r="I387" s="53"/>
      <c r="J387" s="52"/>
      <c r="K387" s="53"/>
      <c r="L387" s="52"/>
      <c r="M387" s="54"/>
      <c r="N387" s="52"/>
    </row>
    <row r="388" spans="1:14" x14ac:dyDescent="0.25">
      <c r="A388" s="52"/>
      <c r="B388" s="52"/>
      <c r="C388" s="53"/>
      <c r="D388" s="52"/>
      <c r="E388" s="53"/>
      <c r="F388" s="52"/>
      <c r="G388" s="53"/>
      <c r="H388" s="52"/>
      <c r="I388" s="53"/>
      <c r="J388" s="52"/>
      <c r="K388" s="53"/>
      <c r="L388" s="52"/>
      <c r="M388" s="54"/>
      <c r="N388" s="52"/>
    </row>
    <row r="389" spans="1:14" x14ac:dyDescent="0.25">
      <c r="A389" s="52"/>
      <c r="B389" s="52"/>
      <c r="C389" s="53"/>
      <c r="D389" s="52"/>
      <c r="E389" s="53"/>
      <c r="F389" s="52"/>
      <c r="G389" s="53"/>
      <c r="H389" s="52"/>
      <c r="I389" s="53"/>
      <c r="J389" s="52"/>
      <c r="K389" s="53"/>
      <c r="L389" s="52"/>
      <c r="M389" s="54"/>
      <c r="N389" s="52"/>
    </row>
    <row r="390" spans="1:14" x14ac:dyDescent="0.25">
      <c r="A390" s="52"/>
      <c r="B390" s="52"/>
      <c r="C390" s="53"/>
      <c r="D390" s="52"/>
      <c r="E390" s="53"/>
      <c r="F390" s="52"/>
      <c r="G390" s="53"/>
      <c r="H390" s="52"/>
      <c r="I390" s="53"/>
      <c r="J390" s="52"/>
      <c r="K390" s="53"/>
      <c r="L390" s="52"/>
      <c r="M390" s="54"/>
      <c r="N390" s="52"/>
    </row>
    <row r="391" spans="1:14" x14ac:dyDescent="0.25">
      <c r="A391" s="52"/>
      <c r="B391" s="52"/>
      <c r="C391" s="53"/>
      <c r="D391" s="52"/>
      <c r="E391" s="53"/>
      <c r="F391" s="52"/>
      <c r="G391" s="53"/>
      <c r="H391" s="52"/>
      <c r="I391" s="53"/>
      <c r="J391" s="52"/>
      <c r="K391" s="53"/>
      <c r="L391" s="52"/>
      <c r="M391" s="54"/>
      <c r="N391" s="52"/>
    </row>
    <row r="392" spans="1:14" x14ac:dyDescent="0.25">
      <c r="A392" s="52"/>
      <c r="B392" s="52"/>
      <c r="C392" s="53"/>
      <c r="D392" s="52"/>
      <c r="E392" s="53"/>
      <c r="F392" s="52"/>
      <c r="G392" s="53"/>
      <c r="H392" s="52"/>
      <c r="I392" s="53"/>
      <c r="J392" s="52"/>
      <c r="K392" s="53"/>
      <c r="L392" s="52"/>
      <c r="M392" s="54"/>
      <c r="N392" s="52"/>
    </row>
    <row r="393" spans="1:14" x14ac:dyDescent="0.25">
      <c r="A393" s="52"/>
      <c r="B393" s="52"/>
      <c r="C393" s="53"/>
      <c r="D393" s="52"/>
      <c r="E393" s="53"/>
      <c r="F393" s="52"/>
      <c r="G393" s="53"/>
      <c r="H393" s="52"/>
      <c r="I393" s="53"/>
      <c r="J393" s="52"/>
      <c r="K393" s="53"/>
      <c r="L393" s="52"/>
      <c r="M393" s="54"/>
      <c r="N393" s="52"/>
    </row>
    <row r="394" spans="1:14" x14ac:dyDescent="0.25">
      <c r="A394" s="52"/>
      <c r="B394" s="52"/>
      <c r="C394" s="53"/>
      <c r="D394" s="52"/>
      <c r="E394" s="53"/>
      <c r="F394" s="52"/>
      <c r="G394" s="53"/>
      <c r="H394" s="52"/>
      <c r="I394" s="53"/>
      <c r="J394" s="52"/>
      <c r="K394" s="53"/>
      <c r="L394" s="52"/>
      <c r="M394" s="54"/>
      <c r="N394" s="52"/>
    </row>
    <row r="395" spans="1:14" x14ac:dyDescent="0.25">
      <c r="A395" s="52"/>
      <c r="B395" s="52"/>
      <c r="C395" s="53"/>
      <c r="D395" s="52"/>
      <c r="E395" s="53"/>
      <c r="F395" s="52"/>
      <c r="G395" s="53"/>
      <c r="H395" s="52"/>
      <c r="I395" s="53"/>
      <c r="J395" s="52"/>
      <c r="K395" s="53"/>
      <c r="L395" s="52"/>
      <c r="M395" s="54"/>
      <c r="N395" s="52"/>
    </row>
    <row r="396" spans="1:14" x14ac:dyDescent="0.25">
      <c r="A396" s="52"/>
      <c r="B396" s="52"/>
      <c r="C396" s="53"/>
      <c r="D396" s="52"/>
      <c r="E396" s="53"/>
      <c r="F396" s="52"/>
      <c r="G396" s="53"/>
      <c r="H396" s="52"/>
      <c r="I396" s="53"/>
      <c r="J396" s="52"/>
      <c r="K396" s="53"/>
      <c r="L396" s="52"/>
      <c r="M396" s="54"/>
      <c r="N396" s="52"/>
    </row>
    <row r="397" spans="1:14" x14ac:dyDescent="0.25">
      <c r="A397" s="52"/>
      <c r="B397" s="52"/>
      <c r="C397" s="53"/>
      <c r="D397" s="52"/>
      <c r="E397" s="53"/>
      <c r="F397" s="52"/>
      <c r="G397" s="53"/>
      <c r="H397" s="52"/>
      <c r="I397" s="53"/>
      <c r="J397" s="52"/>
      <c r="K397" s="53"/>
      <c r="L397" s="52"/>
      <c r="M397" s="54"/>
      <c r="N397" s="52"/>
    </row>
    <row r="398" spans="1:14" x14ac:dyDescent="0.25">
      <c r="A398" s="52"/>
      <c r="B398" s="52"/>
      <c r="C398" s="53"/>
      <c r="D398" s="52"/>
      <c r="E398" s="53"/>
      <c r="F398" s="52"/>
      <c r="G398" s="53"/>
      <c r="H398" s="52"/>
      <c r="I398" s="53"/>
      <c r="J398" s="52"/>
      <c r="K398" s="53"/>
      <c r="L398" s="52"/>
      <c r="M398" s="54"/>
      <c r="N398" s="52"/>
    </row>
    <row r="399" spans="1:14" x14ac:dyDescent="0.25">
      <c r="A399" s="52"/>
      <c r="B399" s="52"/>
      <c r="C399" s="53"/>
      <c r="D399" s="52"/>
      <c r="E399" s="53"/>
      <c r="F399" s="52"/>
      <c r="G399" s="53"/>
      <c r="H399" s="52"/>
      <c r="I399" s="53"/>
      <c r="J399" s="52"/>
      <c r="K399" s="53"/>
      <c r="L399" s="52"/>
      <c r="M399" s="54"/>
      <c r="N399" s="52"/>
    </row>
    <row r="400" spans="1:14" x14ac:dyDescent="0.25">
      <c r="A400" s="52"/>
      <c r="B400" s="52"/>
      <c r="C400" s="53"/>
      <c r="D400" s="52"/>
      <c r="E400" s="53"/>
      <c r="F400" s="52"/>
      <c r="G400" s="53"/>
      <c r="H400" s="52"/>
      <c r="I400" s="53"/>
      <c r="J400" s="52"/>
      <c r="K400" s="53"/>
      <c r="L400" s="52"/>
      <c r="M400" s="54"/>
      <c r="N400" s="52"/>
    </row>
    <row r="401" spans="1:14" x14ac:dyDescent="0.25">
      <c r="A401" s="52"/>
      <c r="B401" s="52"/>
      <c r="C401" s="53"/>
      <c r="D401" s="52"/>
      <c r="E401" s="53"/>
      <c r="F401" s="52"/>
      <c r="G401" s="53"/>
      <c r="H401" s="52"/>
      <c r="I401" s="53"/>
      <c r="J401" s="52"/>
      <c r="K401" s="53"/>
      <c r="L401" s="52"/>
      <c r="M401" s="54"/>
      <c r="N401" s="52"/>
    </row>
    <row r="402" spans="1:14" x14ac:dyDescent="0.25">
      <c r="A402" s="52"/>
      <c r="B402" s="52"/>
      <c r="C402" s="53"/>
      <c r="D402" s="52"/>
      <c r="E402" s="53"/>
      <c r="F402" s="52"/>
      <c r="G402" s="53"/>
      <c r="H402" s="52"/>
      <c r="I402" s="53"/>
      <c r="J402" s="52"/>
      <c r="K402" s="53"/>
      <c r="L402" s="52"/>
      <c r="M402" s="54"/>
      <c r="N402" s="52"/>
    </row>
    <row r="403" spans="1:14" x14ac:dyDescent="0.25">
      <c r="A403" s="52"/>
      <c r="B403" s="52"/>
      <c r="C403" s="53"/>
      <c r="D403" s="52"/>
      <c r="E403" s="53"/>
      <c r="F403" s="52"/>
      <c r="G403" s="53"/>
      <c r="H403" s="52"/>
      <c r="I403" s="53"/>
      <c r="J403" s="52"/>
      <c r="K403" s="53"/>
      <c r="L403" s="52"/>
      <c r="M403" s="54"/>
      <c r="N403" s="52"/>
    </row>
    <row r="404" spans="1:14" x14ac:dyDescent="0.25">
      <c r="A404" s="52"/>
      <c r="B404" s="52"/>
      <c r="C404" s="53"/>
      <c r="D404" s="52"/>
      <c r="E404" s="53"/>
      <c r="F404" s="52"/>
      <c r="G404" s="53"/>
      <c r="H404" s="52"/>
      <c r="I404" s="53"/>
      <c r="J404" s="52"/>
      <c r="K404" s="53"/>
      <c r="L404" s="52"/>
      <c r="M404" s="54"/>
      <c r="N404" s="52"/>
    </row>
    <row r="405" spans="1:14" x14ac:dyDescent="0.25">
      <c r="A405" s="52"/>
      <c r="B405" s="52"/>
      <c r="C405" s="53"/>
      <c r="D405" s="52"/>
      <c r="E405" s="53"/>
      <c r="F405" s="52"/>
      <c r="G405" s="53"/>
      <c r="H405" s="52"/>
      <c r="I405" s="53"/>
      <c r="J405" s="52"/>
      <c r="K405" s="53"/>
      <c r="L405" s="52"/>
      <c r="M405" s="54"/>
      <c r="N405" s="52"/>
    </row>
    <row r="406" spans="1:14" x14ac:dyDescent="0.25">
      <c r="A406" s="52"/>
      <c r="B406" s="52"/>
      <c r="C406" s="53"/>
      <c r="D406" s="52"/>
      <c r="E406" s="53"/>
      <c r="F406" s="52"/>
      <c r="G406" s="53"/>
      <c r="H406" s="52"/>
      <c r="I406" s="53"/>
      <c r="J406" s="52"/>
      <c r="K406" s="53"/>
      <c r="L406" s="52"/>
      <c r="M406" s="54"/>
      <c r="N406" s="52"/>
    </row>
    <row r="407" spans="1:14" x14ac:dyDescent="0.25">
      <c r="A407" s="52"/>
      <c r="B407" s="52"/>
      <c r="C407" s="53"/>
      <c r="D407" s="52"/>
      <c r="E407" s="53"/>
      <c r="F407" s="52"/>
      <c r="G407" s="53"/>
      <c r="H407" s="52"/>
      <c r="I407" s="53"/>
      <c r="J407" s="52"/>
      <c r="K407" s="53"/>
      <c r="L407" s="52"/>
      <c r="M407" s="54"/>
      <c r="N407" s="52"/>
    </row>
    <row r="408" spans="1:14" x14ac:dyDescent="0.25">
      <c r="A408" s="52"/>
      <c r="B408" s="52"/>
      <c r="C408" s="53"/>
      <c r="D408" s="52"/>
      <c r="E408" s="53"/>
      <c r="F408" s="52"/>
      <c r="G408" s="53"/>
      <c r="H408" s="52"/>
      <c r="I408" s="53"/>
      <c r="J408" s="52"/>
      <c r="K408" s="53"/>
      <c r="L408" s="52"/>
      <c r="M408" s="54"/>
      <c r="N408" s="52"/>
    </row>
    <row r="409" spans="1:14" x14ac:dyDescent="0.25">
      <c r="A409" s="52"/>
      <c r="B409" s="52"/>
      <c r="C409" s="53"/>
      <c r="D409" s="52"/>
      <c r="E409" s="53"/>
      <c r="F409" s="52"/>
      <c r="G409" s="53"/>
      <c r="H409" s="52"/>
      <c r="I409" s="53"/>
      <c r="J409" s="52"/>
      <c r="K409" s="53"/>
      <c r="L409" s="52"/>
      <c r="M409" s="54"/>
      <c r="N409" s="52"/>
    </row>
    <row r="410" spans="1:14" x14ac:dyDescent="0.25">
      <c r="A410" s="52"/>
      <c r="B410" s="52"/>
      <c r="C410" s="53"/>
      <c r="D410" s="52"/>
      <c r="E410" s="53"/>
      <c r="F410" s="52"/>
      <c r="G410" s="53"/>
      <c r="H410" s="52"/>
      <c r="I410" s="53"/>
      <c r="J410" s="52"/>
      <c r="K410" s="53"/>
      <c r="L410" s="52"/>
      <c r="M410" s="54"/>
      <c r="N410" s="5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RSameroff</dc:creator>
  <cp:lastModifiedBy>RSameroff</cp:lastModifiedBy>
  <dcterms:created xsi:type="dcterms:W3CDTF">2015-10-21T13:45:14Z</dcterms:created>
  <dcterms:modified xsi:type="dcterms:W3CDTF">2015-11-17T17:02:09Z</dcterms:modified>
</cp:coreProperties>
</file>