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<sst xmlns="http://schemas.openxmlformats.org/spreadsheetml/2006/main" count="202" uniqueCount="165">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</sst>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K11" sqref="K11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42583</v>
      </c>
      <c r="F7" s="3" t="s">
        <v>3</v>
      </c>
      <c r="G7" s="5">
        <v>42613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08/01/2016 - 08/31/2016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08/01/2015 - 08/31/2015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1832096272.71</v>
      </c>
      <c r="D6" s="46">
        <f>SUM(D7:D51)</f>
        <v>471348358.53</v>
      </c>
      <c r="E6" s="47">
        <f>SUM(E7:E51)</f>
        <v>21197852</v>
      </c>
      <c r="F6" s="45">
        <f>SUM(F7:F51)</f>
        <v>1993152158.06</v>
      </c>
      <c r="G6" s="46">
        <f>SUM(G7:G51)</f>
        <v>464107709.74000007</v>
      </c>
      <c r="H6" s="47">
        <f>SUM(H7:H51)</f>
        <v>21307215.839999996</v>
      </c>
      <c r="I6" s="20">
        <f>_xlfn.IFERROR((C6-F6)/F6,"")</f>
        <v>-0.08080461127802749</v>
      </c>
      <c r="J6" s="20">
        <f>_xlfn.IFERROR((D6-G6)/G6,"")</f>
        <v>0.015601224970074769</v>
      </c>
      <c r="K6" s="20">
        <f>_xlfn.IFERROR((E6-H6)/H6,"")</f>
        <v>-0.005132713763319917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67754504.41</v>
      </c>
      <c r="D7" s="53">
        <f>IF('County Data'!E2&gt;9,'County Data'!D2,"*")</f>
        <v>14661278.55</v>
      </c>
      <c r="E7" s="54">
        <f>IF('County Data'!G2&gt;9,'County Data'!F2,"*")</f>
        <v>998295.33</v>
      </c>
      <c r="F7" s="53">
        <f>IF('County Data'!I2&gt;9,'County Data'!H2,"*")</f>
        <v>68022592.18</v>
      </c>
      <c r="G7" s="53">
        <f>IF('County Data'!K2&gt;9,'County Data'!J2,"*")</f>
        <v>14080191.82</v>
      </c>
      <c r="H7" s="54">
        <f>IF('County Data'!M2&gt;9,'County Data'!L2,"*")</f>
        <v>627195.83</v>
      </c>
      <c r="I7" s="22">
        <f aca="true" t="shared" si="0" ref="I7:I50">_xlfn.IFERROR((C7-F7)/F7,"")</f>
        <v>-0.003941157803727948</v>
      </c>
      <c r="J7" s="22">
        <f aca="true" t="shared" si="1" ref="J7:J50">_xlfn.IFERROR((D7-G7)/G7,"")</f>
        <v>0.04126980210415915</v>
      </c>
      <c r="K7" s="22">
        <f aca="true" t="shared" si="2" ref="K7:K50">_xlfn.IFERROR((E7-H7)/H7,"")</f>
        <v>0.5916804325692026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84934080.42</v>
      </c>
      <c r="D8" s="53">
        <f>IF('County Data'!E3&gt;9,'County Data'!D3,"*")</f>
        <v>23527413.85</v>
      </c>
      <c r="E8" s="54">
        <f>IF('County Data'!G3&gt;9,'County Data'!F3,"*")</f>
        <v>592100.67</v>
      </c>
      <c r="F8" s="53">
        <f>IF('County Data'!I3&gt;9,'County Data'!H3,"*")</f>
        <v>84291749.79</v>
      </c>
      <c r="G8" s="53">
        <f>IF('County Data'!K3&gt;9,'County Data'!J3,"*")</f>
        <v>23963151.59</v>
      </c>
      <c r="H8" s="54">
        <f>IF('County Data'!M3&gt;9,'County Data'!L3,"*")</f>
        <v>610797.83</v>
      </c>
      <c r="I8" s="22">
        <f t="shared" si="0"/>
        <v>0.007620326207490812</v>
      </c>
      <c r="J8" s="22">
        <f t="shared" si="1"/>
        <v>-0.018183657452713147</v>
      </c>
      <c r="K8" s="22">
        <f t="shared" si="2"/>
        <v>-0.030611045229155313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40386239.49</v>
      </c>
      <c r="D9" s="49">
        <f>IF('County Data'!E4&gt;9,'County Data'!D4,"*")</f>
        <v>12530457.3</v>
      </c>
      <c r="E9" s="50">
        <f>IF('County Data'!G4&gt;9,'County Data'!F4,"*")</f>
        <v>233312.5</v>
      </c>
      <c r="F9" s="51">
        <f>IF('County Data'!I4&gt;9,'County Data'!H4,"*")</f>
        <v>42869726.72</v>
      </c>
      <c r="G9" s="49">
        <f>IF('County Data'!K4&gt;9,'County Data'!J4,"*")</f>
        <v>12416559.89</v>
      </c>
      <c r="H9" s="50">
        <f>IF('County Data'!M4&gt;9,'County Data'!L4,"*")</f>
        <v>340240.17</v>
      </c>
      <c r="I9" s="9">
        <f t="shared" si="0"/>
        <v>-0.05793102545814402</v>
      </c>
      <c r="J9" s="9">
        <f t="shared" si="1"/>
        <v>0.00917302465489901</v>
      </c>
      <c r="K9" s="9">
        <f t="shared" si="2"/>
        <v>-0.31427115146339124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537665958.26</v>
      </c>
      <c r="D10" s="53">
        <f>IF('County Data'!E5&gt;9,'County Data'!D5,"*")</f>
        <v>142780995.1</v>
      </c>
      <c r="E10" s="54">
        <f>IF('County Data'!G5&gt;9,'County Data'!F5,"*")</f>
        <v>8321912.17</v>
      </c>
      <c r="F10" s="53">
        <f>IF('County Data'!I5&gt;9,'County Data'!H5,"*")</f>
        <v>633957892.11</v>
      </c>
      <c r="G10" s="53">
        <f>IF('County Data'!K5&gt;9,'County Data'!J5,"*")</f>
        <v>142855978.77</v>
      </c>
      <c r="H10" s="54">
        <f>IF('County Data'!M5&gt;9,'County Data'!L5,"*")</f>
        <v>5453222.17</v>
      </c>
      <c r="I10" s="22">
        <f t="shared" si="0"/>
        <v>-0.15189010981393716</v>
      </c>
      <c r="J10" s="22">
        <f t="shared" si="1"/>
        <v>-0.0005248899671237518</v>
      </c>
      <c r="K10" s="22">
        <f t="shared" si="2"/>
        <v>0.5260541218697495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1296183.15</v>
      </c>
      <c r="D11" s="49">
        <f>IF('County Data'!E6&gt;9,'County Data'!D6,"*")</f>
        <v>610024.77</v>
      </c>
      <c r="E11" s="50" t="str">
        <f>IF('County Data'!G6&gt;9,'County Data'!F6,"*")</f>
        <v>*</v>
      </c>
      <c r="F11" s="51">
        <f>IF('County Data'!I6&gt;9,'County Data'!H6,"*")</f>
        <v>1276528.85</v>
      </c>
      <c r="G11" s="49">
        <f>IF('County Data'!K6&gt;9,'County Data'!J6,"*")</f>
        <v>732111.97</v>
      </c>
      <c r="H11" s="50" t="str">
        <f>IF('County Data'!M6&gt;9,'County Data'!L6,"*")</f>
        <v>*</v>
      </c>
      <c r="I11" s="9">
        <f t="shared" si="0"/>
        <v>0.015396675131940662</v>
      </c>
      <c r="J11" s="9">
        <f t="shared" si="1"/>
        <v>-0.16676028394946193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99825657.48</v>
      </c>
      <c r="D12" s="53">
        <f>IF('County Data'!E7&gt;9,'County Data'!D7,"*")</f>
        <v>17479563.31</v>
      </c>
      <c r="E12" s="54">
        <f>IF('County Data'!G7&gt;9,'County Data'!F7,"*")</f>
        <v>568836.17</v>
      </c>
      <c r="F12" s="53">
        <f>IF('County Data'!I7&gt;9,'County Data'!H7,"*")</f>
        <v>104216150.77</v>
      </c>
      <c r="G12" s="53">
        <f>IF('County Data'!K7&gt;9,'County Data'!J7,"*")</f>
        <v>16888125.63</v>
      </c>
      <c r="H12" s="54">
        <f>IF('County Data'!M7&gt;9,'County Data'!L7,"*")</f>
        <v>499035.17</v>
      </c>
      <c r="I12" s="22">
        <f t="shared" si="0"/>
        <v>-0.04212872244427448</v>
      </c>
      <c r="J12" s="22">
        <f t="shared" si="1"/>
        <v>0.03502091901480009</v>
      </c>
      <c r="K12" s="22">
        <f t="shared" si="2"/>
        <v>0.13987190522062815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4776089.99</v>
      </c>
      <c r="D13" s="49">
        <f>IF('County Data'!E8&gt;9,'County Data'!D8,"*")</f>
        <v>2031319.26</v>
      </c>
      <c r="E13" s="50" t="str">
        <f>IF('County Data'!G8&gt;9,'County Data'!F8,"*")</f>
        <v>*</v>
      </c>
      <c r="F13" s="51">
        <f>IF('County Data'!I8&gt;9,'County Data'!H8,"*")</f>
        <v>4676737.74</v>
      </c>
      <c r="G13" s="49">
        <f>IF('County Data'!K8&gt;9,'County Data'!J8,"*")</f>
        <v>1638121.33</v>
      </c>
      <c r="H13" s="50" t="str">
        <f>IF('County Data'!M8&gt;9,'County Data'!L8,"*")</f>
        <v>*</v>
      </c>
      <c r="I13" s="9">
        <f t="shared" si="0"/>
        <v>0.021243921623024343</v>
      </c>
      <c r="J13" s="9">
        <f t="shared" si="1"/>
        <v>0.24002979681608805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48744571.07</v>
      </c>
      <c r="D14" s="53">
        <f>IF('County Data'!E9&gt;9,'County Data'!D9,"*")</f>
        <v>19081007.92</v>
      </c>
      <c r="E14" s="54">
        <f>IF('County Data'!G9&gt;9,'County Data'!F9,"*")</f>
        <v>628651</v>
      </c>
      <c r="F14" s="53">
        <f>IF('County Data'!I9&gt;9,'County Data'!H9,"*")</f>
        <v>47210869.7</v>
      </c>
      <c r="G14" s="53">
        <f>IF('County Data'!K9&gt;9,'County Data'!J9,"*")</f>
        <v>16710480.64</v>
      </c>
      <c r="H14" s="54">
        <f>IF('County Data'!M9&gt;9,'County Data'!L9,"*")</f>
        <v>1102521.17</v>
      </c>
      <c r="I14" s="22">
        <f t="shared" si="0"/>
        <v>0.032486191839842284</v>
      </c>
      <c r="J14" s="22">
        <f t="shared" si="1"/>
        <v>0.14185871316745088</v>
      </c>
      <c r="K14" s="22">
        <f t="shared" si="2"/>
        <v>-0.42980596009780014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26386560.1</v>
      </c>
      <c r="D15" s="59">
        <f>IF('County Data'!E10&gt;9,'County Data'!D10,"*")</f>
        <v>6273026.37</v>
      </c>
      <c r="E15" s="58">
        <f>IF('County Data'!G10&gt;9,'County Data'!F10,"*")</f>
        <v>243518.83</v>
      </c>
      <c r="F15" s="59">
        <f>IF('County Data'!I10&gt;9,'County Data'!H10,"*")</f>
        <v>25945305.13</v>
      </c>
      <c r="G15" s="59">
        <f>IF('County Data'!K10&gt;9,'County Data'!J10,"*")</f>
        <v>6461039.71</v>
      </c>
      <c r="H15" s="58">
        <f>IF('County Data'!M10&gt;9,'County Data'!L10,"*")</f>
        <v>532461.17</v>
      </c>
      <c r="I15" s="23">
        <f t="shared" si="0"/>
        <v>0.017007122012598297</v>
      </c>
      <c r="J15" s="23">
        <f t="shared" si="1"/>
        <v>-0.029099548747395</v>
      </c>
      <c r="K15" s="23">
        <f t="shared" si="2"/>
        <v>-0.5426542934576808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56419333.13</v>
      </c>
      <c r="D16" s="53">
        <f>IF('County Data'!E11&gt;9,'County Data'!D11,"*")</f>
        <v>13591126.85</v>
      </c>
      <c r="E16" s="54">
        <f>IF('County Data'!G11&gt;9,'County Data'!F11,"*")</f>
        <v>277504.17</v>
      </c>
      <c r="F16" s="53">
        <f>IF('County Data'!I11&gt;9,'County Data'!H11,"*")</f>
        <v>53568210.75</v>
      </c>
      <c r="G16" s="53">
        <f>IF('County Data'!K11&gt;9,'County Data'!J11,"*")</f>
        <v>10723892.6</v>
      </c>
      <c r="H16" s="54">
        <f>IF('County Data'!M11&gt;9,'County Data'!L11,"*")</f>
        <v>257216</v>
      </c>
      <c r="I16" s="22">
        <f t="shared" si="0"/>
        <v>0.05322414805501045</v>
      </c>
      <c r="J16" s="22">
        <f t="shared" si="1"/>
        <v>0.2673687957300132</v>
      </c>
      <c r="K16" s="22">
        <f t="shared" si="2"/>
        <v>0.07887600304802184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496070747.82</v>
      </c>
      <c r="D17" s="49">
        <f>IF('County Data'!E12&gt;9,'County Data'!D12,"*")</f>
        <v>110376773.52</v>
      </c>
      <c r="E17" s="50">
        <f>IF('County Data'!G12&gt;9,'County Data'!F12,"*")</f>
        <v>4601017.5</v>
      </c>
      <c r="F17" s="51">
        <f>IF('County Data'!I12&gt;9,'County Data'!H12,"*")</f>
        <v>476800469.89</v>
      </c>
      <c r="G17" s="49">
        <f>IF('County Data'!K12&gt;9,'County Data'!J12,"*")</f>
        <v>110025616.38</v>
      </c>
      <c r="H17" s="50">
        <f>IF('County Data'!M12&gt;9,'County Data'!L12,"*")</f>
        <v>5970445</v>
      </c>
      <c r="I17" s="9">
        <f t="shared" si="0"/>
        <v>0.04041581153316763</v>
      </c>
      <c r="J17" s="9">
        <f t="shared" si="1"/>
        <v>0.003191594390048175</v>
      </c>
      <c r="K17" s="9">
        <f t="shared" si="2"/>
        <v>-0.2293677439453843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108857208.17</v>
      </c>
      <c r="D18" s="53">
        <f>IF('County Data'!E13&gt;9,'County Data'!D13,"*")</f>
        <v>36315080.13</v>
      </c>
      <c r="E18" s="54">
        <f>IF('County Data'!G13&gt;9,'County Data'!F13,"*")</f>
        <v>1829431.33</v>
      </c>
      <c r="F18" s="53">
        <f>IF('County Data'!I13&gt;9,'County Data'!H13,"*")</f>
        <v>103871955.86</v>
      </c>
      <c r="G18" s="53">
        <f>IF('County Data'!K13&gt;9,'County Data'!J13,"*")</f>
        <v>36231617.6</v>
      </c>
      <c r="H18" s="54">
        <f>IF('County Data'!M13&gt;9,'County Data'!L13,"*")</f>
        <v>1690649.17</v>
      </c>
      <c r="I18" s="22">
        <f t="shared" si="0"/>
        <v>0.047994208530348574</v>
      </c>
      <c r="J18" s="22">
        <f t="shared" si="1"/>
        <v>0.002303582769100577</v>
      </c>
      <c r="K18" s="22">
        <f t="shared" si="2"/>
        <v>0.08208808927519845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114402568.04</v>
      </c>
      <c r="D19" s="49">
        <f>IF('County Data'!E14&gt;9,'County Data'!D14,"*")</f>
        <v>35044241.52</v>
      </c>
      <c r="E19" s="50">
        <f>IF('County Data'!G14&gt;9,'County Data'!F14,"*")</f>
        <v>1192369</v>
      </c>
      <c r="F19" s="51">
        <f>IF('County Data'!I14&gt;9,'County Data'!H14,"*")</f>
        <v>200854538.31</v>
      </c>
      <c r="G19" s="49">
        <f>IF('County Data'!K14&gt;9,'County Data'!J14,"*")</f>
        <v>34357138.23</v>
      </c>
      <c r="H19" s="50">
        <f>IF('County Data'!M14&gt;9,'County Data'!L14,"*")</f>
        <v>1402350.33</v>
      </c>
      <c r="I19" s="9">
        <f t="shared" si="0"/>
        <v>-0.4304207960517653</v>
      </c>
      <c r="J19" s="9">
        <f t="shared" si="1"/>
        <v>0.019998851050988906</v>
      </c>
      <c r="K19" s="9">
        <f t="shared" si="2"/>
        <v>-0.14973528761532795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65545886.97</v>
      </c>
      <c r="D20" s="53">
        <f>IF('County Data'!E15&gt;9,'County Data'!D15,"*")</f>
        <v>15366074.83</v>
      </c>
      <c r="E20" s="54">
        <f>IF('County Data'!G15&gt;9,'County Data'!F15,"*")</f>
        <v>685236</v>
      </c>
      <c r="F20" s="53">
        <f>IF('County Data'!I15&gt;9,'County Data'!H15,"*")</f>
        <v>72748297.3</v>
      </c>
      <c r="G20" s="53">
        <f>IF('County Data'!K15&gt;9,'County Data'!J15,"*")</f>
        <v>16094486.35</v>
      </c>
      <c r="H20" s="54">
        <f>IF('County Data'!M15&gt;9,'County Data'!L15,"*")</f>
        <v>1298913.33</v>
      </c>
      <c r="I20" s="22">
        <f t="shared" si="0"/>
        <v>-0.09900452103089977</v>
      </c>
      <c r="J20" s="22">
        <f t="shared" si="1"/>
        <v>-0.04525845088557297</v>
      </c>
      <c r="K20" s="22">
        <f t="shared" si="2"/>
        <v>-0.4724544092560818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79030684.21</v>
      </c>
      <c r="D21" s="49">
        <f>IF('County Data'!E16&gt;9,'County Data'!D16,"*")</f>
        <v>21679975.25</v>
      </c>
      <c r="E21" s="50">
        <f>IF('County Data'!G16&gt;9,'County Data'!F16,"*")</f>
        <v>1025667.33</v>
      </c>
      <c r="F21" s="51">
        <f>IF('County Data'!I16&gt;9,'County Data'!H16,"*")</f>
        <v>72841132.96</v>
      </c>
      <c r="G21" s="49">
        <f>IF('County Data'!K16&gt;9,'County Data'!J16,"*")</f>
        <v>20929197.23</v>
      </c>
      <c r="H21" s="50">
        <f>IF('County Data'!M16&gt;9,'County Data'!L16,"*")</f>
        <v>1522168.5</v>
      </c>
      <c r="I21" s="9">
        <f t="shared" si="0"/>
        <v>0.08497329734559363</v>
      </c>
      <c r="J21" s="9">
        <f t="shared" si="1"/>
        <v>0.035872279846636025</v>
      </c>
      <c r="K21" s="9">
        <f t="shared" si="2"/>
        <v>-0.32618016336561956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08/01/2016 - 08/31/2016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08/01/2015 - 08/31/2015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1245222.42</v>
      </c>
      <c r="D6" s="46">
        <f>IF('Town Data'!E2&gt;9,'Town Data'!D2,"*")</f>
        <v>437690.06</v>
      </c>
      <c r="E6" s="47" t="str">
        <f>IF('Town Data'!G2&gt;9,'Town Data'!F2,"*")</f>
        <v>*</v>
      </c>
      <c r="F6" s="46">
        <f>IF('Town Data'!I2&gt;9,'Town Data'!H2,"*")</f>
        <v>1508470</v>
      </c>
      <c r="G6" s="46">
        <f>IF('Town Data'!K2&gt;9,'Town Data'!J2,"*")</f>
        <v>499937</v>
      </c>
      <c r="H6" s="47" t="str">
        <f>IF('Town Data'!M2&gt;9,'Town Data'!L2,"*")</f>
        <v>*</v>
      </c>
      <c r="I6" s="20">
        <f>_xlfn.IFERROR((C6-F6)/F6,"")</f>
        <v>-0.1745129700955273</v>
      </c>
      <c r="J6" s="20">
        <f>_xlfn.IFERROR((D6-G6)/G6,"")</f>
        <v>-0.1245095682055939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9398956.88</v>
      </c>
      <c r="D7" s="49">
        <f>IF('Town Data'!E3&gt;9,'Town Data'!D3,"*")</f>
        <v>477284.92</v>
      </c>
      <c r="E7" s="50" t="str">
        <f>IF('Town Data'!G3&gt;9,'Town Data'!F3,"*")</f>
        <v>*</v>
      </c>
      <c r="F7" s="51">
        <f>IF('Town Data'!I3&gt;9,'Town Data'!H3,"*")</f>
        <v>9307445.93</v>
      </c>
      <c r="G7" s="49">
        <f>IF('Town Data'!K3&gt;9,'Town Data'!J3,"*")</f>
        <v>519007.07</v>
      </c>
      <c r="H7" s="50" t="str">
        <f>IF('Town Data'!M3&gt;9,'Town Data'!L3,"*")</f>
        <v>*</v>
      </c>
      <c r="I7" s="9">
        <f aca="true" t="shared" si="0" ref="I7:I70">_xlfn.IFERROR((C7-F7)/F7,"")</f>
        <v>0.009832015215370811</v>
      </c>
      <c r="J7" s="9">
        <f aca="true" t="shared" si="1" ref="J7:J70">_xlfn.IFERROR((D7-G7)/G7,"")</f>
        <v>-0.08038840395758004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44370988.8</v>
      </c>
      <c r="D8" s="53">
        <f>IF('Town Data'!E4&gt;9,'Town Data'!D4,"*")</f>
        <v>10181756.44</v>
      </c>
      <c r="E8" s="54">
        <f>IF('Town Data'!G4&gt;9,'Town Data'!F4,"*")</f>
        <v>254644.33</v>
      </c>
      <c r="F8" s="53">
        <f>IF('Town Data'!I4&gt;9,'Town Data'!H4,"*")</f>
        <v>58320327.06</v>
      </c>
      <c r="G8" s="53">
        <f>IF('Town Data'!K4&gt;9,'Town Data'!J4,"*")</f>
        <v>10499006.24</v>
      </c>
      <c r="H8" s="54">
        <f>IF('Town Data'!M4&gt;9,'Town Data'!L4,"*")</f>
        <v>224963</v>
      </c>
      <c r="I8" s="22">
        <f t="shared" si="0"/>
        <v>-0.23918484280187446</v>
      </c>
      <c r="J8" s="22">
        <f t="shared" si="1"/>
        <v>-0.03021712653063446</v>
      </c>
      <c r="K8" s="22">
        <f t="shared" si="2"/>
        <v>0.13193871881153785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10502859.6</v>
      </c>
      <c r="D9" s="49">
        <f>IF('Town Data'!E5&gt;9,'Town Data'!D5,"*")</f>
        <v>1132209.05</v>
      </c>
      <c r="E9" s="50" t="str">
        <f>IF('Town Data'!G5&gt;9,'Town Data'!F5,"*")</f>
        <v>*</v>
      </c>
      <c r="F9" s="51">
        <f>IF('Town Data'!I5&gt;9,'Town Data'!H5,"*")</f>
        <v>8305214.92</v>
      </c>
      <c r="G9" s="49">
        <f>IF('Town Data'!K5&gt;9,'Town Data'!J5,"*")</f>
        <v>1150829.04</v>
      </c>
      <c r="H9" s="50" t="str">
        <f>IF('Town Data'!M5&gt;9,'Town Data'!L5,"*")</f>
        <v>*</v>
      </c>
      <c r="I9" s="9">
        <f t="shared" si="0"/>
        <v>0.2646102119173094</v>
      </c>
      <c r="J9" s="9">
        <f t="shared" si="1"/>
        <v>-0.016179631685345714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14860635.52</v>
      </c>
      <c r="D10" s="53">
        <f>IF('Town Data'!E6&gt;9,'Town Data'!D6,"*")</f>
        <v>1426706.46</v>
      </c>
      <c r="E10" s="54">
        <f>IF('Town Data'!G6&gt;9,'Town Data'!F6,"*")</f>
        <v>26630.67</v>
      </c>
      <c r="F10" s="53">
        <f>IF('Town Data'!I6&gt;9,'Town Data'!H6,"*")</f>
        <v>15224077.39</v>
      </c>
      <c r="G10" s="53">
        <f>IF('Town Data'!K6&gt;9,'Town Data'!J6,"*")</f>
        <v>1437143.85</v>
      </c>
      <c r="H10" s="54">
        <f>IF('Town Data'!M6&gt;9,'Town Data'!L6,"*")</f>
        <v>49066.67</v>
      </c>
      <c r="I10" s="22">
        <f t="shared" si="0"/>
        <v>-0.023872833846649344</v>
      </c>
      <c r="J10" s="22">
        <f t="shared" si="1"/>
        <v>-0.007262592398109716</v>
      </c>
      <c r="K10" s="22">
        <f t="shared" si="2"/>
        <v>-0.45725540371906226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33333575.25</v>
      </c>
      <c r="D11" s="49">
        <f>IF('Town Data'!E7&gt;9,'Town Data'!D7,"*")</f>
        <v>10393521.67</v>
      </c>
      <c r="E11" s="50">
        <f>IF('Town Data'!G7&gt;9,'Town Data'!F7,"*")</f>
        <v>270865.83</v>
      </c>
      <c r="F11" s="51">
        <f>IF('Town Data'!I7&gt;9,'Town Data'!H7,"*")</f>
        <v>31136716.94</v>
      </c>
      <c r="G11" s="49">
        <f>IF('Town Data'!K7&gt;9,'Town Data'!J7,"*")</f>
        <v>10636291.59</v>
      </c>
      <c r="H11" s="50">
        <f>IF('Town Data'!M7&gt;9,'Town Data'!L7,"*")</f>
        <v>216808.33</v>
      </c>
      <c r="I11" s="9">
        <f t="shared" si="0"/>
        <v>0.07055523272518784</v>
      </c>
      <c r="J11" s="9">
        <f t="shared" si="1"/>
        <v>-0.022824676998160404</v>
      </c>
      <c r="K11" s="9">
        <f t="shared" si="2"/>
        <v>0.2493331321725509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15751492.36</v>
      </c>
      <c r="D12" s="53">
        <f>IF('Town Data'!E8&gt;9,'Town Data'!D8,"*")</f>
        <v>6039021.59</v>
      </c>
      <c r="E12" s="54">
        <f>IF('Town Data'!G8&gt;9,'Town Data'!F8,"*")</f>
        <v>236297.83</v>
      </c>
      <c r="F12" s="53">
        <f>IF('Town Data'!I8&gt;9,'Town Data'!H8,"*")</f>
        <v>14922902.75</v>
      </c>
      <c r="G12" s="53">
        <f>IF('Town Data'!K8&gt;9,'Town Data'!J8,"*")</f>
        <v>5266656.64</v>
      </c>
      <c r="H12" s="54">
        <f>IF('Town Data'!M8&gt;9,'Town Data'!L8,"*")</f>
        <v>65782.17</v>
      </c>
      <c r="I12" s="22">
        <f t="shared" si="0"/>
        <v>0.055524694081384364</v>
      </c>
      <c r="J12" s="22">
        <f t="shared" si="1"/>
        <v>0.1466518519802347</v>
      </c>
      <c r="K12" s="22">
        <f t="shared" si="2"/>
        <v>2.59212579943775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1357728.43</v>
      </c>
      <c r="D13" s="49">
        <f>IF('Town Data'!E9&gt;9,'Town Data'!D9,"*")</f>
        <v>446401</v>
      </c>
      <c r="E13" s="50" t="str">
        <f>IF('Town Data'!G9&gt;9,'Town Data'!F9,"*")</f>
        <v>*</v>
      </c>
      <c r="F13" s="51">
        <f>IF('Town Data'!I9&gt;9,'Town Data'!H9,"*")</f>
        <v>1473387.17</v>
      </c>
      <c r="G13" s="49">
        <f>IF('Town Data'!K9&gt;9,'Town Data'!J9,"*")</f>
        <v>472433.67</v>
      </c>
      <c r="H13" s="50" t="str">
        <f>IF('Town Data'!M9&gt;9,'Town Data'!L9,"*")</f>
        <v>*</v>
      </c>
      <c r="I13" s="9">
        <f t="shared" si="0"/>
        <v>-0.07849853884637803</v>
      </c>
      <c r="J13" s="9">
        <f t="shared" si="1"/>
        <v>-0.05510333334201177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7559935.22</v>
      </c>
      <c r="D14" s="53">
        <f>IF('Town Data'!E10&gt;9,'Town Data'!D10,"*")</f>
        <v>1952776.58</v>
      </c>
      <c r="E14" s="54">
        <f>IF('Town Data'!G10&gt;9,'Town Data'!F10,"*")</f>
        <v>71719.17</v>
      </c>
      <c r="F14" s="53">
        <f>IF('Town Data'!I10&gt;9,'Town Data'!H10,"*")</f>
        <v>8025132.17</v>
      </c>
      <c r="G14" s="53">
        <f>IF('Town Data'!K10&gt;9,'Town Data'!J10,"*")</f>
        <v>2198981.17</v>
      </c>
      <c r="H14" s="54">
        <f>IF('Town Data'!M10&gt;9,'Town Data'!L10,"*")</f>
        <v>85916.67</v>
      </c>
      <c r="I14" s="22">
        <f t="shared" si="0"/>
        <v>-0.05796751257742839</v>
      </c>
      <c r="J14" s="22">
        <f t="shared" si="1"/>
        <v>-0.11196302785985196</v>
      </c>
      <c r="K14" s="22">
        <f t="shared" si="2"/>
        <v>-0.16524732627556446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7569480.8</v>
      </c>
      <c r="D15" s="49">
        <f>IF('Town Data'!E11&gt;9,'Town Data'!D11,"*")</f>
        <v>1277806.38</v>
      </c>
      <c r="E15" s="50" t="str">
        <f>IF('Town Data'!G11&gt;9,'Town Data'!F11,"*")</f>
        <v>*</v>
      </c>
      <c r="F15" s="51">
        <f>IF('Town Data'!I11&gt;9,'Town Data'!H11,"*")</f>
        <v>6857748.95</v>
      </c>
      <c r="G15" s="49">
        <f>IF('Town Data'!K11&gt;9,'Town Data'!J11,"*")</f>
        <v>1258629.89</v>
      </c>
      <c r="H15" s="50" t="str">
        <f>IF('Town Data'!M11&gt;9,'Town Data'!L11,"*")</f>
        <v>*</v>
      </c>
      <c r="I15" s="9">
        <f t="shared" si="0"/>
        <v>0.10378505471536685</v>
      </c>
      <c r="J15" s="9">
        <f t="shared" si="1"/>
        <v>0.015236003969363855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43505542.82</v>
      </c>
      <c r="D16" s="56">
        <f>IF('Town Data'!E12&gt;9,'Town Data'!D12,"*")</f>
        <v>8160090.26</v>
      </c>
      <c r="E16" s="57">
        <f>IF('Town Data'!G12&gt;9,'Town Data'!F12,"*")</f>
        <v>407537</v>
      </c>
      <c r="F16" s="56">
        <f>IF('Town Data'!I12&gt;9,'Town Data'!H12,"*")</f>
        <v>49275836.69</v>
      </c>
      <c r="G16" s="56">
        <f>IF('Town Data'!K12&gt;9,'Town Data'!J12,"*")</f>
        <v>8332220.01</v>
      </c>
      <c r="H16" s="57">
        <f>IF('Town Data'!M12&gt;9,'Town Data'!L12,"*")</f>
        <v>667680</v>
      </c>
      <c r="I16" s="26">
        <f t="shared" si="0"/>
        <v>-0.11710189532247997</v>
      </c>
      <c r="J16" s="26">
        <f t="shared" si="1"/>
        <v>-0.020658329928088397</v>
      </c>
      <c r="K16" s="26">
        <f t="shared" si="2"/>
        <v>-0.3896222741433022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1665254.55</v>
      </c>
      <c r="D17" s="53">
        <f>IF('Town Data'!E13&gt;9,'Town Data'!D13,"*")</f>
        <v>404649.82</v>
      </c>
      <c r="E17" s="54" t="str">
        <f>IF('Town Data'!G13&gt;9,'Town Data'!F13,"*")</f>
        <v>*</v>
      </c>
      <c r="F17" s="53">
        <f>IF('Town Data'!I13&gt;9,'Town Data'!H13,"*")</f>
        <v>496320</v>
      </c>
      <c r="G17" s="53">
        <f>IF('Town Data'!K13&gt;9,'Town Data'!J13,"*")</f>
        <v>241256</v>
      </c>
      <c r="H17" s="54" t="str">
        <f>IF('Town Data'!M13&gt;9,'Town Data'!L13,"*")</f>
        <v>*</v>
      </c>
      <c r="I17" s="22">
        <f t="shared" si="0"/>
        <v>2.3552033970019344</v>
      </c>
      <c r="J17" s="22">
        <f t="shared" si="1"/>
        <v>0.677263239048977</v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806437.71</v>
      </c>
      <c r="D18" s="49">
        <f>IF('Town Data'!E14&gt;9,'Town Data'!D14,"*")</f>
        <v>336486.66</v>
      </c>
      <c r="E18" s="50" t="str">
        <f>IF('Town Data'!G14&gt;9,'Town Data'!F14,"*")</f>
        <v>*</v>
      </c>
      <c r="F18" s="51">
        <f>IF('Town Data'!I14&gt;9,'Town Data'!H14,"*")</f>
        <v>756217.72</v>
      </c>
      <c r="G18" s="49">
        <f>IF('Town Data'!K14&gt;9,'Town Data'!J14,"*")</f>
        <v>349421</v>
      </c>
      <c r="H18" s="50" t="str">
        <f>IF('Town Data'!M14&gt;9,'Town Data'!L14,"*")</f>
        <v>*</v>
      </c>
      <c r="I18" s="9">
        <f t="shared" si="0"/>
        <v>0.06640943298710322</v>
      </c>
      <c r="J18" s="9">
        <f t="shared" si="1"/>
        <v>-0.03701649299841746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3943619.92</v>
      </c>
      <c r="D19" s="53">
        <f>IF('Town Data'!E15&gt;9,'Town Data'!D15,"*")</f>
        <v>1360646.26</v>
      </c>
      <c r="E19" s="54" t="str">
        <f>IF('Town Data'!G15&gt;9,'Town Data'!F15,"*")</f>
        <v>*</v>
      </c>
      <c r="F19" s="53">
        <f>IF('Town Data'!I15&gt;9,'Town Data'!H15,"*")</f>
        <v>3577760.99</v>
      </c>
      <c r="G19" s="53">
        <f>IF('Town Data'!K15&gt;9,'Town Data'!J15,"*")</f>
        <v>1170474.44</v>
      </c>
      <c r="H19" s="54" t="str">
        <f>IF('Town Data'!M15&gt;9,'Town Data'!L15,"*")</f>
        <v>*</v>
      </c>
      <c r="I19" s="22">
        <f t="shared" si="0"/>
        <v>0.10225918696709801</v>
      </c>
      <c r="J19" s="22">
        <f t="shared" si="1"/>
        <v>0.16247413313869552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712072.67</v>
      </c>
      <c r="D20" s="49">
        <f>IF('Town Data'!E16&gt;9,'Town Data'!D16,"*")</f>
        <v>367715.01</v>
      </c>
      <c r="E20" s="50" t="str">
        <f>IF('Town Data'!G16&gt;9,'Town Data'!F16,"*")</f>
        <v>*</v>
      </c>
      <c r="F20" s="51">
        <f>IF('Town Data'!I16&gt;9,'Town Data'!H16,"*")</f>
        <v>679169.94</v>
      </c>
      <c r="G20" s="49">
        <f>IF('Town Data'!K16&gt;9,'Town Data'!J16,"*")</f>
        <v>357906.94</v>
      </c>
      <c r="H20" s="50" t="str">
        <f>IF('Town Data'!M16&gt;9,'Town Data'!L16,"*")</f>
        <v>*</v>
      </c>
      <c r="I20" s="9">
        <f t="shared" si="0"/>
        <v>0.04844550393381677</v>
      </c>
      <c r="J20" s="9">
        <f t="shared" si="1"/>
        <v>0.02740396707591087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91416992.46</v>
      </c>
      <c r="D21" s="53">
        <f>IF('Town Data'!E17&gt;9,'Town Data'!D17,"*")</f>
        <v>22571850.36</v>
      </c>
      <c r="E21" s="54">
        <f>IF('Town Data'!G17&gt;9,'Town Data'!F17,"*")</f>
        <v>439220.17</v>
      </c>
      <c r="F21" s="53">
        <f>IF('Town Data'!I17&gt;9,'Town Data'!H17,"*")</f>
        <v>88333067.3</v>
      </c>
      <c r="G21" s="53">
        <f>IF('Town Data'!K17&gt;9,'Town Data'!J17,"*")</f>
        <v>21436855.46</v>
      </c>
      <c r="H21" s="54">
        <f>IF('Town Data'!M17&gt;9,'Town Data'!L17,"*")</f>
        <v>679877.67</v>
      </c>
      <c r="I21" s="22">
        <f t="shared" si="0"/>
        <v>0.03491246544769307</v>
      </c>
      <c r="J21" s="22">
        <f t="shared" si="1"/>
        <v>0.05294596038667317</v>
      </c>
      <c r="K21" s="22">
        <f t="shared" si="2"/>
        <v>-0.3539717667150328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4402650.49</v>
      </c>
      <c r="D22" s="49">
        <f>IF('Town Data'!E18&gt;9,'Town Data'!D18,"*")</f>
        <v>1657660.49</v>
      </c>
      <c r="E22" s="50" t="str">
        <f>IF('Town Data'!G18&gt;9,'Town Data'!F18,"*")</f>
        <v>*</v>
      </c>
      <c r="F22" s="51">
        <f>IF('Town Data'!I18&gt;9,'Town Data'!H18,"*")</f>
        <v>3997341.43</v>
      </c>
      <c r="G22" s="49">
        <f>IF('Town Data'!K18&gt;9,'Town Data'!J18,"*")</f>
        <v>1641679.36</v>
      </c>
      <c r="H22" s="50" t="str">
        <f>IF('Town Data'!M18&gt;9,'Town Data'!L18,"*")</f>
        <v>*</v>
      </c>
      <c r="I22" s="9">
        <f t="shared" si="0"/>
        <v>0.10139465619778194</v>
      </c>
      <c r="J22" s="9">
        <f t="shared" si="1"/>
        <v>0.009734623209248295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7596044.86</v>
      </c>
      <c r="D23" s="53">
        <f>IF('Town Data'!E19&gt;9,'Town Data'!D19,"*")</f>
        <v>1852928.59</v>
      </c>
      <c r="E23" s="54" t="str">
        <f>IF('Town Data'!G19&gt;9,'Town Data'!F19,"*")</f>
        <v>*</v>
      </c>
      <c r="F23" s="53">
        <f>IF('Town Data'!I19&gt;9,'Town Data'!H19,"*")</f>
        <v>8897370</v>
      </c>
      <c r="G23" s="53">
        <f>IF('Town Data'!K19&gt;9,'Town Data'!J19,"*")</f>
        <v>2991256</v>
      </c>
      <c r="H23" s="54" t="str">
        <f>IF('Town Data'!M19&gt;9,'Town Data'!L19,"*")</f>
        <v>*</v>
      </c>
      <c r="I23" s="22">
        <f t="shared" si="0"/>
        <v>-0.1462595283774868</v>
      </c>
      <c r="J23" s="22">
        <f t="shared" si="1"/>
        <v>-0.3805516512127347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1056763.83</v>
      </c>
      <c r="D24" s="49">
        <f>IF('Town Data'!E20&gt;9,'Town Data'!D20,"*")</f>
        <v>447203.39</v>
      </c>
      <c r="E24" s="50" t="str">
        <f>IF('Town Data'!G20&gt;9,'Town Data'!F20,"*")</f>
        <v>*</v>
      </c>
      <c r="F24" s="51">
        <f>IF('Town Data'!I20&gt;9,'Town Data'!H20,"*")</f>
        <v>851437</v>
      </c>
      <c r="G24" s="49">
        <f>IF('Town Data'!K20&gt;9,'Town Data'!J20,"*")</f>
        <v>386993</v>
      </c>
      <c r="H24" s="50" t="str">
        <f>IF('Town Data'!M20&gt;9,'Town Data'!L20,"*")</f>
        <v>*</v>
      </c>
      <c r="I24" s="9">
        <f t="shared" si="0"/>
        <v>0.2411532855631128</v>
      </c>
      <c r="J24" s="9">
        <f t="shared" si="1"/>
        <v>0.1555852173036722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>
        <f>IF('Town Data'!C21&gt;9,'Town Data'!B21,"*")</f>
        <v>316781.6</v>
      </c>
      <c r="D25" s="53">
        <f>IF('Town Data'!E21&gt;9,'Town Data'!D21,"*")</f>
        <v>114599.45</v>
      </c>
      <c r="E25" s="54" t="str">
        <f>IF('Town Data'!G21&gt;9,'Town Data'!F21,"*")</f>
        <v>*</v>
      </c>
      <c r="F25" s="53">
        <f>IF('Town Data'!I21&gt;9,'Town Data'!H21,"*")</f>
        <v>320858.52</v>
      </c>
      <c r="G25" s="53">
        <f>IF('Town Data'!K21&gt;9,'Town Data'!J21,"*")</f>
        <v>108030.66</v>
      </c>
      <c r="H25" s="54" t="str">
        <f>IF('Town Data'!M21&gt;9,'Town Data'!L21,"*")</f>
        <v>*</v>
      </c>
      <c r="I25" s="22">
        <f t="shared" si="0"/>
        <v>-0.012706285623956757</v>
      </c>
      <c r="J25" s="22">
        <f t="shared" si="1"/>
        <v>0.06080486780326986</v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3017706.11</v>
      </c>
      <c r="D26" s="49">
        <f>IF('Town Data'!E22&gt;9,'Town Data'!D22,"*")</f>
        <v>693183.77</v>
      </c>
      <c r="E26" s="50">
        <f>IF('Town Data'!G22&gt;9,'Town Data'!F22,"*")</f>
        <v>66314.17</v>
      </c>
      <c r="F26" s="51">
        <f>IF('Town Data'!I22&gt;9,'Town Data'!H22,"*")</f>
        <v>2400558.43</v>
      </c>
      <c r="G26" s="49">
        <f>IF('Town Data'!K22&gt;9,'Town Data'!J22,"*")</f>
        <v>631944.87</v>
      </c>
      <c r="H26" s="50" t="str">
        <f>IF('Town Data'!M22&gt;9,'Town Data'!L22,"*")</f>
        <v>*</v>
      </c>
      <c r="I26" s="9">
        <f t="shared" si="0"/>
        <v>0.2570850483318582</v>
      </c>
      <c r="J26" s="9">
        <f t="shared" si="1"/>
        <v>0.0969054468311453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4000223.76</v>
      </c>
      <c r="D27" s="53">
        <f>IF('Town Data'!E23&gt;9,'Town Data'!D23,"*")</f>
        <v>1468954.27</v>
      </c>
      <c r="E27" s="54" t="str">
        <f>IF('Town Data'!G23&gt;9,'Town Data'!F23,"*")</f>
        <v>*</v>
      </c>
      <c r="F27" s="53">
        <f>IF('Town Data'!I23&gt;9,'Town Data'!H23,"*")</f>
        <v>3770781.22</v>
      </c>
      <c r="G27" s="53">
        <f>IF('Town Data'!K23&gt;9,'Town Data'!J23,"*")</f>
        <v>1560770.5</v>
      </c>
      <c r="H27" s="54" t="str">
        <f>IF('Town Data'!M23&gt;9,'Town Data'!L23,"*")</f>
        <v>*</v>
      </c>
      <c r="I27" s="22">
        <f t="shared" si="0"/>
        <v>0.06084748136090472</v>
      </c>
      <c r="J27" s="22">
        <f t="shared" si="1"/>
        <v>-0.058827502185619204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124567167.57</v>
      </c>
      <c r="D28" s="49">
        <f>IF('Town Data'!E24&gt;9,'Town Data'!D24,"*")</f>
        <v>33267474.11</v>
      </c>
      <c r="E28" s="50">
        <f>IF('Town Data'!G24&gt;9,'Town Data'!F24,"*")</f>
        <v>3426778.17</v>
      </c>
      <c r="F28" s="51">
        <f>IF('Town Data'!I24&gt;9,'Town Data'!H24,"*")</f>
        <v>225890093.41</v>
      </c>
      <c r="G28" s="49">
        <f>IF('Town Data'!K24&gt;9,'Town Data'!J24,"*")</f>
        <v>32807117.97</v>
      </c>
      <c r="H28" s="50">
        <f>IF('Town Data'!M24&gt;9,'Town Data'!L24,"*")</f>
        <v>986807.33</v>
      </c>
      <c r="I28" s="9">
        <f t="shared" si="0"/>
        <v>-0.4485496655052271</v>
      </c>
      <c r="J28" s="9">
        <f t="shared" si="1"/>
        <v>0.01403220302438534</v>
      </c>
      <c r="K28" s="9">
        <f t="shared" si="2"/>
        <v>2.472590915999783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451981.52</v>
      </c>
      <c r="D29" s="53">
        <f>IF('Town Data'!E25&gt;9,'Town Data'!D25,"*")</f>
        <v>222347.09</v>
      </c>
      <c r="E29" s="54" t="str">
        <f>IF('Town Data'!G25&gt;9,'Town Data'!F25,"*")</f>
        <v>*</v>
      </c>
      <c r="F29" s="53">
        <f>IF('Town Data'!I25&gt;9,'Town Data'!H25,"*")</f>
        <v>447941.58</v>
      </c>
      <c r="G29" s="53">
        <f>IF('Town Data'!K25&gt;9,'Town Data'!J25,"*")</f>
        <v>194452.21</v>
      </c>
      <c r="H29" s="54" t="str">
        <f>IF('Town Data'!M25&gt;9,'Town Data'!L25,"*")</f>
        <v>*</v>
      </c>
      <c r="I29" s="22">
        <f t="shared" si="0"/>
        <v>0.009018899294858947</v>
      </c>
      <c r="J29" s="22">
        <f t="shared" si="1"/>
        <v>0.14345365372808058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8">
        <f>IF('Town Data'!C26&gt;9,'Town Data'!B26,"*")</f>
        <v>1654956.18</v>
      </c>
      <c r="D30" s="49" t="str">
        <f>IF('Town Data'!E26&gt;9,'Town Data'!D26,"*")</f>
        <v>*</v>
      </c>
      <c r="E30" s="50" t="str">
        <f>IF('Town Data'!G26&gt;9,'Town Data'!F26,"*")</f>
        <v>*</v>
      </c>
      <c r="F30" s="51">
        <f>IF('Town Data'!I26&gt;9,'Town Data'!H26,"*")</f>
        <v>1302075.09</v>
      </c>
      <c r="G30" s="49" t="str">
        <f>IF('Town Data'!K26&gt;9,'Town Data'!J26,"*")</f>
        <v>*</v>
      </c>
      <c r="H30" s="50" t="str">
        <f>IF('Town Data'!M26&gt;9,'Town Data'!L26,"*")</f>
        <v>*</v>
      </c>
      <c r="I30" s="9">
        <f t="shared" si="0"/>
        <v>0.27101439287959944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997470.06</v>
      </c>
      <c r="D31" s="53">
        <f>IF('Town Data'!E27&gt;9,'Town Data'!D27,"*")</f>
        <v>786685.11</v>
      </c>
      <c r="E31" s="54" t="str">
        <f>IF('Town Data'!G27&gt;9,'Town Data'!F27,"*")</f>
        <v>*</v>
      </c>
      <c r="F31" s="53">
        <f>IF('Town Data'!I27&gt;9,'Town Data'!H27,"*")</f>
        <v>801208.31</v>
      </c>
      <c r="G31" s="53">
        <f>IF('Town Data'!K27&gt;9,'Town Data'!J27,"*")</f>
        <v>637319.5</v>
      </c>
      <c r="H31" s="54" t="str">
        <f>IF('Town Data'!M27&gt;9,'Town Data'!L27,"*")</f>
        <v>*</v>
      </c>
      <c r="I31" s="22">
        <f t="shared" si="0"/>
        <v>0.24495720719621591</v>
      </c>
      <c r="J31" s="22">
        <f t="shared" si="1"/>
        <v>0.23436535364130548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8">
        <f>IF('Town Data'!C28&gt;9,'Town Data'!B28,"*")</f>
        <v>16144750.75</v>
      </c>
      <c r="D32" s="49">
        <f>IF('Town Data'!E28&gt;9,'Town Data'!D28,"*")</f>
        <v>5843023.18</v>
      </c>
      <c r="E32" s="50">
        <f>IF('Town Data'!G28&gt;9,'Town Data'!F28,"*")</f>
        <v>110353.83</v>
      </c>
      <c r="F32" s="51">
        <f>IF('Town Data'!I28&gt;9,'Town Data'!H28,"*")</f>
        <v>13836670.42</v>
      </c>
      <c r="G32" s="49">
        <f>IF('Town Data'!K28&gt;9,'Town Data'!J28,"*")</f>
        <v>3200435.27</v>
      </c>
      <c r="H32" s="50">
        <f>IF('Town Data'!M28&gt;9,'Town Data'!L28,"*")</f>
        <v>93746</v>
      </c>
      <c r="I32" s="9">
        <f t="shared" si="0"/>
        <v>0.16680894029706897</v>
      </c>
      <c r="J32" s="9">
        <f t="shared" si="1"/>
        <v>0.8256964091012532</v>
      </c>
      <c r="K32" s="9">
        <f t="shared" si="2"/>
        <v>0.17715774539713697</v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1774473.52</v>
      </c>
      <c r="D33" s="53">
        <f>IF('Town Data'!E29&gt;9,'Town Data'!D29,"*")</f>
        <v>723400.56</v>
      </c>
      <c r="E33" s="54" t="str">
        <f>IF('Town Data'!G29&gt;9,'Town Data'!F29,"*")</f>
        <v>*</v>
      </c>
      <c r="F33" s="53">
        <f>IF('Town Data'!I29&gt;9,'Town Data'!H29,"*")</f>
        <v>1468737.64</v>
      </c>
      <c r="G33" s="53">
        <f>IF('Town Data'!K29&gt;9,'Town Data'!J29,"*")</f>
        <v>684351.61</v>
      </c>
      <c r="H33" s="54" t="str">
        <f>IF('Town Data'!M29&gt;9,'Town Data'!L29,"*")</f>
        <v>*</v>
      </c>
      <c r="I33" s="22">
        <f t="shared" si="0"/>
        <v>0.20816235090155388</v>
      </c>
      <c r="J33" s="22">
        <f t="shared" si="1"/>
        <v>0.05705977662564434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8">
        <f>IF('Town Data'!C30&gt;9,'Town Data'!B30,"*")</f>
        <v>930624.94</v>
      </c>
      <c r="D34" s="49">
        <f>IF('Town Data'!E30&gt;9,'Town Data'!D30,"*")</f>
        <v>659070.18</v>
      </c>
      <c r="E34" s="50" t="str">
        <f>IF('Town Data'!G30&gt;9,'Town Data'!F30,"*")</f>
        <v>*</v>
      </c>
      <c r="F34" s="51">
        <f>IF('Town Data'!I30&gt;9,'Town Data'!H30,"*")</f>
        <v>1047088.96</v>
      </c>
      <c r="G34" s="49">
        <f>IF('Town Data'!K30&gt;9,'Town Data'!J30,"*")</f>
        <v>794369.7</v>
      </c>
      <c r="H34" s="50" t="str">
        <f>IF('Town Data'!M30&gt;9,'Town Data'!L30,"*")</f>
        <v>*</v>
      </c>
      <c r="I34" s="9">
        <f t="shared" si="0"/>
        <v>-0.11122648069940497</v>
      </c>
      <c r="J34" s="9">
        <f t="shared" si="1"/>
        <v>-0.1703231127773377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52">
        <f>IF('Town Data'!C31&gt;9,'Town Data'!B31,"*")</f>
        <v>1087007.04</v>
      </c>
      <c r="D35" s="53">
        <f>IF('Town Data'!E31&gt;9,'Town Data'!D31,"*")</f>
        <v>247956.97</v>
      </c>
      <c r="E35" s="54" t="str">
        <f>IF('Town Data'!G31&gt;9,'Town Data'!F31,"*")</f>
        <v>*</v>
      </c>
      <c r="F35" s="53">
        <f>IF('Town Data'!I31&gt;9,'Town Data'!H31,"*")</f>
        <v>841017.15</v>
      </c>
      <c r="G35" s="53">
        <f>IF('Town Data'!K31&gt;9,'Town Data'!J31,"*")</f>
        <v>224934.04</v>
      </c>
      <c r="H35" s="54" t="str">
        <f>IF('Town Data'!M31&gt;9,'Town Data'!L31,"*")</f>
        <v>*</v>
      </c>
      <c r="I35" s="22">
        <f t="shared" si="0"/>
        <v>0.29249093196256465</v>
      </c>
      <c r="J35" s="22">
        <f t="shared" si="1"/>
        <v>0.10235413901782048</v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8">
        <f>IF('Town Data'!C32&gt;9,'Town Data'!B32,"*")</f>
        <v>3420909.95</v>
      </c>
      <c r="D36" s="49">
        <f>IF('Town Data'!E32&gt;9,'Town Data'!D32,"*")</f>
        <v>1202356.41</v>
      </c>
      <c r="E36" s="50" t="str">
        <f>IF('Town Data'!G32&gt;9,'Town Data'!F32,"*")</f>
        <v>*</v>
      </c>
      <c r="F36" s="51">
        <f>IF('Town Data'!I32&gt;9,'Town Data'!H32,"*")</f>
        <v>3157055.04</v>
      </c>
      <c r="G36" s="49">
        <f>IF('Town Data'!K32&gt;9,'Town Data'!J32,"*")</f>
        <v>1164229</v>
      </c>
      <c r="H36" s="50" t="str">
        <f>IF('Town Data'!M32&gt;9,'Town Data'!L32,"*")</f>
        <v>*</v>
      </c>
      <c r="I36" s="9">
        <f t="shared" si="0"/>
        <v>0.08357627809998527</v>
      </c>
      <c r="J36" s="9">
        <f t="shared" si="1"/>
        <v>0.032749063972809404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5462897.84</v>
      </c>
      <c r="D37" s="53">
        <f>IF('Town Data'!E33&gt;9,'Town Data'!D33,"*")</f>
        <v>1646151.88</v>
      </c>
      <c r="E37" s="54" t="str">
        <f>IF('Town Data'!G33&gt;9,'Town Data'!F33,"*")</f>
        <v>*</v>
      </c>
      <c r="F37" s="53">
        <f>IF('Town Data'!I33&gt;9,'Town Data'!H33,"*")</f>
        <v>6378848.29</v>
      </c>
      <c r="G37" s="53">
        <f>IF('Town Data'!K33&gt;9,'Town Data'!J33,"*")</f>
        <v>1741087.84</v>
      </c>
      <c r="H37" s="54">
        <f>IF('Town Data'!M33&gt;9,'Town Data'!L33,"*")</f>
        <v>75343.67</v>
      </c>
      <c r="I37" s="22">
        <f t="shared" si="0"/>
        <v>-0.14359182227862644</v>
      </c>
      <c r="J37" s="22">
        <f t="shared" si="1"/>
        <v>-0.05452680664290906</v>
      </c>
      <c r="K37" s="22">
        <f>_xlfn.IFERROR((E37-H37)/H37,"")</f>
      </c>
      <c r="L37" s="15"/>
    </row>
    <row r="38" spans="1:12" ht="15">
      <c r="A38" s="15"/>
      <c r="B38" s="15" t="str">
        <f>'Town Data'!A34</f>
        <v>ESSEX</v>
      </c>
      <c r="C38" s="48">
        <f>IF('Town Data'!C34&gt;9,'Town Data'!B34,"*")</f>
        <v>33172654.72</v>
      </c>
      <c r="D38" s="49">
        <f>IF('Town Data'!E34&gt;9,'Town Data'!D34,"*")</f>
        <v>11570155.9</v>
      </c>
      <c r="E38" s="50">
        <f>IF('Town Data'!G34&gt;9,'Town Data'!F34,"*")</f>
        <v>267490</v>
      </c>
      <c r="F38" s="51">
        <f>IF('Town Data'!I34&gt;9,'Town Data'!H34,"*")</f>
        <v>35658284.09</v>
      </c>
      <c r="G38" s="49">
        <f>IF('Town Data'!K34&gt;9,'Town Data'!J34,"*")</f>
        <v>11096961.2</v>
      </c>
      <c r="H38" s="50">
        <f>IF('Town Data'!M34&gt;9,'Town Data'!L34,"*")</f>
        <v>238979.83</v>
      </c>
      <c r="I38" s="9">
        <f t="shared" si="0"/>
        <v>-0.0697069259902238</v>
      </c>
      <c r="J38" s="9">
        <f t="shared" si="1"/>
        <v>0.042641827025582564</v>
      </c>
      <c r="K38" s="9">
        <f t="shared" si="2"/>
        <v>0.11929948230359029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5617445.29</v>
      </c>
      <c r="D39" s="53">
        <f>IF('Town Data'!E35&gt;9,'Town Data'!D35,"*")</f>
        <v>1389898.85</v>
      </c>
      <c r="E39" s="54" t="str">
        <f>IF('Town Data'!G35&gt;9,'Town Data'!F35,"*")</f>
        <v>*</v>
      </c>
      <c r="F39" s="53">
        <f>IF('Town Data'!I35&gt;9,'Town Data'!H35,"*")</f>
        <v>5645603.94</v>
      </c>
      <c r="G39" s="53">
        <f>IF('Town Data'!K35&gt;9,'Town Data'!J35,"*")</f>
        <v>1386649.77</v>
      </c>
      <c r="H39" s="54" t="str">
        <f>IF('Town Data'!M35&gt;9,'Town Data'!L35,"*")</f>
        <v>*</v>
      </c>
      <c r="I39" s="22">
        <f t="shared" si="0"/>
        <v>-0.004987712616624037</v>
      </c>
      <c r="J39" s="22">
        <f t="shared" si="1"/>
        <v>0.0023431150895442576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8">
        <f>IF('Town Data'!C36&gt;9,'Town Data'!B36,"*")</f>
        <v>2720757.49</v>
      </c>
      <c r="D40" s="49">
        <f>IF('Town Data'!E36&gt;9,'Town Data'!D36,"*")</f>
        <v>1122523.43</v>
      </c>
      <c r="E40" s="50" t="str">
        <f>IF('Town Data'!G36&gt;9,'Town Data'!F36,"*")</f>
        <v>*</v>
      </c>
      <c r="F40" s="51">
        <f>IF('Town Data'!I36&gt;9,'Town Data'!H36,"*")</f>
        <v>2509074.98</v>
      </c>
      <c r="G40" s="49">
        <f>IF('Town Data'!K36&gt;9,'Town Data'!J36,"*")</f>
        <v>1089942.63</v>
      </c>
      <c r="H40" s="50" t="str">
        <f>IF('Town Data'!M36&gt;9,'Town Data'!L36,"*")</f>
        <v>*</v>
      </c>
      <c r="I40" s="9">
        <f t="shared" si="0"/>
        <v>0.08436675336023647</v>
      </c>
      <c r="J40" s="9">
        <f t="shared" si="1"/>
        <v>0.029892215519637076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3752245.01</v>
      </c>
      <c r="D41" s="53">
        <f>IF('Town Data'!E37&gt;9,'Town Data'!D37,"*")</f>
        <v>418684.47</v>
      </c>
      <c r="E41" s="54" t="str">
        <f>IF('Town Data'!G37&gt;9,'Town Data'!F37,"*")</f>
        <v>*</v>
      </c>
      <c r="F41" s="53">
        <f>IF('Town Data'!I37&gt;9,'Town Data'!H37,"*")</f>
        <v>3742419.5</v>
      </c>
      <c r="G41" s="53">
        <f>IF('Town Data'!K37&gt;9,'Town Data'!J37,"*")</f>
        <v>372028.25</v>
      </c>
      <c r="H41" s="54" t="str">
        <f>IF('Town Data'!M37&gt;9,'Town Data'!L37,"*")</f>
        <v>*</v>
      </c>
      <c r="I41" s="22">
        <f t="shared" si="0"/>
        <v>0.0026254432460069686</v>
      </c>
      <c r="J41" s="22">
        <f t="shared" si="1"/>
        <v>0.12541042246119743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8">
        <f>IF('Town Data'!C38&gt;9,'Town Data'!B38,"*")</f>
        <v>1980035.17</v>
      </c>
      <c r="D42" s="49">
        <f>IF('Town Data'!E38&gt;9,'Town Data'!D38,"*")</f>
        <v>863062.5</v>
      </c>
      <c r="E42" s="50" t="str">
        <f>IF('Town Data'!G38&gt;9,'Town Data'!F38,"*")</f>
        <v>*</v>
      </c>
      <c r="F42" s="51">
        <f>IF('Town Data'!I38&gt;9,'Town Data'!H38,"*")</f>
        <v>2235956.11</v>
      </c>
      <c r="G42" s="49">
        <f>IF('Town Data'!K38&gt;9,'Town Data'!J38,"*")</f>
        <v>926473.81</v>
      </c>
      <c r="H42" s="50" t="str">
        <f>IF('Town Data'!M38&gt;9,'Town Data'!L38,"*")</f>
        <v>*</v>
      </c>
      <c r="I42" s="9">
        <f t="shared" si="0"/>
        <v>-0.11445704987474015</v>
      </c>
      <c r="J42" s="9">
        <f t="shared" si="1"/>
        <v>-0.06844371564048858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52">
        <f>IF('Town Data'!C39&gt;9,'Town Data'!B39,"*")</f>
        <v>1003796.09</v>
      </c>
      <c r="D43" s="53">
        <f>IF('Town Data'!E39&gt;9,'Town Data'!D39,"*")</f>
        <v>730770.22</v>
      </c>
      <c r="E43" s="54" t="str">
        <f>IF('Town Data'!G39&gt;9,'Town Data'!F39,"*")</f>
        <v>*</v>
      </c>
      <c r="F43" s="53">
        <f>IF('Town Data'!I39&gt;9,'Town Data'!H39,"*")</f>
        <v>1995652</v>
      </c>
      <c r="G43" s="53">
        <f>IF('Town Data'!K39&gt;9,'Town Data'!J39,"*")</f>
        <v>687015</v>
      </c>
      <c r="H43" s="54" t="str">
        <f>IF('Town Data'!M39&gt;9,'Town Data'!L39,"*")</f>
        <v>*</v>
      </c>
      <c r="I43" s="22">
        <f t="shared" si="0"/>
        <v>-0.49700845137328553</v>
      </c>
      <c r="J43" s="22">
        <f t="shared" si="1"/>
        <v>0.06368888597774426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8">
        <f>IF('Town Data'!C40&gt;9,'Town Data'!B40,"*")</f>
        <v>8006430.83</v>
      </c>
      <c r="D44" s="49">
        <f>IF('Town Data'!E40&gt;9,'Town Data'!D40,"*")</f>
        <v>1465389.68</v>
      </c>
      <c r="E44" s="50" t="str">
        <f>IF('Town Data'!G40&gt;9,'Town Data'!F40,"*")</f>
        <v>*</v>
      </c>
      <c r="F44" s="51">
        <f>IF('Town Data'!I40&gt;9,'Town Data'!H40,"*")</f>
        <v>7890417.65</v>
      </c>
      <c r="G44" s="49">
        <f>IF('Town Data'!K40&gt;9,'Town Data'!J40,"*")</f>
        <v>1516811</v>
      </c>
      <c r="H44" s="50" t="str">
        <f>IF('Town Data'!M40&gt;9,'Town Data'!L40,"*")</f>
        <v>*</v>
      </c>
      <c r="I44" s="9">
        <f t="shared" si="0"/>
        <v>0.014703046802598554</v>
      </c>
      <c r="J44" s="9">
        <f t="shared" si="1"/>
        <v>-0.033900940855518626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2">
        <f>IF('Town Data'!C41&gt;9,'Town Data'!B41,"*")</f>
        <v>18018693.2</v>
      </c>
      <c r="D45" s="53">
        <f>IF('Town Data'!E41&gt;9,'Town Data'!D41,"*")</f>
        <v>5962095.33</v>
      </c>
      <c r="E45" s="54">
        <f>IF('Town Data'!G41&gt;9,'Town Data'!F41,"*")</f>
        <v>155197.5</v>
      </c>
      <c r="F45" s="53">
        <f>IF('Town Data'!I41&gt;9,'Town Data'!H41,"*")</f>
        <v>17593273.57</v>
      </c>
      <c r="G45" s="53">
        <f>IF('Town Data'!K41&gt;9,'Town Data'!J41,"*")</f>
        <v>6336225.12</v>
      </c>
      <c r="H45" s="54">
        <f>IF('Town Data'!M41&gt;9,'Town Data'!L41,"*")</f>
        <v>102864.17</v>
      </c>
      <c r="I45" s="22">
        <f t="shared" si="0"/>
        <v>0.024180811394044557</v>
      </c>
      <c r="J45" s="22">
        <f t="shared" si="1"/>
        <v>-0.05904616438249278</v>
      </c>
      <c r="K45" s="22">
        <f t="shared" si="2"/>
        <v>0.5087615055854726</v>
      </c>
      <c r="L45" s="15"/>
    </row>
    <row r="46" spans="1:12" ht="15">
      <c r="A46" s="15"/>
      <c r="B46" s="15" t="str">
        <f>'Town Data'!A42</f>
        <v>HARTLAND</v>
      </c>
      <c r="C46" s="48">
        <f>IF('Town Data'!C42&gt;9,'Town Data'!B42,"*")</f>
        <v>715277.16</v>
      </c>
      <c r="D46" s="49">
        <f>IF('Town Data'!E42&gt;9,'Town Data'!D42,"*")</f>
        <v>253261.79</v>
      </c>
      <c r="E46" s="50" t="str">
        <f>IF('Town Data'!G42&gt;9,'Town Data'!F42,"*")</f>
        <v>*</v>
      </c>
      <c r="F46" s="51">
        <f>IF('Town Data'!I42&gt;9,'Town Data'!H42,"*")</f>
        <v>763219.28</v>
      </c>
      <c r="G46" s="49">
        <f>IF('Town Data'!K42&gt;9,'Town Data'!J42,"*")</f>
        <v>244723.83</v>
      </c>
      <c r="H46" s="50" t="str">
        <f>IF('Town Data'!M42&gt;9,'Town Data'!L42,"*")</f>
        <v>*</v>
      </c>
      <c r="I46" s="9">
        <f t="shared" si="0"/>
        <v>-0.06281565633404858</v>
      </c>
      <c r="J46" s="9">
        <f t="shared" si="1"/>
        <v>0.034888143095831825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2">
        <f>IF('Town Data'!C43&gt;9,'Town Data'!B43,"*")</f>
        <v>1441646.69</v>
      </c>
      <c r="D47" s="53">
        <f>IF('Town Data'!E43&gt;9,'Town Data'!D43,"*")</f>
        <v>523566.41</v>
      </c>
      <c r="E47" s="54" t="str">
        <f>IF('Town Data'!G43&gt;9,'Town Data'!F43,"*")</f>
        <v>*</v>
      </c>
      <c r="F47" s="53">
        <f>IF('Town Data'!I43&gt;9,'Town Data'!H43,"*")</f>
        <v>1575240</v>
      </c>
      <c r="G47" s="53">
        <f>IF('Town Data'!K43&gt;9,'Town Data'!J43,"*")</f>
        <v>496934</v>
      </c>
      <c r="H47" s="54" t="str">
        <f>IF('Town Data'!M43&gt;9,'Town Data'!L43,"*")</f>
        <v>*</v>
      </c>
      <c r="I47" s="22">
        <f t="shared" si="0"/>
        <v>-0.08480822604809429</v>
      </c>
      <c r="J47" s="22">
        <f t="shared" si="1"/>
        <v>0.05359345506646753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8">
        <f>IF('Town Data'!C44&gt;9,'Town Data'!B44,"*")</f>
        <v>9123060.68</v>
      </c>
      <c r="D48" s="49">
        <f>IF('Town Data'!E44&gt;9,'Town Data'!D44,"*")</f>
        <v>1376516.36</v>
      </c>
      <c r="E48" s="50" t="str">
        <f>IF('Town Data'!G44&gt;9,'Town Data'!F44,"*")</f>
        <v>*</v>
      </c>
      <c r="F48" s="51">
        <f>IF('Town Data'!I44&gt;9,'Town Data'!H44,"*")</f>
        <v>4876306.28</v>
      </c>
      <c r="G48" s="49">
        <f>IF('Town Data'!K44&gt;9,'Town Data'!J44,"*")</f>
        <v>1280078.46</v>
      </c>
      <c r="H48" s="50" t="str">
        <f>IF('Town Data'!M44&gt;9,'Town Data'!L44,"*")</f>
        <v>*</v>
      </c>
      <c r="I48" s="9">
        <f t="shared" si="0"/>
        <v>0.8708957469340911</v>
      </c>
      <c r="J48" s="9">
        <f t="shared" si="1"/>
        <v>0.0753374914222056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2">
        <f>IF('Town Data'!C45&gt;9,'Town Data'!B45,"*")</f>
        <v>680780.09</v>
      </c>
      <c r="D49" s="53">
        <f>IF('Town Data'!E45&gt;9,'Town Data'!D45,"*")</f>
        <v>292711.76</v>
      </c>
      <c r="E49" s="54" t="str">
        <f>IF('Town Data'!G45&gt;9,'Town Data'!F45,"*")</f>
        <v>*</v>
      </c>
      <c r="F49" s="53">
        <f>IF('Town Data'!I45&gt;9,'Town Data'!H45,"*")</f>
        <v>619760.59</v>
      </c>
      <c r="G49" s="53">
        <f>IF('Town Data'!K45&gt;9,'Town Data'!J45,"*")</f>
        <v>316225.19</v>
      </c>
      <c r="H49" s="54" t="str">
        <f>IF('Town Data'!M45&gt;9,'Town Data'!L45,"*")</f>
        <v>*</v>
      </c>
      <c r="I49" s="22">
        <f t="shared" si="0"/>
        <v>0.09845656691400788</v>
      </c>
      <c r="J49" s="22">
        <f t="shared" si="1"/>
        <v>-0.07435660011778313</v>
      </c>
      <c r="K49" s="22">
        <f t="shared" si="2"/>
      </c>
      <c r="L49" s="15"/>
    </row>
    <row r="50" spans="1:12" ht="15">
      <c r="A50" s="15"/>
      <c r="B50" s="15" t="str">
        <f>'Town Data'!A46</f>
        <v>JAMAICA</v>
      </c>
      <c r="C50" s="48">
        <f>IF('Town Data'!C46&gt;9,'Town Data'!B46,"*")</f>
        <v>634782</v>
      </c>
      <c r="D50" s="49">
        <f>IF('Town Data'!E46&gt;9,'Town Data'!D46,"*")</f>
        <v>282239.55</v>
      </c>
      <c r="E50" s="50" t="str">
        <f>IF('Town Data'!G46&gt;9,'Town Data'!F46,"*")</f>
        <v>*</v>
      </c>
      <c r="F50" s="51">
        <f>IF('Town Data'!I46&gt;9,'Town Data'!H46,"*")</f>
        <v>678612</v>
      </c>
      <c r="G50" s="49">
        <f>IF('Town Data'!K46&gt;9,'Town Data'!J46,"*")</f>
        <v>306630</v>
      </c>
      <c r="H50" s="50" t="str">
        <f>IF('Town Data'!M46&gt;9,'Town Data'!L46,"*")</f>
        <v>*</v>
      </c>
      <c r="I50" s="9">
        <f t="shared" si="0"/>
        <v>-0.06458771728174569</v>
      </c>
      <c r="J50" s="9">
        <f t="shared" si="1"/>
        <v>-0.07954358673319639</v>
      </c>
      <c r="K50" s="9">
        <f t="shared" si="2"/>
      </c>
      <c r="L50" s="15"/>
    </row>
    <row r="51" spans="1:12" ht="15">
      <c r="A51" s="15"/>
      <c r="B51" s="27" t="str">
        <f>'Town Data'!A47</f>
        <v>JERICHO</v>
      </c>
      <c r="C51" s="52">
        <f>IF('Town Data'!C47&gt;9,'Town Data'!B47,"*")</f>
        <v>1578238.49</v>
      </c>
      <c r="D51" s="53">
        <f>IF('Town Data'!E47&gt;9,'Town Data'!D47,"*")</f>
        <v>602846.08</v>
      </c>
      <c r="E51" s="54" t="str">
        <f>IF('Town Data'!G47&gt;9,'Town Data'!F47,"*")</f>
        <v>*</v>
      </c>
      <c r="F51" s="53">
        <f>IF('Town Data'!I47&gt;9,'Town Data'!H47,"*")</f>
        <v>1140409</v>
      </c>
      <c r="G51" s="53">
        <f>IF('Town Data'!K47&gt;9,'Town Data'!J47,"*")</f>
        <v>515617</v>
      </c>
      <c r="H51" s="54" t="str">
        <f>IF('Town Data'!M47&gt;9,'Town Data'!L47,"*")</f>
        <v>*</v>
      </c>
      <c r="I51" s="22">
        <f t="shared" si="0"/>
        <v>0.3839232152675049</v>
      </c>
      <c r="J51" s="22">
        <f t="shared" si="1"/>
        <v>0.1691741738538488</v>
      </c>
      <c r="K51" s="22">
        <f t="shared" si="2"/>
      </c>
      <c r="L51" s="15"/>
    </row>
    <row r="52" spans="1:12" ht="15">
      <c r="A52" s="15"/>
      <c r="B52" s="15" t="str">
        <f>'Town Data'!A48</f>
        <v>JOHNSON</v>
      </c>
      <c r="C52" s="48">
        <f>IF('Town Data'!C48&gt;9,'Town Data'!B48,"*")</f>
        <v>9970420.44</v>
      </c>
      <c r="D52" s="49">
        <f>IF('Town Data'!E48&gt;9,'Town Data'!D48,"*")</f>
        <v>3294300.06</v>
      </c>
      <c r="E52" s="50" t="str">
        <f>IF('Town Data'!G48&gt;9,'Town Data'!F48,"*")</f>
        <v>*</v>
      </c>
      <c r="F52" s="51">
        <f>IF('Town Data'!I48&gt;9,'Town Data'!H48,"*")</f>
        <v>10054327.83</v>
      </c>
      <c r="G52" s="49">
        <f>IF('Town Data'!K48&gt;9,'Town Data'!J48,"*")</f>
        <v>3219855.3</v>
      </c>
      <c r="H52" s="50" t="str">
        <f>IF('Town Data'!M48&gt;9,'Town Data'!L48,"*")</f>
        <v>*</v>
      </c>
      <c r="I52" s="9">
        <f t="shared" si="0"/>
        <v>-0.008345400251386133</v>
      </c>
      <c r="J52" s="9">
        <f t="shared" si="1"/>
        <v>0.02312052967100734</v>
      </c>
      <c r="K52" s="9">
        <f t="shared" si="2"/>
      </c>
      <c r="L52" s="15"/>
    </row>
    <row r="53" spans="1:12" ht="15">
      <c r="A53" s="15"/>
      <c r="B53" s="27" t="str">
        <f>'Town Data'!A49</f>
        <v>KILLINGTON</v>
      </c>
      <c r="C53" s="52">
        <f>IF('Town Data'!C49&gt;9,'Town Data'!B49,"*")</f>
        <v>2780677.33</v>
      </c>
      <c r="D53" s="53">
        <f>IF('Town Data'!E49&gt;9,'Town Data'!D49,"*")</f>
        <v>1837280.8</v>
      </c>
      <c r="E53" s="54" t="str">
        <f>IF('Town Data'!G49&gt;9,'Town Data'!F49,"*")</f>
        <v>*</v>
      </c>
      <c r="F53" s="53">
        <f>IF('Town Data'!I49&gt;9,'Town Data'!H49,"*")</f>
        <v>2582662.35</v>
      </c>
      <c r="G53" s="53">
        <f>IF('Town Data'!K49&gt;9,'Town Data'!J49,"*")</f>
        <v>2050428.35</v>
      </c>
      <c r="H53" s="54" t="str">
        <f>IF('Town Data'!M49&gt;9,'Town Data'!L49,"*")</f>
        <v>*</v>
      </c>
      <c r="I53" s="22">
        <f t="shared" si="0"/>
        <v>0.07667087414659526</v>
      </c>
      <c r="J53" s="22">
        <f t="shared" si="1"/>
        <v>-0.10395269359204873</v>
      </c>
      <c r="K53" s="22">
        <f t="shared" si="2"/>
      </c>
      <c r="L53" s="15"/>
    </row>
    <row r="54" spans="1:12" ht="15">
      <c r="A54" s="15"/>
      <c r="B54" s="15" t="str">
        <f>'Town Data'!A50</f>
        <v>LONDONDERRY</v>
      </c>
      <c r="C54" s="48">
        <f>IF('Town Data'!C50&gt;9,'Town Data'!B50,"*")</f>
        <v>2645809.22</v>
      </c>
      <c r="D54" s="49">
        <f>IF('Town Data'!E50&gt;9,'Town Data'!D50,"*")</f>
        <v>980347.79</v>
      </c>
      <c r="E54" s="50" t="str">
        <f>IF('Town Data'!G50&gt;9,'Town Data'!F50,"*")</f>
        <v>*</v>
      </c>
      <c r="F54" s="51">
        <f>IF('Town Data'!I50&gt;9,'Town Data'!H50,"*")</f>
        <v>2758283.69</v>
      </c>
      <c r="G54" s="49">
        <f>IF('Town Data'!K50&gt;9,'Town Data'!J50,"*")</f>
        <v>992391.02</v>
      </c>
      <c r="H54" s="50" t="str">
        <f>IF('Town Data'!M50&gt;9,'Town Data'!L50,"*")</f>
        <v>*</v>
      </c>
      <c r="I54" s="9">
        <f t="shared" si="0"/>
        <v>-0.04077697678732957</v>
      </c>
      <c r="J54" s="9">
        <f t="shared" si="1"/>
        <v>-0.012135569304123671</v>
      </c>
      <c r="K54" s="9">
        <f t="shared" si="2"/>
      </c>
      <c r="L54" s="15"/>
    </row>
    <row r="55" spans="1:12" ht="15">
      <c r="A55" s="15"/>
      <c r="B55" s="27" t="str">
        <f>'Town Data'!A51</f>
        <v>LUDLOW</v>
      </c>
      <c r="C55" s="52">
        <f>IF('Town Data'!C51&gt;9,'Town Data'!B51,"*")</f>
        <v>6291105.34</v>
      </c>
      <c r="D55" s="53">
        <f>IF('Town Data'!E51&gt;9,'Town Data'!D51,"*")</f>
        <v>3227822</v>
      </c>
      <c r="E55" s="54" t="str">
        <f>IF('Town Data'!G51&gt;9,'Town Data'!F51,"*")</f>
        <v>*</v>
      </c>
      <c r="F55" s="53">
        <f>IF('Town Data'!I51&gt;9,'Town Data'!H51,"*")</f>
        <v>6196240.18</v>
      </c>
      <c r="G55" s="53">
        <f>IF('Town Data'!K51&gt;9,'Town Data'!J51,"*")</f>
        <v>3054315.87</v>
      </c>
      <c r="H55" s="54" t="str">
        <f>IF('Town Data'!M51&gt;9,'Town Data'!L51,"*")</f>
        <v>*</v>
      </c>
      <c r="I55" s="22">
        <f t="shared" si="0"/>
        <v>0.015310116658518579</v>
      </c>
      <c r="J55" s="22">
        <f t="shared" si="1"/>
        <v>0.05680687177911297</v>
      </c>
      <c r="K55" s="22">
        <f t="shared" si="2"/>
      </c>
      <c r="L55" s="15"/>
    </row>
    <row r="56" spans="1:12" ht="15">
      <c r="A56" s="15"/>
      <c r="B56" s="15" t="str">
        <f>'Town Data'!A52</f>
        <v>LYNDON</v>
      </c>
      <c r="C56" s="48">
        <f>IF('Town Data'!C52&gt;9,'Town Data'!B52,"*")</f>
        <v>8475011.22</v>
      </c>
      <c r="D56" s="49">
        <f>IF('Town Data'!E52&gt;9,'Town Data'!D52,"*")</f>
        <v>2977106.49</v>
      </c>
      <c r="E56" s="50">
        <f>IF('Town Data'!G52&gt;9,'Town Data'!F52,"*")</f>
        <v>58951</v>
      </c>
      <c r="F56" s="51">
        <f>IF('Town Data'!I52&gt;9,'Town Data'!H52,"*")</f>
        <v>9263482.1</v>
      </c>
      <c r="G56" s="49">
        <f>IF('Town Data'!K52&gt;9,'Town Data'!J52,"*")</f>
        <v>2971946.84</v>
      </c>
      <c r="H56" s="50">
        <f>IF('Town Data'!M52&gt;9,'Town Data'!L52,"*")</f>
        <v>32539</v>
      </c>
      <c r="I56" s="9">
        <f t="shared" si="0"/>
        <v>-0.08511603644163128</v>
      </c>
      <c r="J56" s="9">
        <f t="shared" si="1"/>
        <v>0.0017361178640733603</v>
      </c>
      <c r="K56" s="9">
        <f t="shared" si="2"/>
        <v>0.8117028796213774</v>
      </c>
      <c r="L56" s="15"/>
    </row>
    <row r="57" spans="1:12" ht="15">
      <c r="A57" s="15"/>
      <c r="B57" s="27" t="str">
        <f>'Town Data'!A53</f>
        <v>MANCHESTER</v>
      </c>
      <c r="C57" s="52">
        <f>IF('Town Data'!C53&gt;9,'Town Data'!B53,"*")</f>
        <v>31026359.65</v>
      </c>
      <c r="D57" s="53">
        <f>IF('Town Data'!E53&gt;9,'Town Data'!D53,"*")</f>
        <v>9126523.56</v>
      </c>
      <c r="E57" s="54">
        <f>IF('Town Data'!G53&gt;9,'Town Data'!F53,"*")</f>
        <v>212235.5</v>
      </c>
      <c r="F57" s="53">
        <f>IF('Town Data'!I53&gt;9,'Town Data'!H53,"*")</f>
        <v>31947587.56</v>
      </c>
      <c r="G57" s="53">
        <f>IF('Town Data'!K53&gt;9,'Town Data'!J53,"*")</f>
        <v>9453754.33</v>
      </c>
      <c r="H57" s="54">
        <f>IF('Town Data'!M53&gt;9,'Town Data'!L53,"*")</f>
        <v>286069.83</v>
      </c>
      <c r="I57" s="22">
        <f t="shared" si="0"/>
        <v>-0.02883560169511592</v>
      </c>
      <c r="J57" s="22">
        <f t="shared" si="1"/>
        <v>-0.03461384319683285</v>
      </c>
      <c r="K57" s="22">
        <f t="shared" si="2"/>
        <v>-0.25809897534458637</v>
      </c>
      <c r="L57" s="15"/>
    </row>
    <row r="58" spans="1:12" ht="15">
      <c r="A58" s="15"/>
      <c r="B58" s="15" t="str">
        <f>'Town Data'!A54</f>
        <v>MIDDLEBURY</v>
      </c>
      <c r="C58" s="48">
        <f>IF('Town Data'!C54&gt;9,'Town Data'!B54,"*")</f>
        <v>31575975.97</v>
      </c>
      <c r="D58" s="49">
        <f>IF('Town Data'!E54&gt;9,'Town Data'!D54,"*")</f>
        <v>8902855.5</v>
      </c>
      <c r="E58" s="50">
        <f>IF('Town Data'!G54&gt;9,'Town Data'!F54,"*")</f>
        <v>139498.33</v>
      </c>
      <c r="F58" s="51">
        <f>IF('Town Data'!I54&gt;9,'Town Data'!H54,"*")</f>
        <v>33199274.45</v>
      </c>
      <c r="G58" s="49">
        <f>IF('Town Data'!K54&gt;9,'Town Data'!J54,"*")</f>
        <v>8626965.58</v>
      </c>
      <c r="H58" s="50">
        <f>IF('Town Data'!M54&gt;9,'Town Data'!L54,"*")</f>
        <v>99337.83</v>
      </c>
      <c r="I58" s="9">
        <f t="shared" si="0"/>
        <v>-0.048895601090463</v>
      </c>
      <c r="J58" s="9">
        <f t="shared" si="1"/>
        <v>0.031979949084252626</v>
      </c>
      <c r="K58" s="9">
        <f t="shared" si="2"/>
        <v>0.4042820343468343</v>
      </c>
      <c r="L58" s="15"/>
    </row>
    <row r="59" spans="1:12" ht="15">
      <c r="A59" s="15"/>
      <c r="B59" s="27" t="str">
        <f>'Town Data'!A55</f>
        <v>MILTON</v>
      </c>
      <c r="C59" s="52">
        <f>IF('Town Data'!C55&gt;9,'Town Data'!B55,"*")</f>
        <v>19343544.01</v>
      </c>
      <c r="D59" s="53">
        <f>IF('Town Data'!E55&gt;9,'Town Data'!D55,"*")</f>
        <v>3811865.17</v>
      </c>
      <c r="E59" s="54">
        <f>IF('Town Data'!G55&gt;9,'Town Data'!F55,"*")</f>
        <v>41391.83</v>
      </c>
      <c r="F59" s="53">
        <f>IF('Town Data'!I55&gt;9,'Town Data'!H55,"*")</f>
        <v>18392098.9</v>
      </c>
      <c r="G59" s="53">
        <f>IF('Town Data'!K55&gt;9,'Town Data'!J55,"*")</f>
        <v>3638572.9</v>
      </c>
      <c r="H59" s="54">
        <f>IF('Town Data'!M55&gt;9,'Town Data'!L55,"*")</f>
        <v>53750</v>
      </c>
      <c r="I59" s="22">
        <f t="shared" si="0"/>
        <v>0.05173118713492799</v>
      </c>
      <c r="J59" s="22">
        <f t="shared" si="1"/>
        <v>0.047626438926096554</v>
      </c>
      <c r="K59" s="22">
        <f t="shared" si="2"/>
        <v>-0.2299194418604651</v>
      </c>
      <c r="L59" s="15"/>
    </row>
    <row r="60" spans="1:12" ht="15">
      <c r="A60" s="15"/>
      <c r="B60" s="15" t="str">
        <f>'Town Data'!A56</f>
        <v>MONTPELIER</v>
      </c>
      <c r="C60" s="48">
        <f>IF('Town Data'!C56&gt;9,'Town Data'!B56,"*")</f>
        <v>14769916.64</v>
      </c>
      <c r="D60" s="49">
        <f>IF('Town Data'!E56&gt;9,'Town Data'!D56,"*")</f>
        <v>5629131.02</v>
      </c>
      <c r="E60" s="50">
        <f>IF('Town Data'!G56&gt;9,'Town Data'!F56,"*")</f>
        <v>232835.67</v>
      </c>
      <c r="F60" s="51">
        <f>IF('Town Data'!I56&gt;9,'Town Data'!H56,"*")</f>
        <v>14583393.63</v>
      </c>
      <c r="G60" s="49">
        <f>IF('Town Data'!K56&gt;9,'Town Data'!J56,"*")</f>
        <v>5735691.52</v>
      </c>
      <c r="H60" s="50">
        <f>IF('Town Data'!M56&gt;9,'Town Data'!L56,"*")</f>
        <v>476550</v>
      </c>
      <c r="I60" s="9">
        <f t="shared" si="0"/>
        <v>0.012790096374844939</v>
      </c>
      <c r="J60" s="9">
        <f t="shared" si="1"/>
        <v>-0.018578492171071295</v>
      </c>
      <c r="K60" s="9">
        <f t="shared" si="2"/>
        <v>-0.5114139754485363</v>
      </c>
      <c r="L60" s="15"/>
    </row>
    <row r="61" spans="1:12" ht="15">
      <c r="A61" s="15"/>
      <c r="B61" s="27" t="str">
        <f>'Town Data'!A57</f>
        <v>MORRISTOWN</v>
      </c>
      <c r="C61" s="52">
        <f>IF('Town Data'!C57&gt;9,'Town Data'!B57,"*")</f>
        <v>19761130.89</v>
      </c>
      <c r="D61" s="53">
        <f>IF('Town Data'!E57&gt;9,'Town Data'!D57,"*")</f>
        <v>6534733.78</v>
      </c>
      <c r="E61" s="54">
        <f>IF('Town Data'!G57&gt;9,'Town Data'!F57,"*")</f>
        <v>151851.5</v>
      </c>
      <c r="F61" s="53">
        <f>IF('Town Data'!I57&gt;9,'Town Data'!H57,"*")</f>
        <v>19925126.14</v>
      </c>
      <c r="G61" s="53">
        <f>IF('Town Data'!K57&gt;9,'Town Data'!J57,"*")</f>
        <v>5718166.09</v>
      </c>
      <c r="H61" s="54">
        <f>IF('Town Data'!M57&gt;9,'Town Data'!L57,"*")</f>
        <v>278325.83</v>
      </c>
      <c r="I61" s="22">
        <f t="shared" si="0"/>
        <v>-0.008230575246937934</v>
      </c>
      <c r="J61" s="22">
        <f t="shared" si="1"/>
        <v>0.14280237354910416</v>
      </c>
      <c r="K61" s="22">
        <f t="shared" si="2"/>
        <v>-0.454411040470085</v>
      </c>
      <c r="L61" s="15"/>
    </row>
    <row r="62" spans="1:12" ht="15">
      <c r="A62" s="15"/>
      <c r="B62" s="15" t="str">
        <f>'Town Data'!A58</f>
        <v>NEW HAVEN</v>
      </c>
      <c r="C62" s="48">
        <f>IF('Town Data'!C58&gt;9,'Town Data'!B58,"*")</f>
        <v>10593419.4</v>
      </c>
      <c r="D62" s="49">
        <f>IF('Town Data'!E58&gt;9,'Town Data'!D58,"*")</f>
        <v>792536.96</v>
      </c>
      <c r="E62" s="50" t="str">
        <f>IF('Town Data'!G58&gt;9,'Town Data'!F58,"*")</f>
        <v>*</v>
      </c>
      <c r="F62" s="51">
        <f>IF('Town Data'!I58&gt;9,'Town Data'!H58,"*")</f>
        <v>10292272.82</v>
      </c>
      <c r="G62" s="49">
        <f>IF('Town Data'!K58&gt;9,'Town Data'!J58,"*")</f>
        <v>609119.43</v>
      </c>
      <c r="H62" s="50" t="str">
        <f>IF('Town Data'!M58&gt;9,'Town Data'!L58,"*")</f>
        <v>*</v>
      </c>
      <c r="I62" s="9">
        <f t="shared" si="0"/>
        <v>0.02925948284375152</v>
      </c>
      <c r="J62" s="9">
        <f t="shared" si="1"/>
        <v>0.3011191581920148</v>
      </c>
      <c r="K62" s="9">
        <f t="shared" si="2"/>
      </c>
      <c r="L62" s="15"/>
    </row>
    <row r="63" spans="1:12" ht="15">
      <c r="A63" s="15"/>
      <c r="B63" s="27" t="str">
        <f>'Town Data'!A59</f>
        <v>NEWBURY</v>
      </c>
      <c r="C63" s="52">
        <f>IF('Town Data'!C59&gt;9,'Town Data'!B59,"*")</f>
        <v>2876412.87</v>
      </c>
      <c r="D63" s="53">
        <f>IF('Town Data'!E59&gt;9,'Town Data'!D59,"*")</f>
        <v>170432.77</v>
      </c>
      <c r="E63" s="54" t="str">
        <f>IF('Town Data'!G59&gt;9,'Town Data'!F59,"*")</f>
        <v>*</v>
      </c>
      <c r="F63" s="53">
        <f>IF('Town Data'!I59&gt;9,'Town Data'!H59,"*")</f>
        <v>3130439.29</v>
      </c>
      <c r="G63" s="53">
        <f>IF('Town Data'!K59&gt;9,'Town Data'!J59,"*")</f>
        <v>187550.68</v>
      </c>
      <c r="H63" s="54" t="str">
        <f>IF('Town Data'!M59&gt;9,'Town Data'!L59,"*")</f>
        <v>*</v>
      </c>
      <c r="I63" s="22">
        <f t="shared" si="0"/>
        <v>-0.08114721177039658</v>
      </c>
      <c r="J63" s="22">
        <f t="shared" si="1"/>
        <v>-0.09127085009769095</v>
      </c>
      <c r="K63" s="22">
        <f t="shared" si="2"/>
      </c>
      <c r="L63" s="15"/>
    </row>
    <row r="64" spans="1:12" ht="15">
      <c r="A64" s="15"/>
      <c r="B64" s="15" t="str">
        <f>'Town Data'!A60</f>
        <v>NEWPORT</v>
      </c>
      <c r="C64" s="48">
        <f>IF('Town Data'!C60&gt;9,'Town Data'!B60,"*")</f>
        <v>18976365.72</v>
      </c>
      <c r="D64" s="49">
        <f>IF('Town Data'!E60&gt;9,'Town Data'!D60,"*")</f>
        <v>3702717.75</v>
      </c>
      <c r="E64" s="50">
        <f>IF('Town Data'!G60&gt;9,'Town Data'!F60,"*")</f>
        <v>55470</v>
      </c>
      <c r="F64" s="51">
        <f>IF('Town Data'!I60&gt;9,'Town Data'!H60,"*")</f>
        <v>17168072.96</v>
      </c>
      <c r="G64" s="49">
        <f>IF('Town Data'!K60&gt;9,'Town Data'!J60,"*")</f>
        <v>3666359.09</v>
      </c>
      <c r="H64" s="50">
        <f>IF('Town Data'!M60&gt;9,'Town Data'!L60,"*")</f>
        <v>40466.67</v>
      </c>
      <c r="I64" s="9">
        <f t="shared" si="0"/>
        <v>0.10532881379367098</v>
      </c>
      <c r="J64" s="9">
        <f t="shared" si="1"/>
        <v>0.009916830050599368</v>
      </c>
      <c r="K64" s="9">
        <f t="shared" si="2"/>
        <v>0.3707577124581786</v>
      </c>
      <c r="L64" s="15"/>
    </row>
    <row r="65" spans="1:12" ht="15">
      <c r="A65" s="15"/>
      <c r="B65" s="27" t="str">
        <f>'Town Data'!A61</f>
        <v>NORTHFIELD</v>
      </c>
      <c r="C65" s="52">
        <f>IF('Town Data'!C61&gt;9,'Town Data'!B61,"*")</f>
        <v>4342414.61</v>
      </c>
      <c r="D65" s="53">
        <f>IF('Town Data'!E61&gt;9,'Town Data'!D61,"*")</f>
        <v>1568153.33</v>
      </c>
      <c r="E65" s="54" t="str">
        <f>IF('Town Data'!G61&gt;9,'Town Data'!F61,"*")</f>
        <v>*</v>
      </c>
      <c r="F65" s="53">
        <f>IF('Town Data'!I61&gt;9,'Town Data'!H61,"*")</f>
        <v>4011866.72</v>
      </c>
      <c r="G65" s="53">
        <f>IF('Town Data'!K61&gt;9,'Town Data'!J61,"*")</f>
        <v>1418457.85</v>
      </c>
      <c r="H65" s="54" t="str">
        <f>IF('Town Data'!M61&gt;9,'Town Data'!L61,"*")</f>
        <v>*</v>
      </c>
      <c r="I65" s="22">
        <f t="shared" si="0"/>
        <v>0.08239254019884293</v>
      </c>
      <c r="J65" s="22">
        <f t="shared" si="1"/>
        <v>0.1055339642274178</v>
      </c>
      <c r="K65" s="22">
        <f t="shared" si="2"/>
      </c>
      <c r="L65" s="15"/>
    </row>
    <row r="66" spans="1:12" ht="15">
      <c r="A66" s="15"/>
      <c r="B66" s="15" t="str">
        <f>'Town Data'!A62</f>
        <v>NORWICH</v>
      </c>
      <c r="C66" s="48">
        <f>IF('Town Data'!C62&gt;9,'Town Data'!B62,"*")</f>
        <v>12508846.34</v>
      </c>
      <c r="D66" s="49">
        <f>IF('Town Data'!E62&gt;9,'Town Data'!D62,"*")</f>
        <v>686925.7</v>
      </c>
      <c r="E66" s="50" t="str">
        <f>IF('Town Data'!G62&gt;9,'Town Data'!F62,"*")</f>
        <v>*</v>
      </c>
      <c r="F66" s="51">
        <f>IF('Town Data'!I62&gt;9,'Town Data'!H62,"*")</f>
        <v>10186594</v>
      </c>
      <c r="G66" s="49">
        <f>IF('Town Data'!K62&gt;9,'Town Data'!J62,"*")</f>
        <v>679215</v>
      </c>
      <c r="H66" s="50" t="str">
        <f>IF('Town Data'!M62&gt;9,'Town Data'!L62,"*")</f>
        <v>*</v>
      </c>
      <c r="I66" s="9">
        <f t="shared" si="0"/>
        <v>0.22797142401081263</v>
      </c>
      <c r="J66" s="9">
        <f t="shared" si="1"/>
        <v>0.01135237001538534</v>
      </c>
      <c r="K66" s="9">
        <f t="shared" si="2"/>
      </c>
      <c r="L66" s="15"/>
    </row>
    <row r="67" spans="1:12" ht="15">
      <c r="A67" s="15"/>
      <c r="B67" s="27" t="str">
        <f>'Town Data'!A63</f>
        <v>PITTSFORD</v>
      </c>
      <c r="C67" s="52">
        <f>IF('Town Data'!C63&gt;9,'Town Data'!B63,"*")</f>
        <v>2033601.79</v>
      </c>
      <c r="D67" s="53">
        <f>IF('Town Data'!E63&gt;9,'Town Data'!D63,"*")</f>
        <v>688192.45</v>
      </c>
      <c r="E67" s="54" t="str">
        <f>IF('Town Data'!G63&gt;9,'Town Data'!F63,"*")</f>
        <v>*</v>
      </c>
      <c r="F67" s="53">
        <f>IF('Town Data'!I63&gt;9,'Town Data'!H63,"*")</f>
        <v>2337020.51</v>
      </c>
      <c r="G67" s="53">
        <f>IF('Town Data'!K63&gt;9,'Town Data'!J63,"*")</f>
        <v>670556.12</v>
      </c>
      <c r="H67" s="54" t="str">
        <f>IF('Town Data'!M63&gt;9,'Town Data'!L63,"*")</f>
        <v>*</v>
      </c>
      <c r="I67" s="22">
        <f t="shared" si="0"/>
        <v>-0.12983143224532495</v>
      </c>
      <c r="J67" s="22">
        <f t="shared" si="1"/>
        <v>0.026301049940458315</v>
      </c>
      <c r="K67" s="22">
        <f t="shared" si="2"/>
      </c>
      <c r="L67" s="15"/>
    </row>
    <row r="68" spans="1:12" ht="15">
      <c r="A68" s="15"/>
      <c r="B68" s="15" t="str">
        <f>'Town Data'!A64</f>
        <v>POULTNEY</v>
      </c>
      <c r="C68" s="48">
        <f>IF('Town Data'!C64&gt;9,'Town Data'!B64,"*")</f>
        <v>2379337.2</v>
      </c>
      <c r="D68" s="49">
        <f>IF('Town Data'!E64&gt;9,'Town Data'!D64,"*")</f>
        <v>800333.17</v>
      </c>
      <c r="E68" s="50" t="str">
        <f>IF('Town Data'!G64&gt;9,'Town Data'!F64,"*")</f>
        <v>*</v>
      </c>
      <c r="F68" s="51">
        <f>IF('Town Data'!I64&gt;9,'Town Data'!H64,"*")</f>
        <v>2211954.6</v>
      </c>
      <c r="G68" s="49">
        <f>IF('Town Data'!K64&gt;9,'Town Data'!J64,"*")</f>
        <v>809872.03</v>
      </c>
      <c r="H68" s="50" t="str">
        <f>IF('Town Data'!M64&gt;9,'Town Data'!L64,"*")</f>
        <v>*</v>
      </c>
      <c r="I68" s="9">
        <f t="shared" si="0"/>
        <v>0.07567180628390839</v>
      </c>
      <c r="J68" s="9">
        <f t="shared" si="1"/>
        <v>-0.011778231185487398</v>
      </c>
      <c r="K68" s="9">
        <f t="shared" si="2"/>
      </c>
      <c r="L68" s="15"/>
    </row>
    <row r="69" spans="1:12" ht="15">
      <c r="A69" s="15"/>
      <c r="B69" s="27" t="str">
        <f>'Town Data'!A65</f>
        <v>POWNAL</v>
      </c>
      <c r="C69" s="52">
        <f>IF('Town Data'!C65&gt;9,'Town Data'!B65,"*")</f>
        <v>759270.63</v>
      </c>
      <c r="D69" s="53">
        <f>IF('Town Data'!E65&gt;9,'Town Data'!D65,"*")</f>
        <v>441546.49</v>
      </c>
      <c r="E69" s="54" t="str">
        <f>IF('Town Data'!G65&gt;9,'Town Data'!F65,"*")</f>
        <v>*</v>
      </c>
      <c r="F69" s="53" t="str">
        <f>IF('Town Data'!I65&gt;9,'Town Data'!H65,"*")</f>
        <v>*</v>
      </c>
      <c r="G69" s="53" t="str">
        <f>IF('Town Data'!K65&gt;9,'Town Data'!J65,"*")</f>
        <v>*</v>
      </c>
      <c r="H69" s="54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PUTNEY</v>
      </c>
      <c r="C70" s="48">
        <f>IF('Town Data'!C66&gt;9,'Town Data'!B66,"*")</f>
        <v>979471.86</v>
      </c>
      <c r="D70" s="49">
        <f>IF('Town Data'!E66&gt;9,'Town Data'!D66,"*")</f>
        <v>344829.99</v>
      </c>
      <c r="E70" s="50" t="str">
        <f>IF('Town Data'!G66&gt;9,'Town Data'!F66,"*")</f>
        <v>*</v>
      </c>
      <c r="F70" s="51">
        <f>IF('Town Data'!I66&gt;9,'Town Data'!H66,"*")</f>
        <v>1275744.51</v>
      </c>
      <c r="G70" s="49">
        <f>IF('Town Data'!K66&gt;9,'Town Data'!J66,"*")</f>
        <v>439556.3</v>
      </c>
      <c r="H70" s="50" t="str">
        <f>IF('Town Data'!M66&gt;9,'Town Data'!L66,"*")</f>
        <v>*</v>
      </c>
      <c r="I70" s="9">
        <f t="shared" si="0"/>
        <v>-0.23223509697878303</v>
      </c>
      <c r="J70" s="9">
        <f t="shared" si="1"/>
        <v>-0.2155043847625435</v>
      </c>
      <c r="K70" s="9">
        <f t="shared" si="2"/>
      </c>
      <c r="L70" s="15"/>
    </row>
    <row r="71" spans="1:12" ht="15">
      <c r="A71" s="15"/>
      <c r="B71" s="27" t="str">
        <f>'Town Data'!A67</f>
        <v>RANDOLPH</v>
      </c>
      <c r="C71" s="52">
        <f>IF('Town Data'!C67&gt;9,'Town Data'!B67,"*")</f>
        <v>7758208.33</v>
      </c>
      <c r="D71" s="53">
        <f>IF('Town Data'!E67&gt;9,'Town Data'!D67,"*")</f>
        <v>2087361.1</v>
      </c>
      <c r="E71" s="54">
        <f>IF('Town Data'!G67&gt;9,'Town Data'!F67,"*")</f>
        <v>69288.5</v>
      </c>
      <c r="F71" s="53">
        <f>IF('Town Data'!I67&gt;9,'Town Data'!H67,"*")</f>
        <v>6797454.32</v>
      </c>
      <c r="G71" s="53">
        <f>IF('Town Data'!K67&gt;9,'Town Data'!J67,"*")</f>
        <v>2090174.68</v>
      </c>
      <c r="H71" s="54">
        <f>IF('Town Data'!M67&gt;9,'Town Data'!L67,"*")</f>
        <v>383142.5</v>
      </c>
      <c r="I71" s="22">
        <f aca="true" t="shared" si="3" ref="I71:I100">_xlfn.IFERROR((C71-F71)/F71,"")</f>
        <v>0.14134026721933157</v>
      </c>
      <c r="J71" s="22">
        <f aca="true" t="shared" si="4" ref="J71:J100">_xlfn.IFERROR((D71-G71)/G71,"")</f>
        <v>-0.0013460980208600756</v>
      </c>
      <c r="K71" s="22">
        <f aca="true" t="shared" si="5" ref="K71:K100">_xlfn.IFERROR((E71-H71)/H71,"")</f>
        <v>-0.819157363122076</v>
      </c>
      <c r="L71" s="15"/>
    </row>
    <row r="72" spans="1:12" ht="15">
      <c r="A72" s="15"/>
      <c r="B72" s="15" t="str">
        <f>'Town Data'!A68</f>
        <v>RICHFORD</v>
      </c>
      <c r="C72" s="48">
        <f>IF('Town Data'!C68&gt;9,'Town Data'!B68,"*")</f>
        <v>5836365.04</v>
      </c>
      <c r="D72" s="49">
        <f>IF('Town Data'!E68&gt;9,'Town Data'!D68,"*")</f>
        <v>265358.49</v>
      </c>
      <c r="E72" s="50" t="str">
        <f>IF('Town Data'!G68&gt;9,'Town Data'!F68,"*")</f>
        <v>*</v>
      </c>
      <c r="F72" s="51">
        <f>IF('Town Data'!I68&gt;9,'Town Data'!H68,"*")</f>
        <v>5088722.82</v>
      </c>
      <c r="G72" s="49">
        <f>IF('Town Data'!K68&gt;9,'Town Data'!J68,"*")</f>
        <v>256214.2</v>
      </c>
      <c r="H72" s="50" t="str">
        <f>IF('Town Data'!M68&gt;9,'Town Data'!L68,"*")</f>
        <v>*</v>
      </c>
      <c r="I72" s="9">
        <f t="shared" si="3"/>
        <v>0.14692138802718277</v>
      </c>
      <c r="J72" s="9">
        <f t="shared" si="4"/>
        <v>0.035690020303324244</v>
      </c>
      <c r="K72" s="9">
        <f t="shared" si="5"/>
      </c>
      <c r="L72" s="15"/>
    </row>
    <row r="73" spans="1:12" ht="15">
      <c r="A73" s="15"/>
      <c r="B73" s="27" t="str">
        <f>'Town Data'!A69</f>
        <v>RICHMOND</v>
      </c>
      <c r="C73" s="52">
        <f>IF('Town Data'!C69&gt;9,'Town Data'!B69,"*")</f>
        <v>8244494.93</v>
      </c>
      <c r="D73" s="53">
        <f>IF('Town Data'!E69&gt;9,'Town Data'!D69,"*")</f>
        <v>2335258.94</v>
      </c>
      <c r="E73" s="54" t="str">
        <f>IF('Town Data'!G69&gt;9,'Town Data'!F69,"*")</f>
        <v>*</v>
      </c>
      <c r="F73" s="53">
        <f>IF('Town Data'!I69&gt;9,'Town Data'!H69,"*")</f>
        <v>5774049.2</v>
      </c>
      <c r="G73" s="53">
        <f>IF('Town Data'!K69&gt;9,'Town Data'!J69,"*")</f>
        <v>2013742.49</v>
      </c>
      <c r="H73" s="54" t="str">
        <f>IF('Town Data'!M69&gt;9,'Town Data'!L69,"*")</f>
        <v>*</v>
      </c>
      <c r="I73" s="22">
        <f t="shared" si="3"/>
        <v>0.4278532524454415</v>
      </c>
      <c r="J73" s="22">
        <f t="shared" si="4"/>
        <v>0.15966115409324255</v>
      </c>
      <c r="K73" s="22">
        <f t="shared" si="5"/>
      </c>
      <c r="L73" s="15"/>
    </row>
    <row r="74" spans="1:12" ht="15">
      <c r="A74" s="15"/>
      <c r="B74" s="15" t="str">
        <f>'Town Data'!A70</f>
        <v>ROCHESTER</v>
      </c>
      <c r="C74" s="48">
        <f>IF('Town Data'!C70&gt;9,'Town Data'!B70,"*")</f>
        <v>1621395.18</v>
      </c>
      <c r="D74" s="49">
        <f>IF('Town Data'!E70&gt;9,'Town Data'!D70,"*")</f>
        <v>280396.77</v>
      </c>
      <c r="E74" s="50" t="str">
        <f>IF('Town Data'!G70&gt;9,'Town Data'!F70,"*")</f>
        <v>*</v>
      </c>
      <c r="F74" s="51">
        <f>IF('Town Data'!I70&gt;9,'Town Data'!H70,"*")</f>
        <v>1613929.3</v>
      </c>
      <c r="G74" s="49">
        <f>IF('Town Data'!K70&gt;9,'Town Data'!J70,"*")</f>
        <v>366294.56</v>
      </c>
      <c r="H74" s="50" t="str">
        <f>IF('Town Data'!M70&gt;9,'Town Data'!L70,"*")</f>
        <v>*</v>
      </c>
      <c r="I74" s="9">
        <f t="shared" si="3"/>
        <v>0.004625902757946019</v>
      </c>
      <c r="J74" s="9">
        <f t="shared" si="4"/>
        <v>-0.23450468388064508</v>
      </c>
      <c r="K74" s="9">
        <f t="shared" si="5"/>
      </c>
      <c r="L74" s="15"/>
    </row>
    <row r="75" spans="1:12" ht="15">
      <c r="A75" s="15"/>
      <c r="B75" s="27" t="str">
        <f>'Town Data'!A71</f>
        <v>ROCKINGHAM</v>
      </c>
      <c r="C75" s="52">
        <f>IF('Town Data'!C71&gt;9,'Town Data'!B71,"*")</f>
        <v>4837334.73</v>
      </c>
      <c r="D75" s="53">
        <f>IF('Town Data'!E71&gt;9,'Town Data'!D71,"*")</f>
        <v>1185154.98</v>
      </c>
      <c r="E75" s="54" t="str">
        <f>IF('Town Data'!G71&gt;9,'Town Data'!F71,"*")</f>
        <v>*</v>
      </c>
      <c r="F75" s="53">
        <f>IF('Town Data'!I71&gt;9,'Town Data'!H71,"*")</f>
        <v>4548622.56</v>
      </c>
      <c r="G75" s="53">
        <f>IF('Town Data'!K71&gt;9,'Town Data'!J71,"*")</f>
        <v>1230295.79</v>
      </c>
      <c r="H75" s="54" t="str">
        <f>IF('Town Data'!M71&gt;9,'Town Data'!L71,"*")</f>
        <v>*</v>
      </c>
      <c r="I75" s="22">
        <f t="shared" si="3"/>
        <v>0.06347243944549245</v>
      </c>
      <c r="J75" s="22">
        <f t="shared" si="4"/>
        <v>-0.03669102208339675</v>
      </c>
      <c r="K75" s="22">
        <f t="shared" si="5"/>
      </c>
      <c r="L75" s="15"/>
    </row>
    <row r="76" spans="1:12" ht="15">
      <c r="A76" s="15"/>
      <c r="B76" s="15" t="str">
        <f>'Town Data'!A72</f>
        <v>ROYALTON</v>
      </c>
      <c r="C76" s="48">
        <f>IF('Town Data'!C72&gt;9,'Town Data'!B72,"*")</f>
        <v>4016285.91</v>
      </c>
      <c r="D76" s="49">
        <f>IF('Town Data'!E72&gt;9,'Town Data'!D72,"*")</f>
        <v>1402566.71</v>
      </c>
      <c r="E76" s="50" t="str">
        <f>IF('Town Data'!G72&gt;9,'Town Data'!F72,"*")</f>
        <v>*</v>
      </c>
      <c r="F76" s="51">
        <f>IF('Town Data'!I72&gt;9,'Town Data'!H72,"*")</f>
        <v>4179730.07</v>
      </c>
      <c r="G76" s="49">
        <f>IF('Town Data'!K72&gt;9,'Town Data'!J72,"*")</f>
        <v>1213616.63</v>
      </c>
      <c r="H76" s="50" t="str">
        <f>IF('Town Data'!M72&gt;9,'Town Data'!L72,"*")</f>
        <v>*</v>
      </c>
      <c r="I76" s="9">
        <f t="shared" si="3"/>
        <v>-0.03910399888574615</v>
      </c>
      <c r="J76" s="9">
        <f t="shared" si="4"/>
        <v>0.15569173603034764</v>
      </c>
      <c r="K76" s="9">
        <f t="shared" si="5"/>
      </c>
      <c r="L76" s="15"/>
    </row>
    <row r="77" spans="1:12" ht="15">
      <c r="A77" s="15"/>
      <c r="B77" s="27" t="str">
        <f>'Town Data'!A73</f>
        <v>RUTLAND</v>
      </c>
      <c r="C77" s="52">
        <f>IF('Town Data'!C73&gt;9,'Town Data'!B73,"*")</f>
        <v>39109492.62</v>
      </c>
      <c r="D77" s="53">
        <f>IF('Town Data'!E73&gt;9,'Town Data'!D73,"*")</f>
        <v>15943294.22</v>
      </c>
      <c r="E77" s="54">
        <f>IF('Town Data'!G73&gt;9,'Town Data'!F73,"*")</f>
        <v>537064.33</v>
      </c>
      <c r="F77" s="53">
        <f>IF('Town Data'!I73&gt;9,'Town Data'!H73,"*")</f>
        <v>38977611.18</v>
      </c>
      <c r="G77" s="53">
        <f>IF('Town Data'!K73&gt;9,'Town Data'!J73,"*")</f>
        <v>14844169.56</v>
      </c>
      <c r="H77" s="54">
        <f>IF('Town Data'!M73&gt;9,'Town Data'!L73,"*")</f>
        <v>545296.5</v>
      </c>
      <c r="I77" s="22">
        <f t="shared" si="3"/>
        <v>0.0033835177684687864</v>
      </c>
      <c r="J77" s="22">
        <f t="shared" si="4"/>
        <v>0.07404420001788231</v>
      </c>
      <c r="K77" s="22">
        <f t="shared" si="5"/>
        <v>-0.01509668593141537</v>
      </c>
      <c r="L77" s="15"/>
    </row>
    <row r="78" spans="1:12" ht="15">
      <c r="A78" s="15"/>
      <c r="B78" s="15" t="str">
        <f>'Town Data'!A74</f>
        <v>RUTLAND TOWN</v>
      </c>
      <c r="C78" s="48">
        <f>IF('Town Data'!C74&gt;9,'Town Data'!B74,"*")</f>
        <v>25392069.02</v>
      </c>
      <c r="D78" s="49">
        <f>IF('Town Data'!E74&gt;9,'Town Data'!D74,"*")</f>
        <v>7913446.31</v>
      </c>
      <c r="E78" s="50">
        <f>IF('Town Data'!G74&gt;9,'Town Data'!F74,"*")</f>
        <v>740831.33</v>
      </c>
      <c r="F78" s="51">
        <f>IF('Town Data'!I74&gt;9,'Town Data'!H74,"*")</f>
        <v>21369877.97</v>
      </c>
      <c r="G78" s="49">
        <f>IF('Town Data'!K74&gt;9,'Town Data'!J74,"*")</f>
        <v>8121882.84</v>
      </c>
      <c r="H78" s="50">
        <f>IF('Town Data'!M74&gt;9,'Town Data'!L74,"*")</f>
        <v>864569</v>
      </c>
      <c r="I78" s="9">
        <f t="shared" si="3"/>
        <v>0.18821778278970683</v>
      </c>
      <c r="J78" s="9">
        <f t="shared" si="4"/>
        <v>-0.025663572610707626</v>
      </c>
      <c r="K78" s="9">
        <f t="shared" si="5"/>
        <v>-0.14312064161449237</v>
      </c>
      <c r="L78" s="15"/>
    </row>
    <row r="79" spans="1:12" ht="15">
      <c r="A79" s="15"/>
      <c r="B79" s="27" t="str">
        <f>'Town Data'!A75</f>
        <v>SHELBURNE</v>
      </c>
      <c r="C79" s="52">
        <f>IF('Town Data'!C75&gt;9,'Town Data'!B75,"*")</f>
        <v>14917191.5</v>
      </c>
      <c r="D79" s="53">
        <f>IF('Town Data'!E75&gt;9,'Town Data'!D75,"*")</f>
        <v>4531898.51</v>
      </c>
      <c r="E79" s="54">
        <f>IF('Town Data'!G75&gt;9,'Town Data'!F75,"*")</f>
        <v>88799.67</v>
      </c>
      <c r="F79" s="53">
        <f>IF('Town Data'!I75&gt;9,'Town Data'!H75,"*")</f>
        <v>13356750.31</v>
      </c>
      <c r="G79" s="53">
        <f>IF('Town Data'!K75&gt;9,'Town Data'!J75,"*")</f>
        <v>4417069.98</v>
      </c>
      <c r="H79" s="54">
        <f>IF('Town Data'!M75&gt;9,'Town Data'!L75,"*")</f>
        <v>15253.67</v>
      </c>
      <c r="I79" s="22">
        <f t="shared" si="3"/>
        <v>0.11682790752116706</v>
      </c>
      <c r="J79" s="22">
        <f t="shared" si="4"/>
        <v>0.025996538547030063</v>
      </c>
      <c r="K79" s="22">
        <f t="shared" si="5"/>
        <v>4.821528196165251</v>
      </c>
      <c r="L79" s="15"/>
    </row>
    <row r="80" spans="1:12" ht="15">
      <c r="A80" s="15"/>
      <c r="B80" s="15" t="str">
        <f>'Town Data'!A76</f>
        <v>SOUTH BURLINGTON</v>
      </c>
      <c r="C80" s="48">
        <f>IF('Town Data'!C76&gt;9,'Town Data'!B76,"*")</f>
        <v>139587000.43</v>
      </c>
      <c r="D80" s="49">
        <f>IF('Town Data'!E76&gt;9,'Town Data'!D76,"*")</f>
        <v>25073481.18</v>
      </c>
      <c r="E80" s="50">
        <f>IF('Town Data'!G76&gt;9,'Town Data'!F76,"*")</f>
        <v>2005849.33</v>
      </c>
      <c r="F80" s="51">
        <f>IF('Town Data'!I76&gt;9,'Town Data'!H76,"*")</f>
        <v>149308384.95</v>
      </c>
      <c r="G80" s="49">
        <f>IF('Town Data'!K76&gt;9,'Town Data'!J76,"*")</f>
        <v>27517096.07</v>
      </c>
      <c r="H80" s="50">
        <f>IF('Town Data'!M76&gt;9,'Town Data'!L76,"*")</f>
        <v>1446532.17</v>
      </c>
      <c r="I80" s="9">
        <f t="shared" si="3"/>
        <v>-0.06510943456561702</v>
      </c>
      <c r="J80" s="9">
        <f t="shared" si="4"/>
        <v>-0.08880351632249836</v>
      </c>
      <c r="K80" s="9">
        <f t="shared" si="5"/>
        <v>0.38666071284125</v>
      </c>
      <c r="L80" s="15"/>
    </row>
    <row r="81" spans="1:12" ht="15">
      <c r="A81" s="15"/>
      <c r="B81" s="27" t="str">
        <f>'Town Data'!A77</f>
        <v>SOUTH HERO</v>
      </c>
      <c r="C81" s="52">
        <f>IF('Town Data'!C77&gt;9,'Town Data'!B77,"*")</f>
        <v>1996402.64</v>
      </c>
      <c r="D81" s="53">
        <f>IF('Town Data'!E77&gt;9,'Town Data'!D77,"*")</f>
        <v>736577.6</v>
      </c>
      <c r="E81" s="54" t="str">
        <f>IF('Town Data'!G77&gt;9,'Town Data'!F77,"*")</f>
        <v>*</v>
      </c>
      <c r="F81" s="53">
        <f>IF('Town Data'!I77&gt;9,'Town Data'!H77,"*")</f>
        <v>2033666.94</v>
      </c>
      <c r="G81" s="53">
        <f>IF('Town Data'!K77&gt;9,'Town Data'!J77,"*")</f>
        <v>677084.83</v>
      </c>
      <c r="H81" s="54" t="str">
        <f>IF('Town Data'!M77&gt;9,'Town Data'!L77,"*")</f>
        <v>*</v>
      </c>
      <c r="I81" s="22">
        <f t="shared" si="3"/>
        <v>-0.018323698569835654</v>
      </c>
      <c r="J81" s="22">
        <f t="shared" si="4"/>
        <v>0.08786605069855136</v>
      </c>
      <c r="K81" s="22">
        <f t="shared" si="5"/>
      </c>
      <c r="L81" s="15"/>
    </row>
    <row r="82" spans="1:12" ht="15">
      <c r="A82" s="15"/>
      <c r="B82" s="15" t="str">
        <f>'Town Data'!A78</f>
        <v>SPRINGFIELD</v>
      </c>
      <c r="C82" s="48">
        <f>IF('Town Data'!C78&gt;9,'Town Data'!B78,"*")</f>
        <v>18496833.74</v>
      </c>
      <c r="D82" s="49">
        <f>IF('Town Data'!E78&gt;9,'Town Data'!D78,"*")</f>
        <v>4632989.66</v>
      </c>
      <c r="E82" s="50">
        <f>IF('Town Data'!G78&gt;9,'Town Data'!F78,"*")</f>
        <v>161444.17</v>
      </c>
      <c r="F82" s="51">
        <f>IF('Town Data'!I78&gt;9,'Town Data'!H78,"*")</f>
        <v>16728876.52</v>
      </c>
      <c r="G82" s="49">
        <f>IF('Town Data'!K78&gt;9,'Town Data'!J78,"*")</f>
        <v>3991832.82</v>
      </c>
      <c r="H82" s="50">
        <f>IF('Town Data'!M78&gt;9,'Town Data'!L78,"*")</f>
        <v>623179.33</v>
      </c>
      <c r="I82" s="9">
        <f t="shared" si="3"/>
        <v>0.10568296190639817</v>
      </c>
      <c r="J82" s="9">
        <f t="shared" si="4"/>
        <v>0.1606171573087072</v>
      </c>
      <c r="K82" s="9">
        <f t="shared" si="5"/>
        <v>-0.7409346519885375</v>
      </c>
      <c r="L82" s="15"/>
    </row>
    <row r="83" spans="1:12" ht="15">
      <c r="A83" s="15"/>
      <c r="B83" s="27" t="str">
        <f>'Town Data'!A79</f>
        <v>ST ALBANS</v>
      </c>
      <c r="C83" s="52">
        <f>IF('Town Data'!C79&gt;9,'Town Data'!B79,"*")</f>
        <v>49910000.29</v>
      </c>
      <c r="D83" s="53">
        <f>IF('Town Data'!E79&gt;9,'Town Data'!D79,"*")</f>
        <v>4405678.74</v>
      </c>
      <c r="E83" s="54">
        <f>IF('Town Data'!G79&gt;9,'Town Data'!F79,"*")</f>
        <v>137281.33</v>
      </c>
      <c r="F83" s="53">
        <f>IF('Town Data'!I79&gt;9,'Town Data'!H79,"*")</f>
        <v>56534670.92</v>
      </c>
      <c r="G83" s="53">
        <f>IF('Town Data'!K79&gt;9,'Town Data'!J79,"*")</f>
        <v>4146081.57</v>
      </c>
      <c r="H83" s="54">
        <f>IF('Town Data'!M79&gt;9,'Town Data'!L79,"*")</f>
        <v>163480.17</v>
      </c>
      <c r="I83" s="22">
        <f t="shared" si="3"/>
        <v>-0.11717890141032773</v>
      </c>
      <c r="J83" s="22">
        <f t="shared" si="4"/>
        <v>0.06261265380748415</v>
      </c>
      <c r="K83" s="22">
        <f t="shared" si="5"/>
        <v>-0.16025699019030884</v>
      </c>
      <c r="L83" s="15"/>
    </row>
    <row r="84" spans="1:12" ht="15">
      <c r="A84" s="15"/>
      <c r="B84" s="15" t="str">
        <f>'Town Data'!A80</f>
        <v>ST ALBANS TOWN</v>
      </c>
      <c r="C84" s="48">
        <f>IF('Town Data'!C80&gt;9,'Town Data'!B80,"*")</f>
        <v>21563797.51</v>
      </c>
      <c r="D84" s="51">
        <f>IF('Town Data'!E80&gt;9,'Town Data'!D80,"*")</f>
        <v>5472785.54</v>
      </c>
      <c r="E84" s="58">
        <f>IF('Town Data'!G80&gt;9,'Town Data'!F80,"*")</f>
        <v>129449</v>
      </c>
      <c r="F84" s="51">
        <f>IF('Town Data'!I80&gt;9,'Town Data'!H80,"*")</f>
        <v>20022041.26</v>
      </c>
      <c r="G84" s="49">
        <f>IF('Town Data'!K80&gt;9,'Town Data'!J80,"*")</f>
        <v>5379823.17</v>
      </c>
      <c r="H84" s="50">
        <f>IF('Town Data'!M80&gt;9,'Town Data'!L80,"*")</f>
        <v>57466.67</v>
      </c>
      <c r="I84" s="9">
        <f t="shared" si="3"/>
        <v>0.0770029503974761</v>
      </c>
      <c r="J84" s="9">
        <f t="shared" si="4"/>
        <v>0.017279818882968995</v>
      </c>
      <c r="K84" s="9">
        <f t="shared" si="5"/>
        <v>1.2525926767637658</v>
      </c>
      <c r="L84" s="15"/>
    </row>
    <row r="85" spans="1:12" ht="15">
      <c r="A85" s="15"/>
      <c r="B85" s="27" t="str">
        <f>'Town Data'!A81</f>
        <v>ST JOHNSBURY</v>
      </c>
      <c r="C85" s="52">
        <f>IF('Town Data'!C81&gt;9,'Town Data'!B81,"*")</f>
        <v>19448371.69</v>
      </c>
      <c r="D85" s="53">
        <f>IF('Town Data'!E81&gt;9,'Town Data'!D81,"*")</f>
        <v>6166810.41</v>
      </c>
      <c r="E85" s="54">
        <f>IF('Town Data'!G81&gt;9,'Town Data'!F81,"*")</f>
        <v>139470</v>
      </c>
      <c r="F85" s="53">
        <f>IF('Town Data'!I81&gt;9,'Town Data'!H81,"*")</f>
        <v>20173389.91</v>
      </c>
      <c r="G85" s="53">
        <f>IF('Town Data'!K81&gt;9,'Town Data'!J81,"*")</f>
        <v>6216732.72</v>
      </c>
      <c r="H85" s="54">
        <f>IF('Town Data'!M81&gt;9,'Town Data'!L81,"*")</f>
        <v>149484.17</v>
      </c>
      <c r="I85" s="22">
        <f t="shared" si="3"/>
        <v>-0.03593933509611121</v>
      </c>
      <c r="J85" s="22">
        <f t="shared" si="4"/>
        <v>-0.008030313067729828</v>
      </c>
      <c r="K85" s="22">
        <f t="shared" si="5"/>
        <v>-0.06699150819782464</v>
      </c>
      <c r="L85" s="15"/>
    </row>
    <row r="86" spans="1:12" ht="15">
      <c r="A86" s="15"/>
      <c r="B86" s="15" t="str">
        <f>'Town Data'!A82</f>
        <v>STOWE</v>
      </c>
      <c r="C86" s="48">
        <f>IF('Town Data'!C82&gt;9,'Town Data'!B82,"*")</f>
        <v>13074094.27</v>
      </c>
      <c r="D86" s="49">
        <f>IF('Town Data'!E82&gt;9,'Town Data'!D82,"*")</f>
        <v>6904375.86</v>
      </c>
      <c r="E86" s="50">
        <f>IF('Town Data'!G82&gt;9,'Town Data'!F82,"*")</f>
        <v>272279.17</v>
      </c>
      <c r="F86" s="51">
        <f>IF('Town Data'!I82&gt;9,'Town Data'!H82,"*")</f>
        <v>11337903.83</v>
      </c>
      <c r="G86" s="49">
        <f>IF('Town Data'!K82&gt;9,'Town Data'!J82,"*")</f>
        <v>5414615.96</v>
      </c>
      <c r="H86" s="50">
        <f>IF('Town Data'!M82&gt;9,'Town Data'!L82,"*")</f>
        <v>563917.83</v>
      </c>
      <c r="I86" s="9">
        <f t="shared" si="3"/>
        <v>0.15313151937363007</v>
      </c>
      <c r="J86" s="9">
        <f t="shared" si="4"/>
        <v>0.27513676149988675</v>
      </c>
      <c r="K86" s="9">
        <f t="shared" si="5"/>
        <v>-0.5171651692587907</v>
      </c>
      <c r="L86" s="15"/>
    </row>
    <row r="87" spans="1:12" ht="15">
      <c r="A87" s="15"/>
      <c r="B87" s="27" t="str">
        <f>'Town Data'!A83</f>
        <v>SWANTON</v>
      </c>
      <c r="C87" s="52">
        <f>IF('Town Data'!C83&gt;9,'Town Data'!B83,"*")</f>
        <v>9896237.43</v>
      </c>
      <c r="D87" s="53">
        <f>IF('Town Data'!E83&gt;9,'Town Data'!D83,"*")</f>
        <v>2623048.07</v>
      </c>
      <c r="E87" s="54" t="str">
        <f>IF('Town Data'!G83&gt;9,'Town Data'!F83,"*")</f>
        <v>*</v>
      </c>
      <c r="F87" s="53">
        <f>IF('Town Data'!I83&gt;9,'Town Data'!H83,"*")</f>
        <v>8052175.61</v>
      </c>
      <c r="G87" s="53">
        <f>IF('Town Data'!K83&gt;9,'Town Data'!J83,"*")</f>
        <v>2384277.74</v>
      </c>
      <c r="H87" s="54" t="str">
        <f>IF('Town Data'!M83&gt;9,'Town Data'!L83,"*")</f>
        <v>*</v>
      </c>
      <c r="I87" s="22">
        <f t="shared" si="3"/>
        <v>0.22901410864783653</v>
      </c>
      <c r="J87" s="22">
        <f t="shared" si="4"/>
        <v>0.1001436728591861</v>
      </c>
      <c r="K87" s="22">
        <f t="shared" si="5"/>
      </c>
      <c r="L87" s="15"/>
    </row>
    <row r="88" spans="1:12" ht="15">
      <c r="A88" s="15"/>
      <c r="B88" s="15" t="str">
        <f>'Town Data'!A84</f>
        <v>THETFORD</v>
      </c>
      <c r="C88" s="48">
        <f>IF('Town Data'!C84&gt;9,'Town Data'!B84,"*")</f>
        <v>1696100.09</v>
      </c>
      <c r="D88" s="49">
        <f>IF('Town Data'!E84&gt;9,'Town Data'!D84,"*")</f>
        <v>651664.46</v>
      </c>
      <c r="E88" s="50" t="str">
        <f>IF('Town Data'!G84&gt;9,'Town Data'!F84,"*")</f>
        <v>*</v>
      </c>
      <c r="F88" s="51">
        <f>IF('Town Data'!I84&gt;9,'Town Data'!H84,"*")</f>
        <v>1638269.18</v>
      </c>
      <c r="G88" s="49">
        <f>IF('Town Data'!K84&gt;9,'Town Data'!J84,"*")</f>
        <v>661733.92</v>
      </c>
      <c r="H88" s="50" t="str">
        <f>IF('Town Data'!M84&gt;9,'Town Data'!L84,"*")</f>
        <v>*</v>
      </c>
      <c r="I88" s="9">
        <f t="shared" si="3"/>
        <v>0.03530000485024088</v>
      </c>
      <c r="J88" s="9">
        <f t="shared" si="4"/>
        <v>-0.015216780787057248</v>
      </c>
      <c r="K88" s="9">
        <f t="shared" si="5"/>
      </c>
      <c r="L88" s="15"/>
    </row>
    <row r="89" spans="1:12" ht="15">
      <c r="A89" s="15"/>
      <c r="B89" s="27" t="str">
        <f>'Town Data'!A85</f>
        <v>VERGENNES</v>
      </c>
      <c r="C89" s="52">
        <f>IF('Town Data'!C85&gt;9,'Town Data'!B85,"*")</f>
        <v>14680580.97</v>
      </c>
      <c r="D89" s="53">
        <f>IF('Town Data'!E85&gt;9,'Town Data'!D85,"*")</f>
        <v>1477958.09</v>
      </c>
      <c r="E89" s="54">
        <f>IF('Town Data'!G85&gt;9,'Town Data'!F85,"*")</f>
        <v>517465.17</v>
      </c>
      <c r="F89" s="53">
        <f>IF('Town Data'!I85&gt;9,'Town Data'!H85,"*")</f>
        <v>13778060.38</v>
      </c>
      <c r="G89" s="53">
        <f>IF('Town Data'!K85&gt;9,'Town Data'!J85,"*")</f>
        <v>1530965.49</v>
      </c>
      <c r="H89" s="54">
        <f>IF('Town Data'!M85&gt;9,'Town Data'!L85,"*")</f>
        <v>303550</v>
      </c>
      <c r="I89" s="22">
        <f t="shared" si="3"/>
        <v>0.06550418310766612</v>
      </c>
      <c r="J89" s="22">
        <f t="shared" si="4"/>
        <v>-0.034623510684097726</v>
      </c>
      <c r="K89" s="22">
        <f t="shared" si="5"/>
        <v>0.7047114808104101</v>
      </c>
      <c r="L89" s="15"/>
    </row>
    <row r="90" spans="1:12" ht="15">
      <c r="A90" s="15"/>
      <c r="B90" s="15" t="str">
        <f>'Town Data'!A86</f>
        <v>WAITSFIELD</v>
      </c>
      <c r="C90" s="48">
        <f>IF('Town Data'!C86&gt;9,'Town Data'!B86,"*")</f>
        <v>8975385.12</v>
      </c>
      <c r="D90" s="49">
        <f>IF('Town Data'!E86&gt;9,'Town Data'!D86,"*")</f>
        <v>3996665.9</v>
      </c>
      <c r="E90" s="50" t="str">
        <f>IF('Town Data'!G86&gt;9,'Town Data'!F86,"*")</f>
        <v>*</v>
      </c>
      <c r="F90" s="51">
        <f>IF('Town Data'!I86&gt;9,'Town Data'!H86,"*")</f>
        <v>9036393.69</v>
      </c>
      <c r="G90" s="49">
        <f>IF('Town Data'!K86&gt;9,'Town Data'!J86,"*")</f>
        <v>4081339.76</v>
      </c>
      <c r="H90" s="50" t="str">
        <f>IF('Town Data'!M86&gt;9,'Town Data'!L86,"*")</f>
        <v>*</v>
      </c>
      <c r="I90" s="9">
        <f t="shared" si="3"/>
        <v>-0.00675142895417611</v>
      </c>
      <c r="J90" s="9">
        <f t="shared" si="4"/>
        <v>-0.0207465844500042</v>
      </c>
      <c r="K90" s="9">
        <f t="shared" si="5"/>
      </c>
      <c r="L90" s="15"/>
    </row>
    <row r="91" spans="1:12" ht="15">
      <c r="A91" s="15"/>
      <c r="B91" s="27" t="str">
        <f>'Town Data'!A87</f>
        <v>WARREN</v>
      </c>
      <c r="C91" s="52">
        <f>IF('Town Data'!C87&gt;9,'Town Data'!B87,"*")</f>
        <v>1689511.35</v>
      </c>
      <c r="D91" s="53">
        <f>IF('Town Data'!E87&gt;9,'Town Data'!D87,"*")</f>
        <v>925606.87</v>
      </c>
      <c r="E91" s="54" t="str">
        <f>IF('Town Data'!G87&gt;9,'Town Data'!F87,"*")</f>
        <v>*</v>
      </c>
      <c r="F91" s="53">
        <f>IF('Town Data'!I87&gt;9,'Town Data'!H87,"*")</f>
        <v>1130873</v>
      </c>
      <c r="G91" s="53">
        <f>IF('Town Data'!K87&gt;9,'Town Data'!J87,"*")</f>
        <v>735423</v>
      </c>
      <c r="H91" s="54" t="str">
        <f>IF('Town Data'!M87&gt;9,'Town Data'!L87,"*")</f>
        <v>*</v>
      </c>
      <c r="I91" s="22">
        <f t="shared" si="3"/>
        <v>0.49398858227228</v>
      </c>
      <c r="J91" s="22">
        <f t="shared" si="4"/>
        <v>0.2586047349620558</v>
      </c>
      <c r="K91" s="22">
        <f t="shared" si="5"/>
      </c>
      <c r="L91" s="15"/>
    </row>
    <row r="92" spans="1:12" ht="15">
      <c r="A92" s="15"/>
      <c r="B92" s="15" t="str">
        <f>'Town Data'!A88</f>
        <v>WATERBURY</v>
      </c>
      <c r="C92" s="48">
        <f>IF('Town Data'!C88&gt;9,'Town Data'!B88,"*")</f>
        <v>8403539.42</v>
      </c>
      <c r="D92" s="49">
        <f>IF('Town Data'!E88&gt;9,'Town Data'!D88,"*")</f>
        <v>3360512.61</v>
      </c>
      <c r="E92" s="50">
        <f>IF('Town Data'!G88&gt;9,'Town Data'!F88,"*")</f>
        <v>133661</v>
      </c>
      <c r="F92" s="51">
        <f>IF('Town Data'!I88&gt;9,'Town Data'!H88,"*")</f>
        <v>8221022.63</v>
      </c>
      <c r="G92" s="49">
        <f>IF('Town Data'!K88&gt;9,'Town Data'!J88,"*")</f>
        <v>3318312.34</v>
      </c>
      <c r="H92" s="50">
        <f>IF('Town Data'!M88&gt;9,'Town Data'!L88,"*")</f>
        <v>250498.83</v>
      </c>
      <c r="I92" s="9">
        <f t="shared" si="3"/>
        <v>0.02220122705099524</v>
      </c>
      <c r="J92" s="9">
        <f t="shared" si="4"/>
        <v>0.0127173893461759</v>
      </c>
      <c r="K92" s="9">
        <f t="shared" si="5"/>
        <v>-0.4664206615256446</v>
      </c>
      <c r="L92" s="15"/>
    </row>
    <row r="93" spans="1:12" ht="15">
      <c r="A93" s="15"/>
      <c r="B93" s="27" t="str">
        <f>'Town Data'!A89</f>
        <v>WATERFORD</v>
      </c>
      <c r="C93" s="52">
        <f>IF('Town Data'!C89&gt;9,'Town Data'!B89,"*")</f>
        <v>535423.59</v>
      </c>
      <c r="D93" s="53">
        <f>IF('Town Data'!E89&gt;9,'Town Data'!D89,"*")</f>
        <v>169871.81</v>
      </c>
      <c r="E93" s="54" t="str">
        <f>IF('Town Data'!G89&gt;9,'Town Data'!F89,"*")</f>
        <v>*</v>
      </c>
      <c r="F93" s="53">
        <f>IF('Town Data'!I89&gt;9,'Town Data'!H89,"*")</f>
        <v>777998.95</v>
      </c>
      <c r="G93" s="53">
        <f>IF('Town Data'!K89&gt;9,'Town Data'!J89,"*")</f>
        <v>158061.95</v>
      </c>
      <c r="H93" s="54" t="str">
        <f>IF('Town Data'!M89&gt;9,'Town Data'!L89,"*")</f>
        <v>*</v>
      </c>
      <c r="I93" s="22">
        <f t="shared" si="3"/>
        <v>-0.31179394265249327</v>
      </c>
      <c r="J93" s="22">
        <f t="shared" si="4"/>
        <v>0.07471665381832873</v>
      </c>
      <c r="K93" s="22">
        <f t="shared" si="5"/>
      </c>
      <c r="L93" s="15"/>
    </row>
    <row r="94" spans="1:12" ht="15">
      <c r="A94" s="15"/>
      <c r="B94" s="15" t="str">
        <f>'Town Data'!A90</f>
        <v>WEATHERSFIELD</v>
      </c>
      <c r="C94" s="48">
        <f>IF('Town Data'!C90&gt;9,'Town Data'!B90,"*")</f>
        <v>1275308.93</v>
      </c>
      <c r="D94" s="49">
        <f>IF('Town Data'!E90&gt;9,'Town Data'!D90,"*")</f>
        <v>331221.53</v>
      </c>
      <c r="E94" s="50" t="str">
        <f>IF('Town Data'!G90&gt;9,'Town Data'!F90,"*")</f>
        <v>*</v>
      </c>
      <c r="F94" s="51">
        <f>IF('Town Data'!I90&gt;9,'Town Data'!H90,"*")</f>
        <v>1196966.77</v>
      </c>
      <c r="G94" s="49">
        <f>IF('Town Data'!K90&gt;9,'Town Data'!J90,"*")</f>
        <v>304469.75</v>
      </c>
      <c r="H94" s="50" t="str">
        <f>IF('Town Data'!M90&gt;9,'Town Data'!L90,"*")</f>
        <v>*</v>
      </c>
      <c r="I94" s="9">
        <f t="shared" si="3"/>
        <v>0.0654505721992599</v>
      </c>
      <c r="J94" s="9">
        <f t="shared" si="4"/>
        <v>0.08786350696579882</v>
      </c>
      <c r="K94" s="9">
        <f t="shared" si="5"/>
      </c>
      <c r="L94" s="15"/>
    </row>
    <row r="95" spans="1:12" ht="15">
      <c r="A95" s="15"/>
      <c r="B95" s="27" t="str">
        <f>'Town Data'!A91</f>
        <v>WEST RUTLAND</v>
      </c>
      <c r="C95" s="52">
        <f>IF('Town Data'!C91&gt;9,'Town Data'!B91,"*")</f>
        <v>3762932.51</v>
      </c>
      <c r="D95" s="53">
        <f>IF('Town Data'!E91&gt;9,'Town Data'!D91,"*")</f>
        <v>856322.66</v>
      </c>
      <c r="E95" s="54" t="str">
        <f>IF('Town Data'!G91&gt;9,'Town Data'!F91,"*")</f>
        <v>*</v>
      </c>
      <c r="F95" s="53">
        <f>IF('Town Data'!I91&gt;9,'Town Data'!H91,"*")</f>
        <v>3703897</v>
      </c>
      <c r="G95" s="53">
        <f>IF('Town Data'!K91&gt;9,'Town Data'!J91,"*")</f>
        <v>772209</v>
      </c>
      <c r="H95" s="54" t="str">
        <f>IF('Town Data'!M91&gt;9,'Town Data'!L91,"*")</f>
        <v>*</v>
      </c>
      <c r="I95" s="22">
        <f t="shared" si="3"/>
        <v>0.015938755856331796</v>
      </c>
      <c r="J95" s="22">
        <f t="shared" si="4"/>
        <v>0.10892602909316006</v>
      </c>
      <c r="K95" s="22">
        <f t="shared" si="5"/>
      </c>
      <c r="L95" s="15"/>
    </row>
    <row r="96" spans="1:12" ht="15">
      <c r="A96" s="15"/>
      <c r="B96" s="15" t="str">
        <f>'Town Data'!A92</f>
        <v>WESTMINSTER</v>
      </c>
      <c r="C96" s="48">
        <f>IF('Town Data'!C92&gt;9,'Town Data'!B92,"*")</f>
        <v>1620592.71</v>
      </c>
      <c r="D96" s="49">
        <f>IF('Town Data'!E92&gt;9,'Town Data'!D92,"*")</f>
        <v>402136.1</v>
      </c>
      <c r="E96" s="50" t="str">
        <f>IF('Town Data'!G92&gt;9,'Town Data'!F92,"*")</f>
        <v>*</v>
      </c>
      <c r="F96" s="51">
        <f>IF('Town Data'!I92&gt;9,'Town Data'!H92,"*")</f>
        <v>1923756.42</v>
      </c>
      <c r="G96" s="49">
        <f>IF('Town Data'!K92&gt;9,'Town Data'!J92,"*")</f>
        <v>475160.56</v>
      </c>
      <c r="H96" s="50" t="str">
        <f>IF('Town Data'!M92&gt;9,'Town Data'!L92,"*")</f>
        <v>*</v>
      </c>
      <c r="I96" s="9">
        <f t="shared" si="3"/>
        <v>-0.15758944679701184</v>
      </c>
      <c r="J96" s="9">
        <f t="shared" si="4"/>
        <v>-0.15368375691787217</v>
      </c>
      <c r="K96" s="9">
        <f t="shared" si="5"/>
      </c>
      <c r="L96" s="15"/>
    </row>
    <row r="97" spans="1:12" ht="15">
      <c r="A97" s="15"/>
      <c r="B97" s="27" t="str">
        <f>'Town Data'!A93</f>
        <v>WILLIAMSTOWN</v>
      </c>
      <c r="C97" s="52">
        <f>IF('Town Data'!C93&gt;9,'Town Data'!B93,"*")</f>
        <v>1372395.04</v>
      </c>
      <c r="D97" s="53">
        <f>IF('Town Data'!E93&gt;9,'Town Data'!D93,"*")</f>
        <v>409552.76</v>
      </c>
      <c r="E97" s="54" t="str">
        <f>IF('Town Data'!G93&gt;9,'Town Data'!F93,"*")</f>
        <v>*</v>
      </c>
      <c r="F97" s="53">
        <f>IF('Town Data'!I93&gt;9,'Town Data'!H93,"*")</f>
        <v>1280715.76</v>
      </c>
      <c r="G97" s="53">
        <f>IF('Town Data'!K93&gt;9,'Town Data'!J93,"*")</f>
        <v>408124.22</v>
      </c>
      <c r="H97" s="54" t="str">
        <f>IF('Town Data'!M93&gt;9,'Town Data'!L93,"*")</f>
        <v>*</v>
      </c>
      <c r="I97" s="22">
        <f t="shared" si="3"/>
        <v>0.07158440839363141</v>
      </c>
      <c r="J97" s="22">
        <f t="shared" si="4"/>
        <v>0.003500257838165148</v>
      </c>
      <c r="K97" s="22">
        <f t="shared" si="5"/>
      </c>
      <c r="L97" s="15"/>
    </row>
    <row r="98" spans="1:12" ht="15">
      <c r="A98" s="15"/>
      <c r="B98" s="15" t="str">
        <f>'Town Data'!A94</f>
        <v>WILLISTON</v>
      </c>
      <c r="C98" s="48">
        <f>IF('Town Data'!C94&gt;9,'Town Data'!B94,"*")</f>
        <v>74120752.45</v>
      </c>
      <c r="D98" s="49">
        <f>IF('Town Data'!E94&gt;9,'Town Data'!D94,"*")</f>
        <v>35208743.15</v>
      </c>
      <c r="E98" s="50">
        <f>IF('Town Data'!G94&gt;9,'Town Data'!F94,"*")</f>
        <v>1608982</v>
      </c>
      <c r="F98" s="51">
        <f>IF('Town Data'!I94&gt;9,'Town Data'!H94,"*")</f>
        <v>76273365.28</v>
      </c>
      <c r="G98" s="49">
        <f>IF('Town Data'!K94&gt;9,'Town Data'!J94,"*")</f>
        <v>35438897.53</v>
      </c>
      <c r="H98" s="50">
        <f>IF('Town Data'!M94&gt;9,'Town Data'!L94,"*")</f>
        <v>1298898.17</v>
      </c>
      <c r="I98" s="9">
        <f t="shared" si="3"/>
        <v>-0.028222339765627793</v>
      </c>
      <c r="J98" s="9">
        <f t="shared" si="4"/>
        <v>-0.006494400109517252</v>
      </c>
      <c r="K98" s="9">
        <f t="shared" si="5"/>
        <v>0.2387283600530441</v>
      </c>
      <c r="L98" s="15"/>
    </row>
    <row r="99" spans="1:12" ht="15">
      <c r="A99" s="15"/>
      <c r="B99" s="27" t="str">
        <f>'Town Data'!A95</f>
        <v>WILMINGTON</v>
      </c>
      <c r="C99" s="52">
        <f>IF('Town Data'!C95&gt;9,'Town Data'!B95,"*")</f>
        <v>4196160.98</v>
      </c>
      <c r="D99" s="53">
        <f>IF('Town Data'!E95&gt;9,'Town Data'!D95,"*")</f>
        <v>1618789.24</v>
      </c>
      <c r="E99" s="54" t="str">
        <f>IF('Town Data'!G95&gt;9,'Town Data'!F95,"*")</f>
        <v>*</v>
      </c>
      <c r="F99" s="53">
        <f>IF('Town Data'!I95&gt;9,'Town Data'!H95,"*")</f>
        <v>3944891.78</v>
      </c>
      <c r="G99" s="53">
        <f>IF('Town Data'!K95&gt;9,'Town Data'!J95,"*")</f>
        <v>1296819.09</v>
      </c>
      <c r="H99" s="54" t="str">
        <f>IF('Town Data'!M95&gt;9,'Town Data'!L95,"*")</f>
        <v>*</v>
      </c>
      <c r="I99" s="22">
        <f t="shared" si="3"/>
        <v>0.06369482713667766</v>
      </c>
      <c r="J99" s="22">
        <f t="shared" si="4"/>
        <v>0.24827684330279243</v>
      </c>
      <c r="K99" s="22">
        <f t="shared" si="5"/>
      </c>
      <c r="L99" s="15"/>
    </row>
    <row r="100" spans="1:12" ht="15">
      <c r="A100" s="15"/>
      <c r="B100" s="27" t="str">
        <f>'Town Data'!A96</f>
        <v>WINDSOR</v>
      </c>
      <c r="C100" s="52">
        <f>IF('Town Data'!C96&gt;9,'Town Data'!B96,"*")</f>
        <v>2432969.48</v>
      </c>
      <c r="D100" s="53">
        <f>IF('Town Data'!E96&gt;9,'Town Data'!D96,"*")</f>
        <v>791540.38</v>
      </c>
      <c r="E100" s="54" t="str">
        <f>IF('Town Data'!G96&gt;9,'Town Data'!F96,"*")</f>
        <v>*</v>
      </c>
      <c r="F100" s="53">
        <f>IF('Town Data'!I96&gt;9,'Town Data'!H96,"*")</f>
        <v>2546441.08</v>
      </c>
      <c r="G100" s="53">
        <f>IF('Town Data'!K96&gt;9,'Town Data'!J96,"*")</f>
        <v>915997.68</v>
      </c>
      <c r="H100" s="54" t="str">
        <f>IF('Town Data'!M96&gt;9,'Town Data'!L96,"*")</f>
        <v>*</v>
      </c>
      <c r="I100" s="22">
        <f t="shared" si="3"/>
        <v>-0.04456085824691459</v>
      </c>
      <c r="J100" s="22">
        <f t="shared" si="4"/>
        <v>-0.13587075897397474</v>
      </c>
      <c r="K100" s="22">
        <f t="shared" si="5"/>
      </c>
      <c r="L100" s="15"/>
    </row>
    <row r="101" spans="1:12" ht="15">
      <c r="A101" s="15"/>
      <c r="B101" s="27" t="str">
        <f>'Town Data'!A97</f>
        <v>WINHALL</v>
      </c>
      <c r="C101" s="52">
        <f>IF('Town Data'!C97&gt;9,'Town Data'!B97,"*")</f>
        <v>771318.74</v>
      </c>
      <c r="D101" s="53" t="str">
        <f>IF('Town Data'!E97&gt;9,'Town Data'!D97,"*")</f>
        <v>*</v>
      </c>
      <c r="E101" s="54" t="str">
        <f>IF('Town Data'!G97&gt;9,'Town Data'!F97,"*")</f>
        <v>*</v>
      </c>
      <c r="F101" s="53" t="str">
        <f>IF('Town Data'!I97&gt;9,'Town Data'!H97,"*")</f>
        <v>*</v>
      </c>
      <c r="G101" s="53" t="str">
        <f>IF('Town Data'!K97&gt;9,'Town Data'!J97,"*")</f>
        <v>*</v>
      </c>
      <c r="H101" s="54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WINOOSKI</v>
      </c>
      <c r="C102" s="52">
        <f>IF('Town Data'!C98&gt;9,'Town Data'!B98,"*")</f>
        <v>16596351</v>
      </c>
      <c r="D102" s="53">
        <f>IF('Town Data'!E98&gt;9,'Town Data'!D98,"*")</f>
        <v>1437931.79</v>
      </c>
      <c r="E102" s="54">
        <f>IF('Town Data'!G98&gt;9,'Town Data'!F98,"*")</f>
        <v>376956.33</v>
      </c>
      <c r="F102" s="53">
        <f>IF('Town Data'!I98&gt;9,'Town Data'!H98,"*")</f>
        <v>11130011.82</v>
      </c>
      <c r="G102" s="53">
        <f>IF('Town Data'!K98&gt;9,'Town Data'!J98,"*")</f>
        <v>1729422.22</v>
      </c>
      <c r="H102" s="54">
        <f>IF('Town Data'!M98&gt;9,'Town Data'!L98,"*")</f>
        <v>703250</v>
      </c>
      <c r="I102" s="22">
        <f t="shared" si="6"/>
        <v>0.49113507410453044</v>
      </c>
      <c r="J102" s="22">
        <f t="shared" si="7"/>
        <v>-0.16854786912590955</v>
      </c>
      <c r="K102" s="22">
        <f t="shared" si="8"/>
        <v>-0.46397962317810165</v>
      </c>
      <c r="L102" s="15"/>
    </row>
    <row r="103" spans="2:12" ht="15">
      <c r="B103" s="27" t="str">
        <f>'Town Data'!A99</f>
        <v>WOODSTOCK</v>
      </c>
      <c r="C103" s="52">
        <f>IF('Town Data'!C99&gt;9,'Town Data'!B99,"*")</f>
        <v>5058352.36</v>
      </c>
      <c r="D103" s="53">
        <f>IF('Town Data'!E99&gt;9,'Town Data'!D99,"*")</f>
        <v>1647417.74</v>
      </c>
      <c r="E103" s="54">
        <f>IF('Town Data'!G99&gt;9,'Town Data'!F99,"*")</f>
        <v>77415</v>
      </c>
      <c r="F103" s="53">
        <f>IF('Town Data'!I99&gt;9,'Town Data'!H99,"*")</f>
        <v>5082221.18</v>
      </c>
      <c r="G103" s="53">
        <f>IF('Town Data'!K99&gt;9,'Town Data'!J99,"*")</f>
        <v>1539569.8</v>
      </c>
      <c r="H103" s="54">
        <f>IF('Town Data'!M99&gt;9,'Town Data'!L99,"*")</f>
        <v>195647.17</v>
      </c>
      <c r="I103" s="22">
        <f t="shared" si="6"/>
        <v>-0.00469653310130028</v>
      </c>
      <c r="J103" s="22">
        <f t="shared" si="7"/>
        <v>0.07005069857826514</v>
      </c>
      <c r="K103" s="22">
        <f t="shared" si="8"/>
        <v>-0.6043132134239407</v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53" t="str">
        <f>IF('Town Data'!E100&gt;9,'Town Data'!D100,"*")</f>
        <v>*</v>
      </c>
      <c r="E104" s="54" t="str">
        <f>IF('Town Data'!G100&gt;9,'Town Data'!F100,"*")</f>
        <v>*</v>
      </c>
      <c r="F104" s="53" t="str">
        <f>IF('Town Data'!I100&gt;9,'Town Data'!H100,"*")</f>
        <v>*</v>
      </c>
      <c r="G104" s="53" t="str">
        <f>IF('Town Data'!K100&gt;9,'Town Data'!J100,"*")</f>
        <v>*</v>
      </c>
      <c r="H104" s="54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1245222.42</v>
      </c>
      <c r="C2" s="41">
        <v>14</v>
      </c>
      <c r="D2" s="44">
        <v>437690.06</v>
      </c>
      <c r="E2" s="41">
        <v>14</v>
      </c>
      <c r="F2" s="41">
        <v>0</v>
      </c>
      <c r="G2" s="41">
        <v>0</v>
      </c>
      <c r="H2" s="44">
        <v>1508470</v>
      </c>
      <c r="I2" s="41">
        <v>15</v>
      </c>
      <c r="J2" s="44">
        <v>499937</v>
      </c>
      <c r="K2" s="41">
        <v>15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9398956.88</v>
      </c>
      <c r="C3" s="41">
        <v>17</v>
      </c>
      <c r="D3" s="44">
        <v>477284.92</v>
      </c>
      <c r="E3" s="41">
        <v>15</v>
      </c>
      <c r="F3" s="41">
        <v>0</v>
      </c>
      <c r="G3" s="41">
        <v>0</v>
      </c>
      <c r="H3" s="44">
        <v>9307445.93</v>
      </c>
      <c r="I3" s="41">
        <v>18</v>
      </c>
      <c r="J3" s="44">
        <v>519007.07</v>
      </c>
      <c r="K3" s="41">
        <v>17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44370988.8</v>
      </c>
      <c r="C4" s="41">
        <v>160</v>
      </c>
      <c r="D4" s="44">
        <v>10181756.44</v>
      </c>
      <c r="E4" s="41">
        <v>153</v>
      </c>
      <c r="F4" s="44">
        <v>254644.33</v>
      </c>
      <c r="G4" s="41">
        <v>43</v>
      </c>
      <c r="H4" s="44">
        <v>58320327.06</v>
      </c>
      <c r="I4" s="41">
        <v>150</v>
      </c>
      <c r="J4" s="44">
        <v>10499006.24</v>
      </c>
      <c r="K4" s="41">
        <v>145</v>
      </c>
      <c r="L4" s="44">
        <v>224963</v>
      </c>
      <c r="M4" s="41">
        <v>41</v>
      </c>
      <c r="N4" s="37"/>
      <c r="O4" s="37"/>
      <c r="P4" s="37"/>
      <c r="Q4" s="37"/>
    </row>
    <row r="5" spans="1:17" ht="15">
      <c r="A5" s="40" t="s">
        <v>70</v>
      </c>
      <c r="B5" s="44">
        <v>10502859.6</v>
      </c>
      <c r="C5" s="41">
        <v>30</v>
      </c>
      <c r="D5" s="44">
        <v>1132209.05</v>
      </c>
      <c r="E5" s="41">
        <v>29</v>
      </c>
      <c r="F5" s="41">
        <v>0</v>
      </c>
      <c r="G5" s="41">
        <v>0</v>
      </c>
      <c r="H5" s="44">
        <v>8305214.92</v>
      </c>
      <c r="I5" s="41">
        <v>29</v>
      </c>
      <c r="J5" s="44">
        <v>1150829.04</v>
      </c>
      <c r="K5" s="41">
        <v>28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14860635.52</v>
      </c>
      <c r="C6" s="41">
        <v>36</v>
      </c>
      <c r="D6" s="44">
        <v>1426706.46</v>
      </c>
      <c r="E6" s="41">
        <v>34</v>
      </c>
      <c r="F6" s="44">
        <v>26630.67</v>
      </c>
      <c r="G6" s="41">
        <v>13</v>
      </c>
      <c r="H6" s="44">
        <v>15224077.39</v>
      </c>
      <c r="I6" s="41">
        <v>36</v>
      </c>
      <c r="J6" s="44">
        <v>1437143.85</v>
      </c>
      <c r="K6" s="41">
        <v>34</v>
      </c>
      <c r="L6" s="44">
        <v>49066.67</v>
      </c>
      <c r="M6" s="41">
        <v>12</v>
      </c>
      <c r="N6" s="37"/>
      <c r="O6" s="37"/>
      <c r="P6" s="37"/>
      <c r="Q6" s="37"/>
    </row>
    <row r="7" spans="1:17" ht="15">
      <c r="A7" s="40" t="s">
        <v>72</v>
      </c>
      <c r="B7" s="44">
        <v>33333575.25</v>
      </c>
      <c r="C7" s="41">
        <v>171</v>
      </c>
      <c r="D7" s="44">
        <v>10393521.67</v>
      </c>
      <c r="E7" s="41">
        <v>167</v>
      </c>
      <c r="F7" s="44">
        <v>270865.83</v>
      </c>
      <c r="G7" s="41">
        <v>49</v>
      </c>
      <c r="H7" s="44">
        <v>31136716.94</v>
      </c>
      <c r="I7" s="41">
        <v>172</v>
      </c>
      <c r="J7" s="44">
        <v>10636291.59</v>
      </c>
      <c r="K7" s="41">
        <v>168</v>
      </c>
      <c r="L7" s="44">
        <v>216808.33</v>
      </c>
      <c r="M7" s="41">
        <v>45</v>
      </c>
      <c r="N7" s="37"/>
      <c r="O7" s="37"/>
      <c r="P7" s="37"/>
      <c r="Q7" s="37"/>
    </row>
    <row r="8" spans="1:17" ht="15">
      <c r="A8" s="40" t="s">
        <v>73</v>
      </c>
      <c r="B8" s="44">
        <v>15751492.36</v>
      </c>
      <c r="C8" s="41">
        <v>50</v>
      </c>
      <c r="D8" s="44">
        <v>6039021.59</v>
      </c>
      <c r="E8" s="41">
        <v>49</v>
      </c>
      <c r="F8" s="44">
        <v>236297.83</v>
      </c>
      <c r="G8" s="41">
        <v>27</v>
      </c>
      <c r="H8" s="44">
        <v>14922902.75</v>
      </c>
      <c r="I8" s="41">
        <v>46</v>
      </c>
      <c r="J8" s="44">
        <v>5266656.64</v>
      </c>
      <c r="K8" s="41">
        <v>45</v>
      </c>
      <c r="L8" s="44">
        <v>65782.17</v>
      </c>
      <c r="M8" s="41">
        <v>25</v>
      </c>
      <c r="N8" s="37"/>
      <c r="O8" s="37"/>
      <c r="P8" s="37"/>
      <c r="Q8" s="37"/>
    </row>
    <row r="9" spans="1:17" ht="15">
      <c r="A9" s="40" t="s">
        <v>74</v>
      </c>
      <c r="B9" s="44">
        <v>1357728.43</v>
      </c>
      <c r="C9" s="41">
        <v>22</v>
      </c>
      <c r="D9" s="44">
        <v>446401</v>
      </c>
      <c r="E9" s="41">
        <v>22</v>
      </c>
      <c r="F9" s="41">
        <v>0</v>
      </c>
      <c r="G9" s="41">
        <v>0</v>
      </c>
      <c r="H9" s="44">
        <v>1473387.17</v>
      </c>
      <c r="I9" s="41">
        <v>22</v>
      </c>
      <c r="J9" s="44">
        <v>472433.67</v>
      </c>
      <c r="K9" s="41">
        <v>21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7559935.22</v>
      </c>
      <c r="C10" s="41">
        <v>33</v>
      </c>
      <c r="D10" s="44">
        <v>1952776.58</v>
      </c>
      <c r="E10" s="41">
        <v>30</v>
      </c>
      <c r="F10" s="44">
        <v>71719.17</v>
      </c>
      <c r="G10" s="41">
        <v>14</v>
      </c>
      <c r="H10" s="44">
        <v>8025132.17</v>
      </c>
      <c r="I10" s="41">
        <v>33</v>
      </c>
      <c r="J10" s="44">
        <v>2198981.17</v>
      </c>
      <c r="K10" s="41">
        <v>31</v>
      </c>
      <c r="L10" s="44">
        <v>85916.67</v>
      </c>
      <c r="M10" s="41">
        <v>14</v>
      </c>
      <c r="N10" s="37"/>
      <c r="O10" s="37"/>
      <c r="P10" s="37"/>
      <c r="Q10" s="37"/>
    </row>
    <row r="11" spans="1:17" ht="15">
      <c r="A11" s="40" t="s">
        <v>76</v>
      </c>
      <c r="B11" s="44">
        <v>7569480.8</v>
      </c>
      <c r="C11" s="41">
        <v>43</v>
      </c>
      <c r="D11" s="44">
        <v>1277806.38</v>
      </c>
      <c r="E11" s="41">
        <v>40</v>
      </c>
      <c r="F11" s="41">
        <v>0</v>
      </c>
      <c r="G11" s="41">
        <v>0</v>
      </c>
      <c r="H11" s="44">
        <v>6857748.95</v>
      </c>
      <c r="I11" s="41">
        <v>37</v>
      </c>
      <c r="J11" s="44">
        <v>1258629.89</v>
      </c>
      <c r="K11" s="41">
        <v>35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43505542.82</v>
      </c>
      <c r="C12" s="41">
        <v>190</v>
      </c>
      <c r="D12" s="44">
        <v>8160090.26</v>
      </c>
      <c r="E12" s="41">
        <v>179</v>
      </c>
      <c r="F12" s="44">
        <v>407537</v>
      </c>
      <c r="G12" s="41">
        <v>53</v>
      </c>
      <c r="H12" s="44">
        <v>49275836.69</v>
      </c>
      <c r="I12" s="41">
        <v>183</v>
      </c>
      <c r="J12" s="44">
        <v>8332220.01</v>
      </c>
      <c r="K12" s="41">
        <v>171</v>
      </c>
      <c r="L12" s="44">
        <v>667680</v>
      </c>
      <c r="M12" s="41">
        <v>55</v>
      </c>
      <c r="N12" s="37"/>
      <c r="O12" s="37"/>
      <c r="P12" s="37"/>
      <c r="Q12" s="37"/>
    </row>
    <row r="13" spans="1:17" ht="15">
      <c r="A13" s="40" t="s">
        <v>78</v>
      </c>
      <c r="B13" s="44">
        <v>1665254.55</v>
      </c>
      <c r="C13" s="41">
        <v>12</v>
      </c>
      <c r="D13" s="44">
        <v>404649.82</v>
      </c>
      <c r="E13" s="41">
        <v>11</v>
      </c>
      <c r="F13" s="41">
        <v>0</v>
      </c>
      <c r="G13" s="41">
        <v>0</v>
      </c>
      <c r="H13" s="44">
        <v>496320</v>
      </c>
      <c r="I13" s="41">
        <v>10</v>
      </c>
      <c r="J13" s="44">
        <v>241256</v>
      </c>
      <c r="K13" s="41">
        <v>10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806437.71</v>
      </c>
      <c r="C14" s="41">
        <v>13</v>
      </c>
      <c r="D14" s="44">
        <v>336486.66</v>
      </c>
      <c r="E14" s="41">
        <v>13</v>
      </c>
      <c r="F14" s="41">
        <v>0</v>
      </c>
      <c r="G14" s="41">
        <v>0</v>
      </c>
      <c r="H14" s="44">
        <v>756217.72</v>
      </c>
      <c r="I14" s="41">
        <v>13</v>
      </c>
      <c r="J14" s="44">
        <v>349421</v>
      </c>
      <c r="K14" s="41">
        <v>12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3943619.92</v>
      </c>
      <c r="C15" s="41">
        <v>29</v>
      </c>
      <c r="D15" s="44">
        <v>1360646.26</v>
      </c>
      <c r="E15" s="41">
        <v>28</v>
      </c>
      <c r="F15" s="41">
        <v>0</v>
      </c>
      <c r="G15" s="41">
        <v>0</v>
      </c>
      <c r="H15" s="44">
        <v>3577760.99</v>
      </c>
      <c r="I15" s="41">
        <v>26</v>
      </c>
      <c r="J15" s="44">
        <v>1170474.44</v>
      </c>
      <c r="K15" s="41">
        <v>26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712072.67</v>
      </c>
      <c r="C16" s="41">
        <v>14</v>
      </c>
      <c r="D16" s="44">
        <v>367715.01</v>
      </c>
      <c r="E16" s="41">
        <v>14</v>
      </c>
      <c r="F16" s="41">
        <v>0</v>
      </c>
      <c r="G16" s="41">
        <v>0</v>
      </c>
      <c r="H16" s="44">
        <v>679169.94</v>
      </c>
      <c r="I16" s="41">
        <v>13</v>
      </c>
      <c r="J16" s="44">
        <v>357906.94</v>
      </c>
      <c r="K16" s="41">
        <v>13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82</v>
      </c>
      <c r="B17" s="44">
        <v>91416992.46</v>
      </c>
      <c r="C17" s="41">
        <v>315</v>
      </c>
      <c r="D17" s="44">
        <v>22571850.36</v>
      </c>
      <c r="E17" s="41">
        <v>304</v>
      </c>
      <c r="F17" s="44">
        <v>439220.17</v>
      </c>
      <c r="G17" s="41">
        <v>85</v>
      </c>
      <c r="H17" s="44">
        <v>88333067.3</v>
      </c>
      <c r="I17" s="41">
        <v>298</v>
      </c>
      <c r="J17" s="44">
        <v>21436855.46</v>
      </c>
      <c r="K17" s="41">
        <v>289</v>
      </c>
      <c r="L17" s="44">
        <v>679877.67</v>
      </c>
      <c r="M17" s="41">
        <v>85</v>
      </c>
      <c r="N17" s="37"/>
      <c r="O17" s="37"/>
      <c r="P17" s="37"/>
      <c r="Q17" s="37"/>
    </row>
    <row r="18" spans="1:17" ht="15">
      <c r="A18" s="40" t="s">
        <v>83</v>
      </c>
      <c r="B18" s="44">
        <v>4402650.49</v>
      </c>
      <c r="C18" s="41">
        <v>33</v>
      </c>
      <c r="D18" s="44">
        <v>1657660.49</v>
      </c>
      <c r="E18" s="41">
        <v>30</v>
      </c>
      <c r="F18" s="41">
        <v>0</v>
      </c>
      <c r="G18" s="41">
        <v>0</v>
      </c>
      <c r="H18" s="44">
        <v>3997341.43</v>
      </c>
      <c r="I18" s="41">
        <v>31</v>
      </c>
      <c r="J18" s="44">
        <v>1641679.36</v>
      </c>
      <c r="K18" s="41">
        <v>30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7596044.86</v>
      </c>
      <c r="C19" s="41">
        <v>37</v>
      </c>
      <c r="D19" s="44">
        <v>1852928.59</v>
      </c>
      <c r="E19" s="41">
        <v>34</v>
      </c>
      <c r="F19" s="41">
        <v>0</v>
      </c>
      <c r="G19" s="41">
        <v>0</v>
      </c>
      <c r="H19" s="44">
        <v>8897370</v>
      </c>
      <c r="I19" s="41">
        <v>37</v>
      </c>
      <c r="J19" s="44">
        <v>2991256</v>
      </c>
      <c r="K19" s="41">
        <v>35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1056763.83</v>
      </c>
      <c r="C20" s="41">
        <v>19</v>
      </c>
      <c r="D20" s="44">
        <v>447203.39</v>
      </c>
      <c r="E20" s="41">
        <v>17</v>
      </c>
      <c r="F20" s="41">
        <v>0</v>
      </c>
      <c r="G20" s="41">
        <v>0</v>
      </c>
      <c r="H20" s="44">
        <v>851437</v>
      </c>
      <c r="I20" s="41">
        <v>15</v>
      </c>
      <c r="J20" s="44">
        <v>386993</v>
      </c>
      <c r="K20" s="41">
        <v>14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316781.6</v>
      </c>
      <c r="C21" s="41">
        <v>11</v>
      </c>
      <c r="D21" s="44">
        <v>114599.45</v>
      </c>
      <c r="E21" s="41">
        <v>11</v>
      </c>
      <c r="F21" s="41">
        <v>0</v>
      </c>
      <c r="G21" s="41">
        <v>0</v>
      </c>
      <c r="H21" s="44">
        <v>320858.52</v>
      </c>
      <c r="I21" s="41">
        <v>10</v>
      </c>
      <c r="J21" s="44">
        <v>108030.66</v>
      </c>
      <c r="K21" s="41">
        <v>10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3017706.11</v>
      </c>
      <c r="C22" s="41">
        <v>33</v>
      </c>
      <c r="D22" s="44">
        <v>693183.77</v>
      </c>
      <c r="E22" s="41">
        <v>30</v>
      </c>
      <c r="F22" s="44">
        <v>66314.17</v>
      </c>
      <c r="G22" s="41">
        <v>10</v>
      </c>
      <c r="H22" s="44">
        <v>2400558.43</v>
      </c>
      <c r="I22" s="41">
        <v>34</v>
      </c>
      <c r="J22" s="44">
        <v>631944.87</v>
      </c>
      <c r="K22" s="41">
        <v>32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4000223.76</v>
      </c>
      <c r="C23" s="41">
        <v>27</v>
      </c>
      <c r="D23" s="44">
        <v>1468954.27</v>
      </c>
      <c r="E23" s="41">
        <v>26</v>
      </c>
      <c r="F23" s="44">
        <v>0</v>
      </c>
      <c r="G23" s="41">
        <v>0</v>
      </c>
      <c r="H23" s="44">
        <v>3770781.22</v>
      </c>
      <c r="I23" s="41">
        <v>26</v>
      </c>
      <c r="J23" s="44">
        <v>1560770.5</v>
      </c>
      <c r="K23" s="41">
        <v>25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124567167.57</v>
      </c>
      <c r="C24" s="41">
        <v>123</v>
      </c>
      <c r="D24" s="44">
        <v>33267474.11</v>
      </c>
      <c r="E24" s="41">
        <v>112</v>
      </c>
      <c r="F24" s="44">
        <v>3426778.17</v>
      </c>
      <c r="G24" s="41">
        <v>38</v>
      </c>
      <c r="H24" s="44">
        <v>225890093.41</v>
      </c>
      <c r="I24" s="41">
        <v>119</v>
      </c>
      <c r="J24" s="44">
        <v>32807117.97</v>
      </c>
      <c r="K24" s="41">
        <v>110</v>
      </c>
      <c r="L24" s="44">
        <v>986807.33</v>
      </c>
      <c r="M24" s="41">
        <v>41</v>
      </c>
      <c r="N24" s="37"/>
      <c r="O24" s="37"/>
      <c r="P24" s="37"/>
      <c r="Q24" s="37"/>
    </row>
    <row r="25" spans="1:17" ht="15">
      <c r="A25" s="40" t="s">
        <v>90</v>
      </c>
      <c r="B25" s="44">
        <v>451981.52</v>
      </c>
      <c r="C25" s="41">
        <v>12</v>
      </c>
      <c r="D25" s="44">
        <v>222347.09</v>
      </c>
      <c r="E25" s="41">
        <v>12</v>
      </c>
      <c r="F25" s="41">
        <v>0</v>
      </c>
      <c r="G25" s="41">
        <v>0</v>
      </c>
      <c r="H25" s="44">
        <v>447941.58</v>
      </c>
      <c r="I25" s="41">
        <v>13</v>
      </c>
      <c r="J25" s="44">
        <v>194452.21</v>
      </c>
      <c r="K25" s="41">
        <v>12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1654956.18</v>
      </c>
      <c r="C26" s="41">
        <v>10</v>
      </c>
      <c r="D26" s="44">
        <v>0</v>
      </c>
      <c r="E26" s="41">
        <v>0</v>
      </c>
      <c r="F26" s="41">
        <v>0</v>
      </c>
      <c r="G26" s="41">
        <v>0</v>
      </c>
      <c r="H26" s="44">
        <v>1302075.09</v>
      </c>
      <c r="I26" s="41">
        <v>10</v>
      </c>
      <c r="J26" s="44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997470.06</v>
      </c>
      <c r="C27" s="41">
        <v>13</v>
      </c>
      <c r="D27" s="44">
        <v>786685.11</v>
      </c>
      <c r="E27" s="41">
        <v>13</v>
      </c>
      <c r="F27" s="44">
        <v>0</v>
      </c>
      <c r="G27" s="41">
        <v>0</v>
      </c>
      <c r="H27" s="44">
        <v>801208.31</v>
      </c>
      <c r="I27" s="41">
        <v>12</v>
      </c>
      <c r="J27" s="44">
        <v>637319.5</v>
      </c>
      <c r="K27" s="41">
        <v>12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16144750.75</v>
      </c>
      <c r="C28" s="41">
        <v>55</v>
      </c>
      <c r="D28" s="44">
        <v>5843023.18</v>
      </c>
      <c r="E28" s="41">
        <v>53</v>
      </c>
      <c r="F28" s="44">
        <v>110353.83</v>
      </c>
      <c r="G28" s="41">
        <v>25</v>
      </c>
      <c r="H28" s="44">
        <v>13836670.42</v>
      </c>
      <c r="I28" s="41">
        <v>53</v>
      </c>
      <c r="J28" s="44">
        <v>3200435.27</v>
      </c>
      <c r="K28" s="41">
        <v>51</v>
      </c>
      <c r="L28" s="44">
        <v>93746</v>
      </c>
      <c r="M28" s="41">
        <v>24</v>
      </c>
      <c r="N28" s="37"/>
      <c r="O28" s="37"/>
      <c r="P28" s="37"/>
      <c r="Q28" s="37"/>
    </row>
    <row r="29" spans="1:17" ht="15">
      <c r="A29" s="40" t="s">
        <v>94</v>
      </c>
      <c r="B29" s="44">
        <v>1774473.52</v>
      </c>
      <c r="C29" s="41">
        <v>25</v>
      </c>
      <c r="D29" s="44">
        <v>723400.56</v>
      </c>
      <c r="E29" s="41">
        <v>23</v>
      </c>
      <c r="F29" s="41">
        <v>0</v>
      </c>
      <c r="G29" s="41">
        <v>0</v>
      </c>
      <c r="H29" s="44">
        <v>1468737.64</v>
      </c>
      <c r="I29" s="41">
        <v>23</v>
      </c>
      <c r="J29" s="44">
        <v>684351.61</v>
      </c>
      <c r="K29" s="41">
        <v>21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930624.94</v>
      </c>
      <c r="C30" s="41">
        <v>24</v>
      </c>
      <c r="D30" s="44">
        <v>659070.18</v>
      </c>
      <c r="E30" s="41">
        <v>22</v>
      </c>
      <c r="F30" s="41">
        <v>0</v>
      </c>
      <c r="G30" s="41">
        <v>0</v>
      </c>
      <c r="H30" s="44">
        <v>1047088.96</v>
      </c>
      <c r="I30" s="41">
        <v>25</v>
      </c>
      <c r="J30" s="44">
        <v>794369.7</v>
      </c>
      <c r="K30" s="41">
        <v>24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1087007.04</v>
      </c>
      <c r="C31" s="41">
        <v>10</v>
      </c>
      <c r="D31" s="44">
        <v>247956.97</v>
      </c>
      <c r="E31" s="41">
        <v>10</v>
      </c>
      <c r="F31" s="41">
        <v>0</v>
      </c>
      <c r="G31" s="41">
        <v>0</v>
      </c>
      <c r="H31" s="44">
        <v>841017.15</v>
      </c>
      <c r="I31" s="41">
        <v>10</v>
      </c>
      <c r="J31" s="44">
        <v>224934.04</v>
      </c>
      <c r="K31" s="41">
        <v>10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3420909.95</v>
      </c>
      <c r="C32" s="41">
        <v>22</v>
      </c>
      <c r="D32" s="44">
        <v>1202356.41</v>
      </c>
      <c r="E32" s="41">
        <v>21</v>
      </c>
      <c r="F32" s="44">
        <v>0</v>
      </c>
      <c r="G32" s="41">
        <v>0</v>
      </c>
      <c r="H32" s="44">
        <v>3157055.04</v>
      </c>
      <c r="I32" s="41">
        <v>23</v>
      </c>
      <c r="J32" s="44">
        <v>1164229</v>
      </c>
      <c r="K32" s="41">
        <v>21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5462897.84</v>
      </c>
      <c r="C33" s="41">
        <v>40</v>
      </c>
      <c r="D33" s="44">
        <v>1646151.88</v>
      </c>
      <c r="E33" s="41">
        <v>39</v>
      </c>
      <c r="F33" s="44">
        <v>0</v>
      </c>
      <c r="G33" s="41">
        <v>0</v>
      </c>
      <c r="H33" s="44">
        <v>6378848.29</v>
      </c>
      <c r="I33" s="41">
        <v>40</v>
      </c>
      <c r="J33" s="44">
        <v>1741087.84</v>
      </c>
      <c r="K33" s="41">
        <v>39</v>
      </c>
      <c r="L33" s="44">
        <v>75343.67</v>
      </c>
      <c r="M33" s="41">
        <v>12</v>
      </c>
      <c r="N33" s="37"/>
      <c r="O33" s="37"/>
      <c r="P33" s="37"/>
      <c r="Q33" s="37"/>
    </row>
    <row r="34" spans="1:17" ht="15">
      <c r="A34" s="40" t="s">
        <v>99</v>
      </c>
      <c r="B34" s="44">
        <v>33172654.72</v>
      </c>
      <c r="C34" s="41">
        <v>167</v>
      </c>
      <c r="D34" s="44">
        <v>11570155.9</v>
      </c>
      <c r="E34" s="41">
        <v>158</v>
      </c>
      <c r="F34" s="44">
        <v>267490</v>
      </c>
      <c r="G34" s="41">
        <v>51</v>
      </c>
      <c r="H34" s="44">
        <v>35658284.09</v>
      </c>
      <c r="I34" s="41">
        <v>158</v>
      </c>
      <c r="J34" s="44">
        <v>11096961.2</v>
      </c>
      <c r="K34" s="41">
        <v>149</v>
      </c>
      <c r="L34" s="44">
        <v>238979.83</v>
      </c>
      <c r="M34" s="41">
        <v>51</v>
      </c>
      <c r="N34" s="37"/>
      <c r="O34" s="37"/>
      <c r="P34" s="37"/>
      <c r="Q34" s="37"/>
    </row>
    <row r="35" spans="1:17" ht="15">
      <c r="A35" s="40" t="s">
        <v>100</v>
      </c>
      <c r="B35" s="44">
        <v>5617445.29</v>
      </c>
      <c r="C35" s="41">
        <v>33</v>
      </c>
      <c r="D35" s="44">
        <v>1389898.85</v>
      </c>
      <c r="E35" s="41">
        <v>32</v>
      </c>
      <c r="F35" s="41">
        <v>0</v>
      </c>
      <c r="G35" s="41">
        <v>0</v>
      </c>
      <c r="H35" s="44">
        <v>5645603.94</v>
      </c>
      <c r="I35" s="41">
        <v>30</v>
      </c>
      <c r="J35" s="44">
        <v>1386649.77</v>
      </c>
      <c r="K35" s="41">
        <v>30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2720757.49</v>
      </c>
      <c r="C36" s="41">
        <v>22</v>
      </c>
      <c r="D36" s="44">
        <v>1122523.43</v>
      </c>
      <c r="E36" s="41">
        <v>21</v>
      </c>
      <c r="F36" s="41">
        <v>0</v>
      </c>
      <c r="G36" s="41">
        <v>0</v>
      </c>
      <c r="H36" s="44">
        <v>2509074.98</v>
      </c>
      <c r="I36" s="41">
        <v>20</v>
      </c>
      <c r="J36" s="44">
        <v>1089942.63</v>
      </c>
      <c r="K36" s="41">
        <v>19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3752245.01</v>
      </c>
      <c r="C37" s="41">
        <v>17</v>
      </c>
      <c r="D37" s="44">
        <v>418684.47</v>
      </c>
      <c r="E37" s="41">
        <v>16</v>
      </c>
      <c r="F37" s="41">
        <v>0</v>
      </c>
      <c r="G37" s="41">
        <v>0</v>
      </c>
      <c r="H37" s="44">
        <v>3742419.5</v>
      </c>
      <c r="I37" s="41">
        <v>17</v>
      </c>
      <c r="J37" s="44">
        <v>372028.25</v>
      </c>
      <c r="K37" s="41">
        <v>16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1980035.17</v>
      </c>
      <c r="C38" s="41">
        <v>16</v>
      </c>
      <c r="D38" s="44">
        <v>863062.5</v>
      </c>
      <c r="E38" s="41">
        <v>16</v>
      </c>
      <c r="F38" s="41">
        <v>0</v>
      </c>
      <c r="G38" s="41">
        <v>0</v>
      </c>
      <c r="H38" s="44">
        <v>2235956.11</v>
      </c>
      <c r="I38" s="41">
        <v>18</v>
      </c>
      <c r="J38" s="44">
        <v>926473.81</v>
      </c>
      <c r="K38" s="41">
        <v>18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1003796.09</v>
      </c>
      <c r="C39" s="41">
        <v>15</v>
      </c>
      <c r="D39" s="44">
        <v>730770.22</v>
      </c>
      <c r="E39" s="41">
        <v>14</v>
      </c>
      <c r="F39" s="41">
        <v>0</v>
      </c>
      <c r="G39" s="41">
        <v>0</v>
      </c>
      <c r="H39" s="44">
        <v>1995652</v>
      </c>
      <c r="I39" s="41">
        <v>14</v>
      </c>
      <c r="J39" s="44">
        <v>687015</v>
      </c>
      <c r="K39" s="41">
        <v>14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8006430.83</v>
      </c>
      <c r="C40" s="41">
        <v>35</v>
      </c>
      <c r="D40" s="44">
        <v>1465389.68</v>
      </c>
      <c r="E40" s="41">
        <v>34</v>
      </c>
      <c r="F40" s="44">
        <v>0</v>
      </c>
      <c r="G40" s="41">
        <v>0</v>
      </c>
      <c r="H40" s="44">
        <v>7890417.65</v>
      </c>
      <c r="I40" s="41">
        <v>36</v>
      </c>
      <c r="J40" s="44">
        <v>1516811</v>
      </c>
      <c r="K40" s="41">
        <v>35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18018693.2</v>
      </c>
      <c r="C41" s="41">
        <v>103</v>
      </c>
      <c r="D41" s="44">
        <v>5962095.33</v>
      </c>
      <c r="E41" s="41">
        <v>99</v>
      </c>
      <c r="F41" s="44">
        <v>155197.5</v>
      </c>
      <c r="G41" s="41">
        <v>36</v>
      </c>
      <c r="H41" s="44">
        <v>17593273.57</v>
      </c>
      <c r="I41" s="41">
        <v>102</v>
      </c>
      <c r="J41" s="44">
        <v>6336225.12</v>
      </c>
      <c r="K41" s="41">
        <v>96</v>
      </c>
      <c r="L41" s="44">
        <v>102864.17</v>
      </c>
      <c r="M41" s="41">
        <v>37</v>
      </c>
      <c r="N41" s="37"/>
      <c r="O41" s="37"/>
      <c r="P41" s="37"/>
      <c r="Q41" s="37"/>
    </row>
    <row r="42" spans="1:17" ht="15">
      <c r="A42" s="40" t="s">
        <v>107</v>
      </c>
      <c r="B42" s="44">
        <v>715277.16</v>
      </c>
      <c r="C42" s="41">
        <v>11</v>
      </c>
      <c r="D42" s="44">
        <v>253261.79</v>
      </c>
      <c r="E42" s="41">
        <v>11</v>
      </c>
      <c r="F42" s="41">
        <v>0</v>
      </c>
      <c r="G42" s="41">
        <v>0</v>
      </c>
      <c r="H42" s="44">
        <v>763219.28</v>
      </c>
      <c r="I42" s="41">
        <v>12</v>
      </c>
      <c r="J42" s="44">
        <v>244723.83</v>
      </c>
      <c r="K42" s="41">
        <v>12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1441646.69</v>
      </c>
      <c r="C43" s="41">
        <v>15</v>
      </c>
      <c r="D43" s="44">
        <v>523566.41</v>
      </c>
      <c r="E43" s="41">
        <v>15</v>
      </c>
      <c r="F43" s="41">
        <v>0</v>
      </c>
      <c r="G43" s="41">
        <v>0</v>
      </c>
      <c r="H43" s="44">
        <v>1575240</v>
      </c>
      <c r="I43" s="41">
        <v>14</v>
      </c>
      <c r="J43" s="44">
        <v>496934</v>
      </c>
      <c r="K43" s="41">
        <v>14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9123060.68</v>
      </c>
      <c r="C44" s="41">
        <v>31</v>
      </c>
      <c r="D44" s="44">
        <v>1376516.36</v>
      </c>
      <c r="E44" s="41">
        <v>29</v>
      </c>
      <c r="F44" s="41">
        <v>0</v>
      </c>
      <c r="G44" s="41">
        <v>0</v>
      </c>
      <c r="H44" s="44">
        <v>4876306.28</v>
      </c>
      <c r="I44" s="41">
        <v>26</v>
      </c>
      <c r="J44" s="44">
        <v>1280078.46</v>
      </c>
      <c r="K44" s="41">
        <v>24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680780.09</v>
      </c>
      <c r="C45" s="41">
        <v>17</v>
      </c>
      <c r="D45" s="44">
        <v>292711.76</v>
      </c>
      <c r="E45" s="41">
        <v>17</v>
      </c>
      <c r="F45" s="41">
        <v>0</v>
      </c>
      <c r="G45" s="41">
        <v>0</v>
      </c>
      <c r="H45" s="44">
        <v>619760.59</v>
      </c>
      <c r="I45" s="41">
        <v>14</v>
      </c>
      <c r="J45" s="44">
        <v>316225.19</v>
      </c>
      <c r="K45" s="41">
        <v>14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634782</v>
      </c>
      <c r="C46" s="41">
        <v>13</v>
      </c>
      <c r="D46" s="44">
        <v>282239.55</v>
      </c>
      <c r="E46" s="41">
        <v>12</v>
      </c>
      <c r="F46" s="41">
        <v>0</v>
      </c>
      <c r="G46" s="41">
        <v>0</v>
      </c>
      <c r="H46" s="44">
        <v>678612</v>
      </c>
      <c r="I46" s="41">
        <v>12</v>
      </c>
      <c r="J46" s="44">
        <v>306630</v>
      </c>
      <c r="K46" s="41">
        <v>11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1578238.49</v>
      </c>
      <c r="C47" s="41">
        <v>14</v>
      </c>
      <c r="D47" s="44">
        <v>602846.08</v>
      </c>
      <c r="E47" s="41">
        <v>14</v>
      </c>
      <c r="F47" s="41">
        <v>0</v>
      </c>
      <c r="G47" s="41">
        <v>0</v>
      </c>
      <c r="H47" s="44">
        <v>1140409</v>
      </c>
      <c r="I47" s="41">
        <v>12</v>
      </c>
      <c r="J47" s="44">
        <v>515617</v>
      </c>
      <c r="K47" s="41">
        <v>12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9970420.44</v>
      </c>
      <c r="C48" s="41">
        <v>29</v>
      </c>
      <c r="D48" s="44">
        <v>3294300.06</v>
      </c>
      <c r="E48" s="41">
        <v>28</v>
      </c>
      <c r="F48" s="41">
        <v>0</v>
      </c>
      <c r="G48" s="41">
        <v>0</v>
      </c>
      <c r="H48" s="44">
        <v>10054327.83</v>
      </c>
      <c r="I48" s="41">
        <v>26</v>
      </c>
      <c r="J48" s="44">
        <v>3219855.3</v>
      </c>
      <c r="K48" s="41">
        <v>25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2780677.33</v>
      </c>
      <c r="C49" s="41">
        <v>25</v>
      </c>
      <c r="D49" s="44">
        <v>1837280.8</v>
      </c>
      <c r="E49" s="41">
        <v>23</v>
      </c>
      <c r="F49" s="41">
        <v>0</v>
      </c>
      <c r="G49" s="41">
        <v>0</v>
      </c>
      <c r="H49" s="44">
        <v>2582662.35</v>
      </c>
      <c r="I49" s="41">
        <v>24</v>
      </c>
      <c r="J49" s="44">
        <v>2050428.35</v>
      </c>
      <c r="K49" s="41">
        <v>22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2645809.22</v>
      </c>
      <c r="C50" s="41">
        <v>23</v>
      </c>
      <c r="D50" s="44">
        <v>980347.79</v>
      </c>
      <c r="E50" s="41">
        <v>21</v>
      </c>
      <c r="F50" s="41">
        <v>0</v>
      </c>
      <c r="G50" s="41">
        <v>0</v>
      </c>
      <c r="H50" s="44">
        <v>2758283.69</v>
      </c>
      <c r="I50" s="41">
        <v>21</v>
      </c>
      <c r="J50" s="44">
        <v>992391.02</v>
      </c>
      <c r="K50" s="41">
        <v>19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116</v>
      </c>
      <c r="B51" s="44">
        <v>6291105.34</v>
      </c>
      <c r="C51" s="41">
        <v>34</v>
      </c>
      <c r="D51" s="44">
        <v>3227822</v>
      </c>
      <c r="E51" s="41">
        <v>34</v>
      </c>
      <c r="F51" s="44">
        <v>0</v>
      </c>
      <c r="G51" s="41">
        <v>0</v>
      </c>
      <c r="H51" s="44">
        <v>6196240.18</v>
      </c>
      <c r="I51" s="41">
        <v>36</v>
      </c>
      <c r="J51" s="44">
        <v>3054315.87</v>
      </c>
      <c r="K51" s="41">
        <v>35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117</v>
      </c>
      <c r="B52" s="44">
        <v>8475011.22</v>
      </c>
      <c r="C52" s="41">
        <v>52</v>
      </c>
      <c r="D52" s="44">
        <v>2977106.49</v>
      </c>
      <c r="E52" s="41">
        <v>48</v>
      </c>
      <c r="F52" s="44">
        <v>58951</v>
      </c>
      <c r="G52" s="41">
        <v>15</v>
      </c>
      <c r="H52" s="44">
        <v>9263482.1</v>
      </c>
      <c r="I52" s="41">
        <v>51</v>
      </c>
      <c r="J52" s="44">
        <v>2971946.84</v>
      </c>
      <c r="K52" s="41">
        <v>47</v>
      </c>
      <c r="L52" s="44">
        <v>32539</v>
      </c>
      <c r="M52" s="41">
        <v>15</v>
      </c>
      <c r="N52" s="37"/>
      <c r="O52" s="37"/>
      <c r="P52" s="37"/>
      <c r="Q52" s="37"/>
    </row>
    <row r="53" spans="1:17" ht="15">
      <c r="A53" s="40" t="s">
        <v>118</v>
      </c>
      <c r="B53" s="44">
        <v>31026359.65</v>
      </c>
      <c r="C53" s="41">
        <v>146</v>
      </c>
      <c r="D53" s="44">
        <v>9126523.56</v>
      </c>
      <c r="E53" s="41">
        <v>139</v>
      </c>
      <c r="F53" s="44">
        <v>212235.5</v>
      </c>
      <c r="G53" s="41">
        <v>37</v>
      </c>
      <c r="H53" s="44">
        <v>31947587.56</v>
      </c>
      <c r="I53" s="41">
        <v>149</v>
      </c>
      <c r="J53" s="44">
        <v>9453754.33</v>
      </c>
      <c r="K53" s="41">
        <v>142</v>
      </c>
      <c r="L53" s="44">
        <v>286069.83</v>
      </c>
      <c r="M53" s="41">
        <v>30</v>
      </c>
      <c r="N53" s="37"/>
      <c r="O53" s="37"/>
      <c r="P53" s="37"/>
      <c r="Q53" s="37"/>
    </row>
    <row r="54" spans="1:17" ht="15">
      <c r="A54" s="40" t="s">
        <v>119</v>
      </c>
      <c r="B54" s="44">
        <v>31575975.97</v>
      </c>
      <c r="C54" s="41">
        <v>118</v>
      </c>
      <c r="D54" s="44">
        <v>8902855.5</v>
      </c>
      <c r="E54" s="41">
        <v>116</v>
      </c>
      <c r="F54" s="44">
        <v>139498.33</v>
      </c>
      <c r="G54" s="41">
        <v>32</v>
      </c>
      <c r="H54" s="44">
        <v>33199274.45</v>
      </c>
      <c r="I54" s="41">
        <v>110</v>
      </c>
      <c r="J54" s="44">
        <v>8626965.58</v>
      </c>
      <c r="K54" s="41">
        <v>108</v>
      </c>
      <c r="L54" s="44">
        <v>99337.83</v>
      </c>
      <c r="M54" s="41">
        <v>31</v>
      </c>
      <c r="N54" s="37"/>
      <c r="O54" s="37"/>
      <c r="P54" s="37"/>
      <c r="Q54" s="37"/>
    </row>
    <row r="55" spans="1:17" ht="15">
      <c r="A55" s="40" t="s">
        <v>120</v>
      </c>
      <c r="B55" s="44">
        <v>19343544.01</v>
      </c>
      <c r="C55" s="41">
        <v>62</v>
      </c>
      <c r="D55" s="44">
        <v>3811865.17</v>
      </c>
      <c r="E55" s="41">
        <v>60</v>
      </c>
      <c r="F55" s="44">
        <v>41391.83</v>
      </c>
      <c r="G55" s="41">
        <v>17</v>
      </c>
      <c r="H55" s="44">
        <v>18392098.9</v>
      </c>
      <c r="I55" s="41">
        <v>60</v>
      </c>
      <c r="J55" s="44">
        <v>3638572.9</v>
      </c>
      <c r="K55" s="41">
        <v>58</v>
      </c>
      <c r="L55" s="44">
        <v>53750</v>
      </c>
      <c r="M55" s="41">
        <v>16</v>
      </c>
      <c r="N55" s="37"/>
      <c r="O55" s="37"/>
      <c r="P55" s="37"/>
      <c r="Q55" s="37"/>
    </row>
    <row r="56" spans="1:17" ht="15">
      <c r="A56" s="40" t="s">
        <v>121</v>
      </c>
      <c r="B56" s="44">
        <v>14769916.64</v>
      </c>
      <c r="C56" s="41">
        <v>99</v>
      </c>
      <c r="D56" s="44">
        <v>5629131.02</v>
      </c>
      <c r="E56" s="41">
        <v>97</v>
      </c>
      <c r="F56" s="44">
        <v>232835.67</v>
      </c>
      <c r="G56" s="41">
        <v>24</v>
      </c>
      <c r="H56" s="44">
        <v>14583393.63</v>
      </c>
      <c r="I56" s="41">
        <v>100</v>
      </c>
      <c r="J56" s="44">
        <v>5735691.52</v>
      </c>
      <c r="K56" s="41">
        <v>98</v>
      </c>
      <c r="L56" s="44">
        <v>476550</v>
      </c>
      <c r="M56" s="41">
        <v>22</v>
      </c>
      <c r="N56" s="37"/>
      <c r="O56" s="37"/>
      <c r="P56" s="37"/>
      <c r="Q56" s="37"/>
    </row>
    <row r="57" spans="1:17" ht="15">
      <c r="A57" s="40" t="s">
        <v>122</v>
      </c>
      <c r="B57" s="44">
        <v>19761130.89</v>
      </c>
      <c r="C57" s="41">
        <v>92</v>
      </c>
      <c r="D57" s="44">
        <v>6534733.78</v>
      </c>
      <c r="E57" s="41">
        <v>91</v>
      </c>
      <c r="F57" s="44">
        <v>151851.5</v>
      </c>
      <c r="G57" s="41">
        <v>36</v>
      </c>
      <c r="H57" s="44">
        <v>19925126.14</v>
      </c>
      <c r="I57" s="41">
        <v>90</v>
      </c>
      <c r="J57" s="44">
        <v>5718166.09</v>
      </c>
      <c r="K57" s="41">
        <v>90</v>
      </c>
      <c r="L57" s="44">
        <v>278325.83</v>
      </c>
      <c r="M57" s="41">
        <v>37</v>
      </c>
      <c r="N57" s="37"/>
      <c r="O57" s="37"/>
      <c r="P57" s="37"/>
      <c r="Q57" s="37"/>
    </row>
    <row r="58" spans="1:17" ht="15">
      <c r="A58" s="40" t="s">
        <v>123</v>
      </c>
      <c r="B58" s="44">
        <v>10593419.4</v>
      </c>
      <c r="C58" s="41">
        <v>28</v>
      </c>
      <c r="D58" s="44">
        <v>792536.96</v>
      </c>
      <c r="E58" s="41">
        <v>26</v>
      </c>
      <c r="F58" s="41">
        <v>0</v>
      </c>
      <c r="G58" s="41">
        <v>0</v>
      </c>
      <c r="H58" s="44">
        <v>10292272.82</v>
      </c>
      <c r="I58" s="41">
        <v>27</v>
      </c>
      <c r="J58" s="44">
        <v>609119.43</v>
      </c>
      <c r="K58" s="41">
        <v>25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2876412.87</v>
      </c>
      <c r="C59" s="41">
        <v>11</v>
      </c>
      <c r="D59" s="44">
        <v>170432.77</v>
      </c>
      <c r="E59" s="41">
        <v>11</v>
      </c>
      <c r="F59" s="44">
        <v>0</v>
      </c>
      <c r="G59" s="41">
        <v>0</v>
      </c>
      <c r="H59" s="44">
        <v>3130439.29</v>
      </c>
      <c r="I59" s="41">
        <v>11</v>
      </c>
      <c r="J59" s="44">
        <v>187550.68</v>
      </c>
      <c r="K59" s="41">
        <v>11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18976365.72</v>
      </c>
      <c r="C60" s="41">
        <v>92</v>
      </c>
      <c r="D60" s="44">
        <v>3702717.75</v>
      </c>
      <c r="E60" s="41">
        <v>91</v>
      </c>
      <c r="F60" s="44">
        <v>55470</v>
      </c>
      <c r="G60" s="41">
        <v>28</v>
      </c>
      <c r="H60" s="44">
        <v>17168072.96</v>
      </c>
      <c r="I60" s="41">
        <v>92</v>
      </c>
      <c r="J60" s="44">
        <v>3666359.09</v>
      </c>
      <c r="K60" s="41">
        <v>89</v>
      </c>
      <c r="L60" s="44">
        <v>40466.67</v>
      </c>
      <c r="M60" s="41">
        <v>24</v>
      </c>
      <c r="N60" s="37"/>
      <c r="O60" s="37"/>
      <c r="P60" s="37"/>
      <c r="Q60" s="37"/>
    </row>
    <row r="61" spans="1:17" ht="15">
      <c r="A61" s="40" t="s">
        <v>126</v>
      </c>
      <c r="B61" s="44">
        <v>4342414.61</v>
      </c>
      <c r="C61" s="41">
        <v>36</v>
      </c>
      <c r="D61" s="44">
        <v>1568153.33</v>
      </c>
      <c r="E61" s="41">
        <v>34</v>
      </c>
      <c r="F61" s="41">
        <v>0</v>
      </c>
      <c r="G61" s="41">
        <v>0</v>
      </c>
      <c r="H61" s="44">
        <v>4011866.72</v>
      </c>
      <c r="I61" s="41">
        <v>36</v>
      </c>
      <c r="J61" s="44">
        <v>1418457.85</v>
      </c>
      <c r="K61" s="41">
        <v>35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12508846.34</v>
      </c>
      <c r="C62" s="41">
        <v>18</v>
      </c>
      <c r="D62" s="44">
        <v>686925.7</v>
      </c>
      <c r="E62" s="41">
        <v>17</v>
      </c>
      <c r="F62" s="41">
        <v>0</v>
      </c>
      <c r="G62" s="41">
        <v>0</v>
      </c>
      <c r="H62" s="44">
        <v>10186594</v>
      </c>
      <c r="I62" s="41">
        <v>18</v>
      </c>
      <c r="J62" s="44">
        <v>679215</v>
      </c>
      <c r="K62" s="41">
        <v>17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2033601.79</v>
      </c>
      <c r="C63" s="41">
        <v>18</v>
      </c>
      <c r="D63" s="44">
        <v>688192.45</v>
      </c>
      <c r="E63" s="41">
        <v>18</v>
      </c>
      <c r="F63" s="41">
        <v>0</v>
      </c>
      <c r="G63" s="41">
        <v>0</v>
      </c>
      <c r="H63" s="44">
        <v>2337020.51</v>
      </c>
      <c r="I63" s="41">
        <v>20</v>
      </c>
      <c r="J63" s="44">
        <v>670556.12</v>
      </c>
      <c r="K63" s="41">
        <v>20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2379337.2</v>
      </c>
      <c r="C64" s="41">
        <v>27</v>
      </c>
      <c r="D64" s="44">
        <v>800333.17</v>
      </c>
      <c r="E64" s="41">
        <v>27</v>
      </c>
      <c r="F64" s="41">
        <v>0</v>
      </c>
      <c r="G64" s="41">
        <v>0</v>
      </c>
      <c r="H64" s="44">
        <v>2211954.6</v>
      </c>
      <c r="I64" s="41">
        <v>27</v>
      </c>
      <c r="J64" s="44">
        <v>809872.03</v>
      </c>
      <c r="K64" s="41">
        <v>26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759270.63</v>
      </c>
      <c r="C65" s="41">
        <v>10</v>
      </c>
      <c r="D65" s="44">
        <v>441546.49</v>
      </c>
      <c r="E65" s="41">
        <v>11</v>
      </c>
      <c r="F65" s="44">
        <v>0</v>
      </c>
      <c r="G65" s="41">
        <v>0</v>
      </c>
      <c r="H65" s="44">
        <v>0</v>
      </c>
      <c r="I65" s="41">
        <v>0</v>
      </c>
      <c r="J65" s="44">
        <v>0</v>
      </c>
      <c r="K65" s="41">
        <v>0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979471.86</v>
      </c>
      <c r="C66" s="41">
        <v>15</v>
      </c>
      <c r="D66" s="44">
        <v>344829.99</v>
      </c>
      <c r="E66" s="41">
        <v>12</v>
      </c>
      <c r="F66" s="41">
        <v>0</v>
      </c>
      <c r="G66" s="41">
        <v>0</v>
      </c>
      <c r="H66" s="44">
        <v>1275744.51</v>
      </c>
      <c r="I66" s="41">
        <v>18</v>
      </c>
      <c r="J66" s="44">
        <v>439556.3</v>
      </c>
      <c r="K66" s="41">
        <v>16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7758208.33</v>
      </c>
      <c r="C67" s="41">
        <v>56</v>
      </c>
      <c r="D67" s="44">
        <v>2087361.1</v>
      </c>
      <c r="E67" s="41">
        <v>50</v>
      </c>
      <c r="F67" s="44">
        <v>69288.5</v>
      </c>
      <c r="G67" s="41">
        <v>12</v>
      </c>
      <c r="H67" s="44">
        <v>6797454.32</v>
      </c>
      <c r="I67" s="41">
        <v>54</v>
      </c>
      <c r="J67" s="44">
        <v>2090174.68</v>
      </c>
      <c r="K67" s="41">
        <v>50</v>
      </c>
      <c r="L67" s="44">
        <v>383142.5</v>
      </c>
      <c r="M67" s="41">
        <v>15</v>
      </c>
      <c r="N67" s="37"/>
      <c r="O67" s="37"/>
      <c r="P67" s="37"/>
      <c r="Q67" s="37"/>
    </row>
    <row r="68" spans="1:17" ht="15">
      <c r="A68" s="40" t="s">
        <v>133</v>
      </c>
      <c r="B68" s="44">
        <v>5836365.04</v>
      </c>
      <c r="C68" s="41">
        <v>17</v>
      </c>
      <c r="D68" s="44">
        <v>265358.49</v>
      </c>
      <c r="E68" s="41">
        <v>13</v>
      </c>
      <c r="F68" s="41">
        <v>0</v>
      </c>
      <c r="G68" s="41">
        <v>0</v>
      </c>
      <c r="H68" s="44">
        <v>5088722.82</v>
      </c>
      <c r="I68" s="41">
        <v>15</v>
      </c>
      <c r="J68" s="44">
        <v>256214.2</v>
      </c>
      <c r="K68" s="41">
        <v>13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8244494.93</v>
      </c>
      <c r="C69" s="41">
        <v>22</v>
      </c>
      <c r="D69" s="44">
        <v>2335258.94</v>
      </c>
      <c r="E69" s="41">
        <v>21</v>
      </c>
      <c r="F69" s="41">
        <v>0</v>
      </c>
      <c r="G69" s="41">
        <v>0</v>
      </c>
      <c r="H69" s="44">
        <v>5774049.2</v>
      </c>
      <c r="I69" s="41">
        <v>19</v>
      </c>
      <c r="J69" s="44">
        <v>2013742.49</v>
      </c>
      <c r="K69" s="41">
        <v>19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1621395.18</v>
      </c>
      <c r="C70" s="41">
        <v>13</v>
      </c>
      <c r="D70" s="44">
        <v>280396.77</v>
      </c>
      <c r="E70" s="41">
        <v>13</v>
      </c>
      <c r="F70" s="41">
        <v>0</v>
      </c>
      <c r="G70" s="41">
        <v>0</v>
      </c>
      <c r="H70" s="44">
        <v>1613929.3</v>
      </c>
      <c r="I70" s="41">
        <v>15</v>
      </c>
      <c r="J70" s="44">
        <v>366294.56</v>
      </c>
      <c r="K70" s="41">
        <v>14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4837334.73</v>
      </c>
      <c r="C71" s="41">
        <v>45</v>
      </c>
      <c r="D71" s="44">
        <v>1185154.98</v>
      </c>
      <c r="E71" s="41">
        <v>43</v>
      </c>
      <c r="F71" s="44">
        <v>0</v>
      </c>
      <c r="G71" s="41">
        <v>0</v>
      </c>
      <c r="H71" s="44">
        <v>4548622.56</v>
      </c>
      <c r="I71" s="41">
        <v>43</v>
      </c>
      <c r="J71" s="44">
        <v>1230295.79</v>
      </c>
      <c r="K71" s="41">
        <v>43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4016285.91</v>
      </c>
      <c r="C72" s="41">
        <v>24</v>
      </c>
      <c r="D72" s="44">
        <v>1402566.71</v>
      </c>
      <c r="E72" s="41">
        <v>23</v>
      </c>
      <c r="F72" s="44">
        <v>0</v>
      </c>
      <c r="G72" s="41">
        <v>0</v>
      </c>
      <c r="H72" s="44">
        <v>4179730.07</v>
      </c>
      <c r="I72" s="41">
        <v>22</v>
      </c>
      <c r="J72" s="44">
        <v>1213616.63</v>
      </c>
      <c r="K72" s="41">
        <v>20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4">
        <v>39109492.62</v>
      </c>
      <c r="C73" s="41">
        <v>219</v>
      </c>
      <c r="D73" s="44">
        <v>15943294.22</v>
      </c>
      <c r="E73" s="41">
        <v>215</v>
      </c>
      <c r="F73" s="44">
        <v>537064.33</v>
      </c>
      <c r="G73" s="41">
        <v>63</v>
      </c>
      <c r="H73" s="44">
        <v>38977611.18</v>
      </c>
      <c r="I73" s="41">
        <v>206</v>
      </c>
      <c r="J73" s="44">
        <v>14844169.56</v>
      </c>
      <c r="K73" s="41">
        <v>203</v>
      </c>
      <c r="L73" s="44">
        <v>545296.5</v>
      </c>
      <c r="M73" s="41">
        <v>59</v>
      </c>
      <c r="N73" s="37"/>
      <c r="O73" s="37"/>
      <c r="P73" s="37"/>
      <c r="Q73" s="37"/>
    </row>
    <row r="74" spans="1:17" ht="15">
      <c r="A74" s="40" t="s">
        <v>139</v>
      </c>
      <c r="B74" s="44">
        <v>25392069.02</v>
      </c>
      <c r="C74" s="41">
        <v>71</v>
      </c>
      <c r="D74" s="44">
        <v>7913446.31</v>
      </c>
      <c r="E74" s="41">
        <v>68</v>
      </c>
      <c r="F74" s="44">
        <v>740831.33</v>
      </c>
      <c r="G74" s="41">
        <v>30</v>
      </c>
      <c r="H74" s="44">
        <v>21369877.97</v>
      </c>
      <c r="I74" s="41">
        <v>74</v>
      </c>
      <c r="J74" s="44">
        <v>8121882.84</v>
      </c>
      <c r="K74" s="41">
        <v>71</v>
      </c>
      <c r="L74" s="44">
        <v>864569</v>
      </c>
      <c r="M74" s="41">
        <v>33</v>
      </c>
      <c r="N74" s="37"/>
      <c r="O74" s="37"/>
      <c r="P74" s="37"/>
      <c r="Q74" s="37"/>
    </row>
    <row r="75" spans="1:17" ht="15">
      <c r="A75" s="40" t="s">
        <v>140</v>
      </c>
      <c r="B75" s="44">
        <v>14917191.5</v>
      </c>
      <c r="C75" s="41">
        <v>80</v>
      </c>
      <c r="D75" s="44">
        <v>4531898.51</v>
      </c>
      <c r="E75" s="41">
        <v>78</v>
      </c>
      <c r="F75" s="44">
        <v>88799.67</v>
      </c>
      <c r="G75" s="41">
        <v>12</v>
      </c>
      <c r="H75" s="44">
        <v>13356750.31</v>
      </c>
      <c r="I75" s="41">
        <v>78</v>
      </c>
      <c r="J75" s="44">
        <v>4417069.98</v>
      </c>
      <c r="K75" s="41">
        <v>75</v>
      </c>
      <c r="L75" s="44">
        <v>15253.67</v>
      </c>
      <c r="M75" s="41">
        <v>12</v>
      </c>
      <c r="N75" s="37"/>
      <c r="O75" s="37"/>
      <c r="P75" s="37"/>
      <c r="Q75" s="37"/>
    </row>
    <row r="76" spans="1:17" ht="15">
      <c r="A76" s="40" t="s">
        <v>141</v>
      </c>
      <c r="B76" s="44">
        <v>139587000.43</v>
      </c>
      <c r="C76" s="41">
        <v>314</v>
      </c>
      <c r="D76" s="44">
        <v>25073481.18</v>
      </c>
      <c r="E76" s="41">
        <v>294</v>
      </c>
      <c r="F76" s="44">
        <v>2005849.33</v>
      </c>
      <c r="G76" s="41">
        <v>127</v>
      </c>
      <c r="H76" s="44">
        <v>149308384.95</v>
      </c>
      <c r="I76" s="41">
        <v>318</v>
      </c>
      <c r="J76" s="44">
        <v>27517096.07</v>
      </c>
      <c r="K76" s="41">
        <v>292</v>
      </c>
      <c r="L76" s="44">
        <v>1446532.17</v>
      </c>
      <c r="M76" s="41">
        <v>128</v>
      </c>
      <c r="N76" s="37"/>
      <c r="O76" s="37"/>
      <c r="P76" s="37"/>
      <c r="Q76" s="37"/>
    </row>
    <row r="77" spans="1:17" ht="15">
      <c r="A77" s="37" t="s">
        <v>142</v>
      </c>
      <c r="B77" s="42">
        <v>1996402.64</v>
      </c>
      <c r="C77" s="37">
        <v>19</v>
      </c>
      <c r="D77" s="42">
        <v>736577.6</v>
      </c>
      <c r="E77" s="37">
        <v>18</v>
      </c>
      <c r="F77" s="42">
        <v>0</v>
      </c>
      <c r="G77" s="37">
        <v>0</v>
      </c>
      <c r="H77" s="42">
        <v>2033666.94</v>
      </c>
      <c r="I77" s="37">
        <v>19</v>
      </c>
      <c r="J77" s="42">
        <v>677084.83</v>
      </c>
      <c r="K77" s="37">
        <v>18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143</v>
      </c>
      <c r="B78" s="42">
        <v>18496833.74</v>
      </c>
      <c r="C78" s="37">
        <v>68</v>
      </c>
      <c r="D78" s="42">
        <v>4632989.66</v>
      </c>
      <c r="E78" s="37">
        <v>66</v>
      </c>
      <c r="F78" s="42">
        <v>161444.17</v>
      </c>
      <c r="G78" s="37">
        <v>23</v>
      </c>
      <c r="H78" s="42">
        <v>16728876.52</v>
      </c>
      <c r="I78" s="37">
        <v>67</v>
      </c>
      <c r="J78" s="42">
        <v>3991832.82</v>
      </c>
      <c r="K78" s="37">
        <v>65</v>
      </c>
      <c r="L78" s="42">
        <v>623179.33</v>
      </c>
      <c r="M78" s="37">
        <v>26</v>
      </c>
      <c r="N78" s="37"/>
      <c r="O78" s="37"/>
      <c r="P78" s="37"/>
      <c r="Q78" s="37"/>
    </row>
    <row r="79" spans="1:17" ht="15">
      <c r="A79" s="37" t="s">
        <v>144</v>
      </c>
      <c r="B79" s="42">
        <v>49910000.29</v>
      </c>
      <c r="C79" s="37">
        <v>90</v>
      </c>
      <c r="D79" s="42">
        <v>4405678.74</v>
      </c>
      <c r="E79" s="37">
        <v>88</v>
      </c>
      <c r="F79" s="42">
        <v>137281.33</v>
      </c>
      <c r="G79" s="37">
        <v>24</v>
      </c>
      <c r="H79" s="42">
        <v>56534670.92</v>
      </c>
      <c r="I79" s="37">
        <v>90</v>
      </c>
      <c r="J79" s="42">
        <v>4146081.57</v>
      </c>
      <c r="K79" s="37">
        <v>88</v>
      </c>
      <c r="L79" s="42">
        <v>163480.17</v>
      </c>
      <c r="M79" s="37">
        <v>23</v>
      </c>
      <c r="N79" s="37"/>
      <c r="O79" s="37"/>
      <c r="P79" s="37"/>
      <c r="Q79" s="37"/>
    </row>
    <row r="80" spans="1:17" ht="15">
      <c r="A80" s="37" t="s">
        <v>145</v>
      </c>
      <c r="B80" s="42">
        <v>21563797.51</v>
      </c>
      <c r="C80" s="37">
        <v>43</v>
      </c>
      <c r="D80" s="42">
        <v>5472785.54</v>
      </c>
      <c r="E80" s="37">
        <v>39</v>
      </c>
      <c r="F80" s="42">
        <v>129449</v>
      </c>
      <c r="G80" s="37">
        <v>17</v>
      </c>
      <c r="H80" s="42">
        <v>20022041.26</v>
      </c>
      <c r="I80" s="37">
        <v>44</v>
      </c>
      <c r="J80" s="42">
        <v>5379823.17</v>
      </c>
      <c r="K80" s="37">
        <v>41</v>
      </c>
      <c r="L80" s="42">
        <v>57466.67</v>
      </c>
      <c r="M80" s="37">
        <v>15</v>
      </c>
      <c r="N80" s="37"/>
      <c r="O80" s="37"/>
      <c r="P80" s="37"/>
      <c r="Q80" s="37"/>
    </row>
    <row r="81" spans="1:17" ht="15">
      <c r="A81" s="37" t="s">
        <v>146</v>
      </c>
      <c r="B81" s="42">
        <v>19448371.69</v>
      </c>
      <c r="C81" s="37">
        <v>112</v>
      </c>
      <c r="D81" s="42">
        <v>6166810.41</v>
      </c>
      <c r="E81" s="37">
        <v>111</v>
      </c>
      <c r="F81" s="42">
        <v>139470</v>
      </c>
      <c r="G81" s="37">
        <v>41</v>
      </c>
      <c r="H81" s="42">
        <v>20173389.91</v>
      </c>
      <c r="I81" s="37">
        <v>115</v>
      </c>
      <c r="J81" s="42">
        <v>6216732.72</v>
      </c>
      <c r="K81" s="37">
        <v>114</v>
      </c>
      <c r="L81" s="42">
        <v>149484.17</v>
      </c>
      <c r="M81" s="37">
        <v>38</v>
      </c>
      <c r="N81" s="37"/>
      <c r="O81" s="37"/>
      <c r="P81" s="37"/>
      <c r="Q81" s="37"/>
    </row>
    <row r="82" spans="1:17" ht="15">
      <c r="A82" s="37" t="s">
        <v>147</v>
      </c>
      <c r="B82" s="42">
        <v>13074094.27</v>
      </c>
      <c r="C82" s="37">
        <v>91</v>
      </c>
      <c r="D82" s="42">
        <v>6904375.86</v>
      </c>
      <c r="E82" s="37">
        <v>90</v>
      </c>
      <c r="F82" s="42">
        <v>272279.17</v>
      </c>
      <c r="G82" s="37">
        <v>20</v>
      </c>
      <c r="H82" s="42">
        <v>11337903.83</v>
      </c>
      <c r="I82" s="37">
        <v>88</v>
      </c>
      <c r="J82" s="42">
        <v>5414615.96</v>
      </c>
      <c r="K82" s="37">
        <v>87</v>
      </c>
      <c r="L82" s="42">
        <v>563917.83</v>
      </c>
      <c r="M82" s="37">
        <v>18</v>
      </c>
      <c r="N82" s="37"/>
      <c r="O82" s="37"/>
      <c r="P82" s="37"/>
      <c r="Q82" s="37"/>
    </row>
    <row r="83" spans="1:17" ht="15">
      <c r="A83" s="37" t="s">
        <v>148</v>
      </c>
      <c r="B83" s="42">
        <v>9896237.43</v>
      </c>
      <c r="C83" s="37">
        <v>46</v>
      </c>
      <c r="D83" s="42">
        <v>2623048.07</v>
      </c>
      <c r="E83" s="37">
        <v>46</v>
      </c>
      <c r="F83" s="37">
        <v>0</v>
      </c>
      <c r="G83" s="37">
        <v>0</v>
      </c>
      <c r="H83" s="42">
        <v>8052175.61</v>
      </c>
      <c r="I83" s="37">
        <v>45</v>
      </c>
      <c r="J83" s="42">
        <v>2384277.74</v>
      </c>
      <c r="K83" s="37">
        <v>45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149</v>
      </c>
      <c r="B84" s="42">
        <v>1696100.09</v>
      </c>
      <c r="C84" s="37">
        <v>21</v>
      </c>
      <c r="D84" s="42">
        <v>651664.46</v>
      </c>
      <c r="E84" s="37">
        <v>20</v>
      </c>
      <c r="F84" s="37">
        <v>0</v>
      </c>
      <c r="G84" s="37">
        <v>0</v>
      </c>
      <c r="H84" s="42">
        <v>1638269.18</v>
      </c>
      <c r="I84" s="37">
        <v>19</v>
      </c>
      <c r="J84" s="42">
        <v>661733.92</v>
      </c>
      <c r="K84" s="37">
        <v>18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14680580.97</v>
      </c>
      <c r="C85" s="37">
        <v>36</v>
      </c>
      <c r="D85" s="42">
        <v>1477958.09</v>
      </c>
      <c r="E85" s="37">
        <v>33</v>
      </c>
      <c r="F85" s="42">
        <v>517465.17</v>
      </c>
      <c r="G85" s="37">
        <v>12</v>
      </c>
      <c r="H85" s="42">
        <v>13778060.38</v>
      </c>
      <c r="I85" s="37">
        <v>35</v>
      </c>
      <c r="J85" s="42">
        <v>1530965.49</v>
      </c>
      <c r="K85" s="37">
        <v>33</v>
      </c>
      <c r="L85" s="42">
        <v>303550</v>
      </c>
      <c r="M85" s="37">
        <v>12</v>
      </c>
      <c r="N85" s="37"/>
      <c r="O85" s="37"/>
      <c r="P85" s="37"/>
      <c r="Q85" s="37"/>
    </row>
    <row r="86" spans="1:17" ht="15">
      <c r="A86" s="37" t="s">
        <v>151</v>
      </c>
      <c r="B86" s="42">
        <v>8975385.12</v>
      </c>
      <c r="C86" s="37">
        <v>61</v>
      </c>
      <c r="D86" s="42">
        <v>3996665.9</v>
      </c>
      <c r="E86" s="37">
        <v>59</v>
      </c>
      <c r="F86" s="37">
        <v>0</v>
      </c>
      <c r="G86" s="37">
        <v>0</v>
      </c>
      <c r="H86" s="42">
        <v>9036393.69</v>
      </c>
      <c r="I86" s="37">
        <v>59</v>
      </c>
      <c r="J86" s="42">
        <v>4081339.76</v>
      </c>
      <c r="K86" s="37">
        <v>54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1689511.35</v>
      </c>
      <c r="C87" s="37">
        <v>20</v>
      </c>
      <c r="D87" s="42">
        <v>925606.87</v>
      </c>
      <c r="E87" s="37">
        <v>17</v>
      </c>
      <c r="F87" s="37">
        <v>0</v>
      </c>
      <c r="G87" s="37">
        <v>0</v>
      </c>
      <c r="H87" s="42">
        <v>1130873</v>
      </c>
      <c r="I87" s="37">
        <v>17</v>
      </c>
      <c r="J87" s="42">
        <v>735423</v>
      </c>
      <c r="K87" s="37">
        <v>15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8403539.42</v>
      </c>
      <c r="C88" s="37">
        <v>66</v>
      </c>
      <c r="D88" s="42">
        <v>3360512.61</v>
      </c>
      <c r="E88" s="37">
        <v>63</v>
      </c>
      <c r="F88" s="42">
        <v>133661</v>
      </c>
      <c r="G88" s="37">
        <v>13</v>
      </c>
      <c r="H88" s="42">
        <v>8221022.63</v>
      </c>
      <c r="I88" s="37">
        <v>66</v>
      </c>
      <c r="J88" s="42">
        <v>3318312.34</v>
      </c>
      <c r="K88" s="37">
        <v>65</v>
      </c>
      <c r="L88" s="42">
        <v>250498.83</v>
      </c>
      <c r="M88" s="37">
        <v>13</v>
      </c>
      <c r="N88" s="37"/>
      <c r="O88" s="37"/>
      <c r="P88" s="37"/>
      <c r="Q88" s="37"/>
    </row>
    <row r="89" spans="1:17" ht="15">
      <c r="A89" s="37" t="s">
        <v>154</v>
      </c>
      <c r="B89" s="42">
        <v>535423.59</v>
      </c>
      <c r="C89" s="37">
        <v>12</v>
      </c>
      <c r="D89" s="42">
        <v>169871.81</v>
      </c>
      <c r="E89" s="37">
        <v>12</v>
      </c>
      <c r="F89" s="37">
        <v>0</v>
      </c>
      <c r="G89" s="37">
        <v>0</v>
      </c>
      <c r="H89" s="42">
        <v>777998.95</v>
      </c>
      <c r="I89" s="37">
        <v>11</v>
      </c>
      <c r="J89" s="42">
        <v>158061.95</v>
      </c>
      <c r="K89" s="37">
        <v>10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1275308.93</v>
      </c>
      <c r="C90" s="37">
        <v>12</v>
      </c>
      <c r="D90" s="42">
        <v>331221.53</v>
      </c>
      <c r="E90" s="37">
        <v>11</v>
      </c>
      <c r="F90" s="37">
        <v>0</v>
      </c>
      <c r="G90" s="37">
        <v>0</v>
      </c>
      <c r="H90" s="42">
        <v>1196966.77</v>
      </c>
      <c r="I90" s="37">
        <v>13</v>
      </c>
      <c r="J90" s="42">
        <v>304469.75</v>
      </c>
      <c r="K90" s="37">
        <v>12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3762932.51</v>
      </c>
      <c r="C91" s="37">
        <v>21</v>
      </c>
      <c r="D91" s="42">
        <v>856322.66</v>
      </c>
      <c r="E91" s="37">
        <v>20</v>
      </c>
      <c r="F91" s="37">
        <v>0</v>
      </c>
      <c r="G91" s="37">
        <v>0</v>
      </c>
      <c r="H91" s="42">
        <v>3703897</v>
      </c>
      <c r="I91" s="37">
        <v>20</v>
      </c>
      <c r="J91" s="42">
        <v>772209</v>
      </c>
      <c r="K91" s="37">
        <v>18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1620592.71</v>
      </c>
      <c r="C92" s="37">
        <v>19</v>
      </c>
      <c r="D92" s="42">
        <v>402136.1</v>
      </c>
      <c r="E92" s="37">
        <v>18</v>
      </c>
      <c r="F92" s="37">
        <v>0</v>
      </c>
      <c r="G92" s="37">
        <v>0</v>
      </c>
      <c r="H92" s="42">
        <v>1923756.42</v>
      </c>
      <c r="I92" s="37">
        <v>19</v>
      </c>
      <c r="J92" s="42">
        <v>475160.56</v>
      </c>
      <c r="K92" s="37">
        <v>19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1372395.04</v>
      </c>
      <c r="C93" s="37">
        <v>14</v>
      </c>
      <c r="D93" s="42">
        <v>409552.76</v>
      </c>
      <c r="E93" s="37">
        <v>13</v>
      </c>
      <c r="F93" s="37">
        <v>0</v>
      </c>
      <c r="G93" s="37">
        <v>0</v>
      </c>
      <c r="H93" s="42">
        <v>1280715.76</v>
      </c>
      <c r="I93" s="37">
        <v>11</v>
      </c>
      <c r="J93" s="42">
        <v>408124.22</v>
      </c>
      <c r="K93" s="37">
        <v>11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74120752.45</v>
      </c>
      <c r="C94" s="37">
        <v>221</v>
      </c>
      <c r="D94" s="42">
        <v>35208743.15</v>
      </c>
      <c r="E94" s="37">
        <v>203</v>
      </c>
      <c r="F94" s="42">
        <v>1608982</v>
      </c>
      <c r="G94" s="37">
        <v>84</v>
      </c>
      <c r="H94" s="42">
        <v>76273365.28</v>
      </c>
      <c r="I94" s="37">
        <v>215</v>
      </c>
      <c r="J94" s="42">
        <v>35438897.53</v>
      </c>
      <c r="K94" s="37">
        <v>204</v>
      </c>
      <c r="L94" s="42">
        <v>1298898.17</v>
      </c>
      <c r="M94" s="37">
        <v>85</v>
      </c>
      <c r="N94" s="37"/>
      <c r="O94" s="37"/>
      <c r="P94" s="37"/>
      <c r="Q94" s="37"/>
    </row>
    <row r="95" spans="1:17" ht="15">
      <c r="A95" s="37" t="s">
        <v>160</v>
      </c>
      <c r="B95" s="42">
        <v>4196160.98</v>
      </c>
      <c r="C95" s="37">
        <v>31</v>
      </c>
      <c r="D95" s="42">
        <v>1618789.24</v>
      </c>
      <c r="E95" s="37">
        <v>30</v>
      </c>
      <c r="F95" s="37">
        <v>0</v>
      </c>
      <c r="G95" s="37">
        <v>0</v>
      </c>
      <c r="H95" s="42">
        <v>3944891.78</v>
      </c>
      <c r="I95" s="37">
        <v>33</v>
      </c>
      <c r="J95" s="42">
        <v>1296819.09</v>
      </c>
      <c r="K95" s="37">
        <v>31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2432969.48</v>
      </c>
      <c r="C96" s="37">
        <v>30</v>
      </c>
      <c r="D96" s="42">
        <v>791540.38</v>
      </c>
      <c r="E96" s="37">
        <v>29</v>
      </c>
      <c r="F96" s="37">
        <v>0</v>
      </c>
      <c r="G96" s="37">
        <v>0</v>
      </c>
      <c r="H96" s="42">
        <v>2546441.08</v>
      </c>
      <c r="I96" s="37">
        <v>27</v>
      </c>
      <c r="J96" s="42">
        <v>915997.68</v>
      </c>
      <c r="K96" s="37">
        <v>26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771318.74</v>
      </c>
      <c r="C97" s="37">
        <v>10</v>
      </c>
      <c r="D97" s="42">
        <v>0</v>
      </c>
      <c r="E97" s="37">
        <v>0</v>
      </c>
      <c r="F97" s="37">
        <v>0</v>
      </c>
      <c r="G97" s="37">
        <v>0</v>
      </c>
      <c r="H97" s="42">
        <v>0</v>
      </c>
      <c r="I97" s="37">
        <v>0</v>
      </c>
      <c r="J97" s="42">
        <v>0</v>
      </c>
      <c r="K97" s="37">
        <v>0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16596351</v>
      </c>
      <c r="C98" s="37">
        <v>42</v>
      </c>
      <c r="D98" s="42">
        <v>1437931.79</v>
      </c>
      <c r="E98" s="37">
        <v>37</v>
      </c>
      <c r="F98" s="42">
        <v>376956.33</v>
      </c>
      <c r="G98" s="37">
        <v>10</v>
      </c>
      <c r="H98" s="42">
        <v>11130011.82</v>
      </c>
      <c r="I98" s="37">
        <v>45</v>
      </c>
      <c r="J98" s="42">
        <v>1729422.22</v>
      </c>
      <c r="K98" s="37">
        <v>40</v>
      </c>
      <c r="L98" s="42">
        <v>703250</v>
      </c>
      <c r="M98" s="37">
        <v>12</v>
      </c>
      <c r="N98" s="37"/>
      <c r="O98" s="37"/>
      <c r="P98" s="37"/>
      <c r="Q98" s="37"/>
    </row>
    <row r="99" spans="1:17" ht="15">
      <c r="A99" s="37" t="s">
        <v>164</v>
      </c>
      <c r="B99" s="42">
        <v>5058352.36</v>
      </c>
      <c r="C99" s="37">
        <v>54</v>
      </c>
      <c r="D99" s="42">
        <v>1647417.74</v>
      </c>
      <c r="E99" s="37">
        <v>53</v>
      </c>
      <c r="F99" s="42">
        <v>77415</v>
      </c>
      <c r="G99" s="37">
        <v>13</v>
      </c>
      <c r="H99" s="42">
        <v>5082221.18</v>
      </c>
      <c r="I99" s="37">
        <v>51</v>
      </c>
      <c r="J99" s="42">
        <v>1539569.8</v>
      </c>
      <c r="K99" s="37">
        <v>49</v>
      </c>
      <c r="L99" s="42">
        <v>195647.17</v>
      </c>
      <c r="M99" s="37">
        <v>12</v>
      </c>
      <c r="N99" s="37"/>
      <c r="O99" s="37"/>
      <c r="P99" s="37"/>
      <c r="Q99" s="37"/>
    </row>
    <row r="100" spans="1:17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67754504.41</v>
      </c>
      <c r="C2" s="38">
        <v>296</v>
      </c>
      <c r="D2" s="42">
        <v>14661278.55</v>
      </c>
      <c r="E2" s="38">
        <v>283</v>
      </c>
      <c r="F2" s="42">
        <v>998295.33</v>
      </c>
      <c r="G2" s="38">
        <v>64</v>
      </c>
      <c r="H2" s="42">
        <v>68022592.18</v>
      </c>
      <c r="I2" s="38">
        <v>282</v>
      </c>
      <c r="J2" s="42">
        <v>14080191.82</v>
      </c>
      <c r="K2" s="38">
        <v>274</v>
      </c>
      <c r="L2" s="42">
        <v>627195.83</v>
      </c>
      <c r="M2" s="39">
        <v>60</v>
      </c>
      <c r="N2" s="37"/>
    </row>
    <row r="3" spans="1:14" ht="15">
      <c r="A3" s="37" t="s">
        <v>53</v>
      </c>
      <c r="B3" s="42">
        <v>84934080.42</v>
      </c>
      <c r="C3" s="38">
        <v>409</v>
      </c>
      <c r="D3" s="42">
        <v>23527413.85</v>
      </c>
      <c r="E3" s="38">
        <v>392</v>
      </c>
      <c r="F3" s="42">
        <v>592100.67</v>
      </c>
      <c r="G3" s="38">
        <v>104</v>
      </c>
      <c r="H3" s="42">
        <v>84291749.79</v>
      </c>
      <c r="I3" s="38">
        <v>407</v>
      </c>
      <c r="J3" s="42">
        <v>23963151.59</v>
      </c>
      <c r="K3" s="38">
        <v>388</v>
      </c>
      <c r="L3" s="42">
        <v>610797.83</v>
      </c>
      <c r="M3" s="39">
        <v>91</v>
      </c>
      <c r="N3" s="37"/>
    </row>
    <row r="4" spans="1:14" ht="15">
      <c r="A4" s="37" t="s">
        <v>54</v>
      </c>
      <c r="B4" s="42">
        <v>40386239.49</v>
      </c>
      <c r="C4" s="38">
        <v>268</v>
      </c>
      <c r="D4" s="42">
        <v>12530457.3</v>
      </c>
      <c r="E4" s="38">
        <v>261</v>
      </c>
      <c r="F4" s="42">
        <v>233312.5</v>
      </c>
      <c r="G4" s="38">
        <v>76</v>
      </c>
      <c r="H4" s="42">
        <v>42869726.72</v>
      </c>
      <c r="I4" s="38">
        <v>270</v>
      </c>
      <c r="J4" s="42">
        <v>12416559.89</v>
      </c>
      <c r="K4" s="38">
        <v>261</v>
      </c>
      <c r="L4" s="42">
        <v>340240.17</v>
      </c>
      <c r="M4" s="39">
        <v>72</v>
      </c>
      <c r="N4" s="37"/>
    </row>
    <row r="5" spans="1:14" ht="15">
      <c r="A5" s="37" t="s">
        <v>55</v>
      </c>
      <c r="B5" s="42">
        <v>537665958.26</v>
      </c>
      <c r="C5" s="43">
        <v>1432</v>
      </c>
      <c r="D5" s="42">
        <v>142780995.1</v>
      </c>
      <c r="E5" s="43">
        <v>1347</v>
      </c>
      <c r="F5" s="42">
        <v>8321912.17</v>
      </c>
      <c r="G5" s="38">
        <v>446</v>
      </c>
      <c r="H5" s="42">
        <v>633957892.11</v>
      </c>
      <c r="I5" s="43">
        <v>1384</v>
      </c>
      <c r="J5" s="42">
        <v>142855978.77</v>
      </c>
      <c r="K5" s="43">
        <v>1307</v>
      </c>
      <c r="L5" s="42">
        <v>5453222.17</v>
      </c>
      <c r="M5" s="39">
        <v>449</v>
      </c>
      <c r="N5" s="37"/>
    </row>
    <row r="6" spans="1:14" ht="15">
      <c r="A6" s="37" t="s">
        <v>56</v>
      </c>
      <c r="B6" s="42">
        <v>1296183.15</v>
      </c>
      <c r="C6" s="38">
        <v>32</v>
      </c>
      <c r="D6" s="42">
        <v>610024.77</v>
      </c>
      <c r="E6" s="38">
        <v>32</v>
      </c>
      <c r="F6" s="37">
        <v>0</v>
      </c>
      <c r="G6" s="38">
        <v>0</v>
      </c>
      <c r="H6" s="42">
        <v>1276528.85</v>
      </c>
      <c r="I6" s="38">
        <v>30</v>
      </c>
      <c r="J6" s="42">
        <v>732111.97</v>
      </c>
      <c r="K6" s="38">
        <v>29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99825657.48</v>
      </c>
      <c r="C7" s="38">
        <v>319</v>
      </c>
      <c r="D7" s="42">
        <v>17479563.31</v>
      </c>
      <c r="E7" s="38">
        <v>304</v>
      </c>
      <c r="F7" s="42">
        <v>568836.17</v>
      </c>
      <c r="G7" s="38">
        <v>81</v>
      </c>
      <c r="H7" s="42">
        <v>104216150.77</v>
      </c>
      <c r="I7" s="38">
        <v>313</v>
      </c>
      <c r="J7" s="42">
        <v>16888125.63</v>
      </c>
      <c r="K7" s="38">
        <v>301</v>
      </c>
      <c r="L7" s="42">
        <v>499035.17</v>
      </c>
      <c r="M7" s="39">
        <v>74</v>
      </c>
      <c r="N7" s="37"/>
    </row>
    <row r="8" spans="1:14" ht="15">
      <c r="A8" s="37" t="s">
        <v>58</v>
      </c>
      <c r="B8" s="42">
        <v>4776089.99</v>
      </c>
      <c r="C8" s="38">
        <v>48</v>
      </c>
      <c r="D8" s="42">
        <v>2031319.26</v>
      </c>
      <c r="E8" s="38">
        <v>47</v>
      </c>
      <c r="F8" s="37">
        <v>0</v>
      </c>
      <c r="G8" s="38">
        <v>0</v>
      </c>
      <c r="H8" s="42">
        <v>4676737.74</v>
      </c>
      <c r="I8" s="38">
        <v>52</v>
      </c>
      <c r="J8" s="42">
        <v>1638121.33</v>
      </c>
      <c r="K8" s="38">
        <v>50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48744571.07</v>
      </c>
      <c r="C9" s="38">
        <v>278</v>
      </c>
      <c r="D9" s="42">
        <v>19081007.92</v>
      </c>
      <c r="E9" s="38">
        <v>271</v>
      </c>
      <c r="F9" s="42">
        <v>628651</v>
      </c>
      <c r="G9" s="38">
        <v>72</v>
      </c>
      <c r="H9" s="42">
        <v>47210869.7</v>
      </c>
      <c r="I9" s="38">
        <v>266</v>
      </c>
      <c r="J9" s="42">
        <v>16710480.64</v>
      </c>
      <c r="K9" s="38">
        <v>262</v>
      </c>
      <c r="L9" s="42">
        <v>1102521.17</v>
      </c>
      <c r="M9" s="39">
        <v>70</v>
      </c>
      <c r="N9" s="37"/>
    </row>
    <row r="10" spans="1:14" ht="15">
      <c r="A10" s="37" t="s">
        <v>60</v>
      </c>
      <c r="B10" s="42">
        <v>26386560.1</v>
      </c>
      <c r="C10" s="38">
        <v>194</v>
      </c>
      <c r="D10" s="42">
        <v>6273026.37</v>
      </c>
      <c r="E10" s="38">
        <v>182</v>
      </c>
      <c r="F10" s="42">
        <v>243518.83</v>
      </c>
      <c r="G10" s="38">
        <v>52</v>
      </c>
      <c r="H10" s="42">
        <v>25945305.13</v>
      </c>
      <c r="I10" s="38">
        <v>183</v>
      </c>
      <c r="J10" s="42">
        <v>6461039.71</v>
      </c>
      <c r="K10" s="38">
        <v>174</v>
      </c>
      <c r="L10" s="42">
        <v>532461.17</v>
      </c>
      <c r="M10" s="39">
        <v>55</v>
      </c>
      <c r="N10" s="37"/>
    </row>
    <row r="11" spans="1:14" ht="15">
      <c r="A11" s="37" t="s">
        <v>61</v>
      </c>
      <c r="B11" s="42">
        <v>56419333.13</v>
      </c>
      <c r="C11" s="38">
        <v>264</v>
      </c>
      <c r="D11" s="42">
        <v>13591126.85</v>
      </c>
      <c r="E11" s="38">
        <v>257</v>
      </c>
      <c r="F11" s="42">
        <v>277504.17</v>
      </c>
      <c r="G11" s="38">
        <v>82</v>
      </c>
      <c r="H11" s="42">
        <v>53568210.75</v>
      </c>
      <c r="I11" s="38">
        <v>254</v>
      </c>
      <c r="J11" s="42">
        <v>10723892.6</v>
      </c>
      <c r="K11" s="38">
        <v>243</v>
      </c>
      <c r="L11" s="42">
        <v>257216</v>
      </c>
      <c r="M11" s="39">
        <v>75</v>
      </c>
      <c r="N11" s="37"/>
    </row>
    <row r="12" spans="1:14" ht="15">
      <c r="A12" s="37" t="s">
        <v>62</v>
      </c>
      <c r="B12" s="42">
        <v>496070747.82</v>
      </c>
      <c r="C12" s="43">
        <v>2257</v>
      </c>
      <c r="D12" s="42">
        <v>110376773.52</v>
      </c>
      <c r="E12" s="43">
        <v>1880</v>
      </c>
      <c r="F12" s="42">
        <v>4601017.5</v>
      </c>
      <c r="G12" s="38">
        <v>236</v>
      </c>
      <c r="H12" s="42">
        <v>476800469.89</v>
      </c>
      <c r="I12" s="43">
        <v>2036</v>
      </c>
      <c r="J12" s="42">
        <v>110025616.38</v>
      </c>
      <c r="K12" s="43">
        <v>1727</v>
      </c>
      <c r="L12" s="42">
        <v>5970445</v>
      </c>
      <c r="M12" s="39">
        <v>214</v>
      </c>
      <c r="N12" s="37"/>
    </row>
    <row r="13" spans="1:14" ht="15">
      <c r="A13" s="37" t="s">
        <v>63</v>
      </c>
      <c r="B13" s="42">
        <v>108857208.17</v>
      </c>
      <c r="C13" s="38">
        <v>601</v>
      </c>
      <c r="D13" s="42">
        <v>36315080.13</v>
      </c>
      <c r="E13" s="38">
        <v>577</v>
      </c>
      <c r="F13" s="42">
        <v>1829431.33</v>
      </c>
      <c r="G13" s="38">
        <v>144</v>
      </c>
      <c r="H13" s="42">
        <v>103871955.86</v>
      </c>
      <c r="I13" s="38">
        <v>574</v>
      </c>
      <c r="J13" s="42">
        <v>36231617.6</v>
      </c>
      <c r="K13" s="38">
        <v>552</v>
      </c>
      <c r="L13" s="42">
        <v>1690649.17</v>
      </c>
      <c r="M13" s="39">
        <v>137</v>
      </c>
      <c r="N13" s="37"/>
    </row>
    <row r="14" spans="1:14" ht="15">
      <c r="A14" s="37" t="s">
        <v>64</v>
      </c>
      <c r="B14" s="42">
        <v>114402568.04</v>
      </c>
      <c r="C14" s="38">
        <v>592</v>
      </c>
      <c r="D14" s="42">
        <v>35044241.52</v>
      </c>
      <c r="E14" s="38">
        <v>566</v>
      </c>
      <c r="F14" s="42">
        <v>1192369</v>
      </c>
      <c r="G14" s="38">
        <v>147</v>
      </c>
      <c r="H14" s="42">
        <v>200854538.31</v>
      </c>
      <c r="I14" s="38">
        <v>572</v>
      </c>
      <c r="J14" s="42">
        <v>34357138.23</v>
      </c>
      <c r="K14" s="38">
        <v>551</v>
      </c>
      <c r="L14" s="42">
        <v>1402350.33</v>
      </c>
      <c r="M14" s="39">
        <v>142</v>
      </c>
      <c r="N14" s="37"/>
    </row>
    <row r="15" spans="1:14" ht="15">
      <c r="A15" s="37" t="s">
        <v>65</v>
      </c>
      <c r="B15" s="42">
        <v>65545886.97</v>
      </c>
      <c r="C15" s="38">
        <v>431</v>
      </c>
      <c r="D15" s="42">
        <v>15366074.83</v>
      </c>
      <c r="E15" s="38">
        <v>406</v>
      </c>
      <c r="F15" s="42">
        <v>685236</v>
      </c>
      <c r="G15" s="38">
        <v>95</v>
      </c>
      <c r="H15" s="42">
        <v>72748297.3</v>
      </c>
      <c r="I15" s="38">
        <v>426</v>
      </c>
      <c r="J15" s="42">
        <v>16094486.35</v>
      </c>
      <c r="K15" s="38">
        <v>402</v>
      </c>
      <c r="L15" s="42">
        <v>1298913.33</v>
      </c>
      <c r="M15" s="39">
        <v>96</v>
      </c>
      <c r="N15" s="37"/>
    </row>
    <row r="16" spans="1:14" ht="15">
      <c r="A16" s="37" t="s">
        <v>66</v>
      </c>
      <c r="B16" s="42">
        <v>79030684.21</v>
      </c>
      <c r="C16" s="38">
        <v>472</v>
      </c>
      <c r="D16" s="42">
        <v>21679975.25</v>
      </c>
      <c r="E16" s="38">
        <v>453</v>
      </c>
      <c r="F16" s="42">
        <v>1025667.33</v>
      </c>
      <c r="G16" s="38">
        <v>131</v>
      </c>
      <c r="H16" s="42">
        <v>72841132.96</v>
      </c>
      <c r="I16" s="38">
        <v>465</v>
      </c>
      <c r="J16" s="42">
        <v>20929197.23</v>
      </c>
      <c r="K16" s="38">
        <v>441</v>
      </c>
      <c r="L16" s="42">
        <v>1522168.5</v>
      </c>
      <c r="M16" s="39">
        <v>136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dcterms:created xsi:type="dcterms:W3CDTF">2015-10-21T13:45:14Z</dcterms:created>
  <dcterms:modified xsi:type="dcterms:W3CDTF">2017-03-02T17:05:43Z</dcterms:modified>
  <cp:category/>
  <cp:version/>
  <cp:contentType/>
  <cp:contentStatus/>
</cp:coreProperties>
</file>