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<sst xmlns="http://schemas.openxmlformats.org/spreadsheetml/2006/main" count="207" uniqueCount="170">
  <si>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</si>
  <si>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</si>
  <si>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</si>
  <si>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</si>
  <si>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</si>
  <si>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</si>
  <si>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</si>
  <si>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</si>
  <si>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</si>
  <si>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</si>
  <si>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</si>
  <si>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</si>
  <si>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</si>
  <si>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</si>
  <si>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</si>
  <si>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</si>
  <si>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</si>
  <si>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</si>
  <si>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</si>
  <si>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</si>
  <si>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</si>
  <si>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</si>
  <si>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</si>
  <si>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</si>
  <si>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</si>
  <si>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</si>
  <si>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</si>
  <si>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</si>
  <si>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</si>
  <si>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</si>
  <si>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</si>
  <si>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</si>
  <si>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</si>
  <si>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</si>
  <si>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</si>
  <si>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</si>
  <si>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</si>
  <si>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</si>
  <si>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</si>
  <si>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</si>
  <si>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</si>
  <si>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</si>
  <si>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</si>
  <si>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</si>
  <si>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</si>
  <si>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</si>
  <si>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</si>
  <si>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</si>
  <si>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</si>
  <si>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</si>
  <si>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</si>
  <si>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</si>
  <si>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</si>
  <si>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</si>
  <si>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</si>
  <si>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</si>
  <si>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</si>
  <si>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</si>
  <si>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</si>
  <si>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</si>
  <si>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</si>
  <si>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</si>
  <si>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</si>
  <si>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</si>
  <si>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</si>
  <si>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</si>
  <si>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</si>
  <si>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</si>
  <si>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</si>
  <si>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</si>
  <si>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</si>
  <si>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</si>
  <si>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</si>
  <si>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</si>
  <si>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</si>
  <si>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</si>
  <si>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</si>
  <si>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</si>
  <si>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</si>
  <si>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</si>
  <si>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</si>
  <si>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</si>
  <si>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</si>
  <si>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</si>
  <si>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</si>
  <si>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</si>
  <si>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</si>
  <si>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</si>
  <si>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</si>
  <si>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</si>
  <si>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</si>
  <si>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</si>
  <si>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</si>
  <si>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</si>
  <si>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</si>
  <si>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</si>
  <si>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</si>
  <si>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</si>
  <si>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</si>
  <si>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</si>
  <si>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</si>
  <si>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</si>
  <si>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</si>
  <si>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</si>
  <si>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</si>
  <si>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</si>
  <si>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</si>
  <si>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</si>
  <si>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</si>
  <si>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</si>
  <si>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</si>
  <si>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</si>
  <si>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</si>
  <si>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</si>
  <si>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</si>
  <si>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</si>
  <si>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</si>
  <si>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</si>
  <si>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</si>
  <si>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</si>
  <si>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</si>
  <si>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</si>
  <si>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</si>
  <si>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</si>
  <si>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</si>
  <si>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</si>
  <si>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</si>
  <si>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</si>
  <si>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</si>
  <si>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</si>
  <si>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</si>
  <si>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</si>
  <si>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</si>
  <si>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</si>
  <si>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</si>
  <si>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</si>
  <si>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</si>
  <si>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</si>
  <si>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</si>
  <si>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</si>
  <si>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</si>
  <si>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</si>
  <si>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</si>
  <si>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</si>
  <si>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</si>
  <si>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</si>
  <si>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</si>
  <si>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</si>
  <si>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</si>
  <si>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</si>
  <si>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</si>
  <si>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</si>
  <si>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</si>
  <si>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</si>
  <si>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VERGENNES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</si>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</sst>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3" t="s">
        <v>0</v>
      </c>
      <c r="E3" s="63"/>
      <c r="F3" s="63"/>
      <c r="G3" s="63"/>
      <c r="H3" s="4"/>
    </row>
    <row r="4" spans="4:8" ht="36">
      <c r="D4" s="63" t="s">
        <v>23</v>
      </c>
      <c r="E4" s="63"/>
      <c r="F4" s="63"/>
      <c r="G4" s="63"/>
      <c r="H4" s="4"/>
    </row>
    <row r="5" spans="4:18" ht="36">
      <c r="D5" s="63" t="s">
        <v>1</v>
      </c>
      <c r="E5" s="63"/>
      <c r="F5" s="63"/>
      <c r="G5" s="63"/>
      <c r="H5" s="4"/>
      <c r="O5" s="1" t="s">
        <v>18</v>
      </c>
      <c r="R5" s="1" t="s">
        <v>12</v>
      </c>
    </row>
    <row r="6" spans="5:18" ht="15">
      <c r="E6" s="62"/>
      <c r="F6" s="62"/>
      <c r="G6" s="62"/>
      <c r="H6" s="62"/>
      <c r="O6" s="1" t="s">
        <v>19</v>
      </c>
      <c r="R6" s="1" t="s">
        <v>17</v>
      </c>
    </row>
    <row r="7" spans="4:15" ht="33.75">
      <c r="D7" s="3" t="s">
        <v>2</v>
      </c>
      <c r="E7" s="5">
        <v>42948</v>
      </c>
      <c r="F7" s="3" t="s">
        <v>3</v>
      </c>
      <c r="G7" s="5">
        <v>42978</v>
      </c>
      <c r="O7" s="1" t="s">
        <v>20</v>
      </c>
    </row>
    <row r="8" ht="15">
      <c r="O8" s="1" t="s">
        <v>21</v>
      </c>
    </row>
    <row r="12" spans="3:8" s="32" customFormat="1" ht="18.75">
      <c r="C12" s="64" t="s">
        <v>40</v>
      </c>
      <c r="D12" s="64"/>
      <c r="E12" s="64"/>
      <c r="F12" s="64"/>
      <c r="G12" s="64"/>
      <c r="H12" s="64"/>
    </row>
    <row r="14" spans="3:8" ht="18.75">
      <c r="C14" s="61" t="s">
        <v>4</v>
      </c>
      <c r="D14" s="61"/>
      <c r="E14" s="61"/>
      <c r="F14" s="61"/>
      <c r="G14" s="61"/>
      <c r="H14" s="61"/>
    </row>
    <row r="15" spans="2:8" ht="16.5" customHeight="1">
      <c r="B15" s="2" t="s">
        <v>5</v>
      </c>
      <c r="C15" s="60" t="s">
        <v>41</v>
      </c>
      <c r="D15" s="60"/>
      <c r="E15" s="60"/>
      <c r="F15" s="60"/>
      <c r="G15" s="60"/>
      <c r="H15" s="60"/>
    </row>
    <row r="16" spans="2:8" ht="16.5" customHeight="1">
      <c r="B16" s="2" t="s">
        <v>6</v>
      </c>
      <c r="C16" s="60" t="s">
        <v>42</v>
      </c>
      <c r="D16" s="60"/>
      <c r="E16" s="60"/>
      <c r="F16" s="60"/>
      <c r="G16" s="60"/>
      <c r="H16" s="60"/>
    </row>
    <row r="17" spans="2:3" s="30" customFormat="1" ht="16.5" customHeight="1">
      <c r="B17" s="31" t="s">
        <v>7</v>
      </c>
      <c r="C17" s="30" t="s">
        <v>43</v>
      </c>
    </row>
    <row r="18" spans="2:3" s="30" customFormat="1" ht="16.5" customHeight="1">
      <c r="B18" s="31" t="s">
        <v>8</v>
      </c>
      <c r="C18" s="30" t="s">
        <v>44</v>
      </c>
    </row>
    <row r="19" spans="2:3" s="30" customFormat="1" ht="16.5" customHeight="1">
      <c r="B19" s="31" t="s">
        <v>9</v>
      </c>
      <c r="C19" s="30" t="s">
        <v>25</v>
      </c>
    </row>
    <row r="20" spans="2:8" ht="16.5" customHeight="1">
      <c r="B20" s="2" t="s">
        <v>24</v>
      </c>
      <c r="C20" s="60" t="s">
        <v>45</v>
      </c>
      <c r="D20" s="60"/>
      <c r="E20" s="60"/>
      <c r="F20" s="60"/>
      <c r="G20" s="60"/>
      <c r="H20" s="60"/>
    </row>
    <row r="21" spans="2:8" ht="16.5" customHeight="1">
      <c r="B21" s="2" t="s">
        <v>26</v>
      </c>
      <c r="C21" s="60" t="s">
        <v>46</v>
      </c>
      <c r="D21" s="60"/>
      <c r="E21" s="60"/>
      <c r="F21" s="60"/>
      <c r="G21" s="60"/>
      <c r="H21" s="60"/>
    </row>
    <row r="22" spans="2:8" ht="16.5" customHeight="1">
      <c r="B22" s="2" t="s">
        <v>27</v>
      </c>
      <c r="C22" s="60" t="s">
        <v>47</v>
      </c>
      <c r="D22" s="60"/>
      <c r="E22" s="60"/>
      <c r="F22" s="60"/>
      <c r="G22" s="60"/>
      <c r="H22" s="60"/>
    </row>
    <row r="23" ht="16.5" customHeight="1">
      <c r="B23" s="2"/>
    </row>
    <row r="24" spans="2:5" ht="16.5" customHeight="1">
      <c r="B24" s="2"/>
      <c r="D24" s="29" t="s">
        <v>22</v>
      </c>
      <c r="E24" s="6" t="s">
        <v>18</v>
      </c>
    </row>
    <row r="25" ht="11.25" customHeight="1">
      <c r="B25" s="2"/>
    </row>
    <row r="26" ht="18.75">
      <c r="E26" s="6" t="s">
        <v>17</v>
      </c>
    </row>
  </sheetData>
  <sheetProtection/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F11" sqref="F11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23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66" t="s">
        <v>10</v>
      </c>
      <c r="C3" s="70" t="s">
        <v>48</v>
      </c>
      <c r="D3" s="70"/>
      <c r="E3" s="71"/>
      <c r="F3" s="70" t="s">
        <v>49</v>
      </c>
      <c r="G3" s="70"/>
      <c r="H3" s="71"/>
      <c r="I3" s="69" t="s">
        <v>11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08/01/2017 - 08/31/2017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08/01/2016 - 08/31/2016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2:11" ht="15.75" thickTop="1">
      <c r="B6" s="19" t="s">
        <v>16</v>
      </c>
      <c r="C6" s="45">
        <f>SUM(C7:C51)</f>
        <v>2196977746.7799997</v>
      </c>
      <c r="D6" s="46">
        <f>SUM(D7:D51)</f>
        <v>498194410.37</v>
      </c>
      <c r="E6" s="47">
        <f>SUM(E7:E51)</f>
        <v>18714873.333279602</v>
      </c>
      <c r="F6" s="45">
        <f>SUM(F7:F51)</f>
        <v>1833310252.4199998</v>
      </c>
      <c r="G6" s="46">
        <f>SUM(G7:G51)</f>
        <v>471988213.29</v>
      </c>
      <c r="H6" s="47">
        <f>SUM(H7:H51)</f>
        <v>21199591.6666121</v>
      </c>
      <c r="I6" s="20">
        <f>_xlfn.IFERROR((C6-F6)/F6,"")</f>
        <v>0.19836658518652409</v>
      </c>
      <c r="J6" s="20">
        <f>_xlfn.IFERROR((D6-G6)/G6,"")</f>
        <v>0.05552299049446456</v>
      </c>
      <c r="K6" s="20">
        <f>_xlfn.IFERROR((E6-H6)/H6,"")</f>
        <v>-0.11720595247340346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75687434.04</v>
      </c>
      <c r="D7" s="53">
        <f>IF('County Data'!E2&gt;9,'County Data'!D2,"*")</f>
        <v>15112295.72</v>
      </c>
      <c r="E7" s="54">
        <f>IF('County Data'!G2&gt;9,'County Data'!F2,"*")</f>
        <v>755173.4999977</v>
      </c>
      <c r="F7" s="53">
        <f>IF('County Data'!I2&gt;9,'County Data'!H2,"*")</f>
        <v>67718444.21</v>
      </c>
      <c r="G7" s="53">
        <f>IF('County Data'!K2&gt;9,'County Data'!J2,"*")</f>
        <v>14654777.3</v>
      </c>
      <c r="H7" s="54">
        <f>IF('County Data'!M2&gt;9,'County Data'!L2,"*")</f>
        <v>998295.3333314</v>
      </c>
      <c r="I7" s="22">
        <f aca="true" t="shared" si="0" ref="I7:I50">_xlfn.IFERROR((C7-F7)/F7,"")</f>
        <v>0.11767827691503921</v>
      </c>
      <c r="J7" s="22">
        <f aca="true" t="shared" si="1" ref="J7:J50">_xlfn.IFERROR((D7-G7)/G7,"")</f>
        <v>0.03121974565932161</v>
      </c>
      <c r="K7" s="22">
        <f aca="true" t="shared" si="2" ref="K7:K50">_xlfn.IFERROR((E7-H7)/H7,"")</f>
        <v>-0.24353698271069832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85364777.21</v>
      </c>
      <c r="D8" s="53">
        <f>IF('County Data'!E3&gt;9,'County Data'!D3,"*")</f>
        <v>24245896.28</v>
      </c>
      <c r="E8" s="54">
        <f>IF('County Data'!G3&gt;9,'County Data'!F3,"*")</f>
        <v>619184.1666636</v>
      </c>
      <c r="F8" s="53">
        <f>IF('County Data'!I3&gt;9,'County Data'!H3,"*")</f>
        <v>84941626.84</v>
      </c>
      <c r="G8" s="53">
        <f>IF('County Data'!K3&gt;9,'County Data'!J3,"*")</f>
        <v>23533644.3</v>
      </c>
      <c r="H8" s="54">
        <f>IF('County Data'!M3&gt;9,'County Data'!L3,"*")</f>
        <v>587803.6666632</v>
      </c>
      <c r="I8" s="22">
        <f t="shared" si="0"/>
        <v>0.00498166076801255</v>
      </c>
      <c r="J8" s="22">
        <f t="shared" si="1"/>
        <v>0.03026526495091117</v>
      </c>
      <c r="K8" s="22">
        <f t="shared" si="2"/>
        <v>0.053386022885053584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44520994.83</v>
      </c>
      <c r="D9" s="49">
        <f>IF('County Data'!E4&gt;9,'County Data'!D4,"*")</f>
        <v>13270877.23</v>
      </c>
      <c r="E9" s="50">
        <f>IF('County Data'!G4&gt;9,'County Data'!F4,"*")</f>
        <v>356889.1666643</v>
      </c>
      <c r="F9" s="51">
        <f>IF('County Data'!I4&gt;9,'County Data'!H4,"*")</f>
        <v>40422101.6</v>
      </c>
      <c r="G9" s="49">
        <f>IF('County Data'!K4&gt;9,'County Data'!J4,"*")</f>
        <v>12539057.46</v>
      </c>
      <c r="H9" s="50">
        <f>IF('County Data'!M4&gt;9,'County Data'!L4,"*")</f>
        <v>233312.4999976</v>
      </c>
      <c r="I9" s="9">
        <f t="shared" si="0"/>
        <v>0.1014022791432496</v>
      </c>
      <c r="J9" s="9">
        <f t="shared" si="1"/>
        <v>0.05836322006933362</v>
      </c>
      <c r="K9" s="9">
        <f t="shared" si="2"/>
        <v>0.5296615769321026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549569385.02</v>
      </c>
      <c r="D10" s="53">
        <f>IF('County Data'!E5&gt;9,'County Data'!D5,"*")</f>
        <v>143031665.03</v>
      </c>
      <c r="E10" s="54">
        <f>IF('County Data'!G5&gt;9,'County Data'!F5,"*")</f>
        <v>5719625.1666526</v>
      </c>
      <c r="F10" s="53">
        <f>IF('County Data'!I5&gt;9,'County Data'!H5,"*")</f>
        <v>535616274.44</v>
      </c>
      <c r="G10" s="53">
        <f>IF('County Data'!K5&gt;9,'County Data'!J5,"*")</f>
        <v>141901870.12</v>
      </c>
      <c r="H10" s="54">
        <f>IF('County Data'!M5&gt;9,'County Data'!L5,"*")</f>
        <v>8324558.9999868</v>
      </c>
      <c r="I10" s="22">
        <f t="shared" si="0"/>
        <v>0.02605057248230238</v>
      </c>
      <c r="J10" s="22">
        <f t="shared" si="1"/>
        <v>0.0079618042316467</v>
      </c>
      <c r="K10" s="22">
        <f t="shared" si="2"/>
        <v>-0.31292154134991784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1321594.27</v>
      </c>
      <c r="D11" s="49">
        <f>IF('County Data'!E6&gt;9,'County Data'!D6,"*")</f>
        <v>635761.43</v>
      </c>
      <c r="E11" s="50" t="str">
        <f>IF('County Data'!G6&gt;9,'County Data'!F6,"*")</f>
        <v>*</v>
      </c>
      <c r="F11" s="51">
        <f>IF('County Data'!I6&gt;9,'County Data'!H6,"*")</f>
        <v>1309230.79</v>
      </c>
      <c r="G11" s="49">
        <f>IF('County Data'!K6&gt;9,'County Data'!J6,"*")</f>
        <v>616342.6</v>
      </c>
      <c r="H11" s="50" t="str">
        <f>IF('County Data'!M6&gt;9,'County Data'!L6,"*")</f>
        <v>*</v>
      </c>
      <c r="I11" s="9">
        <f t="shared" si="0"/>
        <v>0.009443315948901554</v>
      </c>
      <c r="J11" s="9">
        <f t="shared" si="1"/>
        <v>0.03150655171328426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102842490.14</v>
      </c>
      <c r="D12" s="53">
        <f>IF('County Data'!E7&gt;9,'County Data'!D7,"*")</f>
        <v>17439784.12</v>
      </c>
      <c r="E12" s="54">
        <f>IF('County Data'!G7&gt;9,'County Data'!F7,"*")</f>
        <v>482066.1666641</v>
      </c>
      <c r="F12" s="53">
        <f>IF('County Data'!I7&gt;9,'County Data'!H7,"*")</f>
        <v>99935858.54</v>
      </c>
      <c r="G12" s="53">
        <f>IF('County Data'!K7&gt;9,'County Data'!J7,"*")</f>
        <v>17562071.48</v>
      </c>
      <c r="H12" s="54">
        <f>IF('County Data'!M7&gt;9,'County Data'!L7,"*")</f>
        <v>568836.1666641</v>
      </c>
      <c r="I12" s="22">
        <f t="shared" si="0"/>
        <v>0.0290849715253769</v>
      </c>
      <c r="J12" s="22">
        <f t="shared" si="1"/>
        <v>-0.006963151251221271</v>
      </c>
      <c r="K12" s="22">
        <f t="shared" si="2"/>
        <v>-0.15253952734555645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4482979.07</v>
      </c>
      <c r="D13" s="49">
        <f>IF('County Data'!E8&gt;9,'County Data'!D8,"*")</f>
        <v>1623890.76</v>
      </c>
      <c r="E13" s="50" t="str">
        <f>IF('County Data'!G8&gt;9,'County Data'!F8,"*")</f>
        <v>*</v>
      </c>
      <c r="F13" s="51">
        <f>IF('County Data'!I8&gt;9,'County Data'!H8,"*")</f>
        <v>4831690.74</v>
      </c>
      <c r="G13" s="49">
        <f>IF('County Data'!K8&gt;9,'County Data'!J8,"*")</f>
        <v>2053267.03</v>
      </c>
      <c r="H13" s="50" t="str">
        <f>IF('County Data'!M8&gt;9,'County Data'!L8,"*")</f>
        <v>*</v>
      </c>
      <c r="I13" s="9">
        <f t="shared" si="0"/>
        <v>-0.0721717694208218</v>
      </c>
      <c r="J13" s="9">
        <f t="shared" si="1"/>
        <v>-0.20911857236610867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51893478.15</v>
      </c>
      <c r="D14" s="53">
        <f>IF('County Data'!E9&gt;9,'County Data'!D9,"*")</f>
        <v>19433781.89</v>
      </c>
      <c r="E14" s="54">
        <f>IF('County Data'!G9&gt;9,'County Data'!F9,"*")</f>
        <v>648370.3333309</v>
      </c>
      <c r="F14" s="53">
        <f>IF('County Data'!I9&gt;9,'County Data'!H9,"*")</f>
        <v>48767656.04</v>
      </c>
      <c r="G14" s="53">
        <f>IF('County Data'!K9&gt;9,'County Data'!J9,"*")</f>
        <v>19090406.92</v>
      </c>
      <c r="H14" s="54">
        <f>IF('County Data'!M9&gt;9,'County Data'!L9,"*")</f>
        <v>628650.9999975</v>
      </c>
      <c r="I14" s="22">
        <f t="shared" si="0"/>
        <v>0.06409621383968404</v>
      </c>
      <c r="J14" s="22">
        <f t="shared" si="1"/>
        <v>0.01798678108009647</v>
      </c>
      <c r="K14" s="22">
        <f t="shared" si="2"/>
        <v>0.03136769580176979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23801857.89</v>
      </c>
      <c r="D15" s="59">
        <f>IF('County Data'!E10&gt;9,'County Data'!D10,"*")</f>
        <v>6188168.23</v>
      </c>
      <c r="E15" s="58">
        <f>IF('County Data'!G10&gt;9,'County Data'!F10,"*")</f>
        <v>194740.3333316</v>
      </c>
      <c r="F15" s="59">
        <f>IF('County Data'!I10&gt;9,'County Data'!H10,"*")</f>
        <v>26375062.29</v>
      </c>
      <c r="G15" s="59">
        <f>IF('County Data'!K10&gt;9,'County Data'!J10,"*")</f>
        <v>6291451.61</v>
      </c>
      <c r="H15" s="58">
        <f>IF('County Data'!M10&gt;9,'County Data'!L10,"*")</f>
        <v>243518.8333314</v>
      </c>
      <c r="I15" s="23">
        <f t="shared" si="0"/>
        <v>-0.09756202171987358</v>
      </c>
      <c r="J15" s="23">
        <f t="shared" si="1"/>
        <v>-0.016416462591214286</v>
      </c>
      <c r="K15" s="23">
        <f t="shared" si="2"/>
        <v>-0.2003068893378702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57202417.12</v>
      </c>
      <c r="D16" s="53">
        <f>IF('County Data'!E11&gt;9,'County Data'!D11,"*")</f>
        <v>15570093.29</v>
      </c>
      <c r="E16" s="54">
        <f>IF('County Data'!G11&gt;9,'County Data'!F11,"*")</f>
        <v>262538.4999978</v>
      </c>
      <c r="F16" s="53">
        <f>IF('County Data'!I11&gt;9,'County Data'!H11,"*")</f>
        <v>56421747.07</v>
      </c>
      <c r="G16" s="53">
        <f>IF('County Data'!K11&gt;9,'County Data'!J11,"*")</f>
        <v>13593540.79</v>
      </c>
      <c r="H16" s="54">
        <f>IF('County Data'!M11&gt;9,'County Data'!L11,"*")</f>
        <v>277966.6666638</v>
      </c>
      <c r="I16" s="22">
        <f t="shared" si="0"/>
        <v>0.013836332452298114</v>
      </c>
      <c r="J16" s="22">
        <f t="shared" si="1"/>
        <v>0.1454038010062866</v>
      </c>
      <c r="K16" s="22">
        <f t="shared" si="2"/>
        <v>-0.05550365751106539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591160365.96</v>
      </c>
      <c r="D17" s="49">
        <f>IF('County Data'!E12&gt;9,'County Data'!D12,"*")</f>
        <v>133531147.9</v>
      </c>
      <c r="E17" s="50">
        <f>IF('County Data'!G12&gt;9,'County Data'!F12,"*")</f>
        <v>4813626.9999919</v>
      </c>
      <c r="F17" s="51">
        <f>IF('County Data'!I12&gt;9,'County Data'!H12,"*")</f>
        <v>496829870</v>
      </c>
      <c r="G17" s="49">
        <f>IF('County Data'!K12&gt;9,'County Data'!J12,"*")</f>
        <v>111023428.4</v>
      </c>
      <c r="H17" s="50">
        <f>IF('County Data'!M12&gt;9,'County Data'!L12,"*")</f>
        <v>4600977.6666586</v>
      </c>
      <c r="I17" s="9">
        <f t="shared" si="0"/>
        <v>0.1898647840155022</v>
      </c>
      <c r="J17" s="9">
        <f t="shared" si="1"/>
        <v>0.2027294583167457</v>
      </c>
      <c r="K17" s="9">
        <f t="shared" si="2"/>
        <v>0.046218292880289995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112310774.67</v>
      </c>
      <c r="D18" s="53">
        <f>IF('County Data'!E13&gt;9,'County Data'!D13,"*")</f>
        <v>36132379.94</v>
      </c>
      <c r="E18" s="54">
        <f>IF('County Data'!G13&gt;9,'County Data'!F13,"*")</f>
        <v>1640523.8333293</v>
      </c>
      <c r="F18" s="53">
        <f>IF('County Data'!I13&gt;9,'County Data'!H13,"*")</f>
        <v>109017428.32</v>
      </c>
      <c r="G18" s="53">
        <f>IF('County Data'!K13&gt;9,'County Data'!J13,"*")</f>
        <v>36377820.37</v>
      </c>
      <c r="H18" s="54">
        <f>IF('County Data'!M13&gt;9,'County Data'!L13,"*")</f>
        <v>1829431.333329</v>
      </c>
      <c r="I18" s="22">
        <f t="shared" si="0"/>
        <v>0.03020935643733051</v>
      </c>
      <c r="J18" s="22">
        <f t="shared" si="1"/>
        <v>-0.006746980096762728</v>
      </c>
      <c r="K18" s="22">
        <f t="shared" si="2"/>
        <v>-0.10326022986385983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349437219.18</v>
      </c>
      <c r="D19" s="49">
        <f>IF('County Data'!E14&gt;9,'County Data'!D14,"*")</f>
        <v>34601842.55</v>
      </c>
      <c r="E19" s="50">
        <f>IF('County Data'!G14&gt;9,'County Data'!F14,"*")</f>
        <v>1360021.333329</v>
      </c>
      <c r="F19" s="51">
        <f>IF('County Data'!I14&gt;9,'County Data'!H14,"*")</f>
        <v>114521348.23</v>
      </c>
      <c r="G19" s="49">
        <f>IF('County Data'!K14&gt;9,'County Data'!J14,"*")</f>
        <v>35099582.34</v>
      </c>
      <c r="H19" s="50">
        <f>IF('County Data'!M14&gt;9,'County Data'!L14,"*")</f>
        <v>1196225.833329</v>
      </c>
      <c r="I19" s="9">
        <f t="shared" si="0"/>
        <v>2.0512845384792757</v>
      </c>
      <c r="J19" s="9">
        <f t="shared" si="1"/>
        <v>-0.014180789536996141</v>
      </c>
      <c r="K19" s="9">
        <f t="shared" si="2"/>
        <v>0.13692690413161396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67438809.57</v>
      </c>
      <c r="D20" s="53">
        <f>IF('County Data'!E15&gt;9,'County Data'!D15,"*")</f>
        <v>15228898.47</v>
      </c>
      <c r="E20" s="54">
        <f>IF('County Data'!G15&gt;9,'County Data'!F15,"*")</f>
        <v>862454.3333306</v>
      </c>
      <c r="F20" s="53">
        <f>IF('County Data'!I15&gt;9,'County Data'!H15,"*")</f>
        <v>65582932.48</v>
      </c>
      <c r="G20" s="53">
        <f>IF('County Data'!K15&gt;9,'County Data'!J15,"*")</f>
        <v>15384456.13</v>
      </c>
      <c r="H20" s="54">
        <f>IF('County Data'!M15&gt;9,'County Data'!L15,"*")</f>
        <v>683664.4999971</v>
      </c>
      <c r="I20" s="22">
        <f t="shared" si="0"/>
        <v>0.028298171792881625</v>
      </c>
      <c r="J20" s="22">
        <f t="shared" si="1"/>
        <v>-0.010111352568171686</v>
      </c>
      <c r="K20" s="22">
        <f t="shared" si="2"/>
        <v>0.2615169185093836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79943169.66</v>
      </c>
      <c r="D21" s="49">
        <f>IF('County Data'!E16&gt;9,'County Data'!D16,"*")</f>
        <v>22147927.53</v>
      </c>
      <c r="E21" s="50">
        <f>IF('County Data'!G16&gt;9,'County Data'!F16,"*")</f>
        <v>999659.4999962</v>
      </c>
      <c r="F21" s="51">
        <f>IF('County Data'!I16&gt;9,'County Data'!H16,"*")</f>
        <v>81018980.83</v>
      </c>
      <c r="G21" s="49">
        <f>IF('County Data'!K16&gt;9,'County Data'!J16,"*")</f>
        <v>22266496.44</v>
      </c>
      <c r="H21" s="50">
        <f>IF('County Data'!M16&gt;9,'County Data'!L16,"*")</f>
        <v>1026349.1666626</v>
      </c>
      <c r="I21" s="9">
        <f t="shared" si="0"/>
        <v>-0.013278507813586894</v>
      </c>
      <c r="J21" s="9">
        <f t="shared" si="1"/>
        <v>-0.005324991756987888</v>
      </c>
      <c r="K21" s="9">
        <f t="shared" si="2"/>
        <v>-0.026004470538215915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D18" sqref="D18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23</v>
      </c>
      <c r="F2" s="72"/>
      <c r="G2" s="72" t="str">
        <f>Cover!E24</f>
        <v>Monthly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74" t="s">
        <v>13</v>
      </c>
      <c r="C3" s="78" t="s">
        <v>51</v>
      </c>
      <c r="D3" s="78"/>
      <c r="E3" s="79"/>
      <c r="F3" s="78" t="s">
        <v>50</v>
      </c>
      <c r="G3" s="78"/>
      <c r="H3" s="71"/>
      <c r="I3" s="69" t="s">
        <v>11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08/01/2017 - 08/31/2017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08/01/2016 - 08/31/2016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2:11" ht="15.75" thickTop="1">
      <c r="B6" s="25" t="str">
        <f>'Town Data'!A2</f>
        <v>ALBURGH</v>
      </c>
      <c r="C6" s="45">
        <f>IF('Town Data'!C2&gt;9,'Town Data'!B2,"*")</f>
        <v>1358534.83</v>
      </c>
      <c r="D6" s="46">
        <f>IF('Town Data'!E2&gt;9,'Town Data'!D2,"*")</f>
        <v>462548.14</v>
      </c>
      <c r="E6" s="47" t="str">
        <f>IF('Town Data'!G2&gt;9,'Town Data'!F2,"*")</f>
        <v>*</v>
      </c>
      <c r="F6" s="46">
        <f>IF('Town Data'!I2&gt;9,'Town Data'!H2,"*")</f>
        <v>1258537.11</v>
      </c>
      <c r="G6" s="46">
        <f>IF('Town Data'!K2&gt;9,'Town Data'!J2,"*")</f>
        <v>451004.75</v>
      </c>
      <c r="H6" s="47" t="str">
        <f>IF('Town Data'!M2&gt;9,'Town Data'!L2,"*")</f>
        <v>*</v>
      </c>
      <c r="I6" s="20">
        <f>_xlfn.IFERROR((C6-F6)/F6,"")</f>
        <v>0.07945551959131342</v>
      </c>
      <c r="J6" s="20">
        <f>_xlfn.IFERROR((D6-G6)/G6,"")</f>
        <v>0.025594830209659684</v>
      </c>
      <c r="K6" s="20">
        <f>_xlfn.IFERROR((E6-H6)/H6,"")</f>
      </c>
    </row>
    <row r="7" spans="1:12" ht="15">
      <c r="A7" s="15"/>
      <c r="B7" t="str">
        <f>'Town Data'!A3</f>
        <v>ARLINGTON</v>
      </c>
      <c r="C7" s="48">
        <f>IF('Town Data'!C3&gt;9,'Town Data'!B3,"*")</f>
        <v>10237472.65</v>
      </c>
      <c r="D7" s="49">
        <f>IF('Town Data'!E3&gt;9,'Town Data'!D3,"*")</f>
        <v>477777.74</v>
      </c>
      <c r="E7" s="50" t="str">
        <f>IF('Town Data'!G3&gt;9,'Town Data'!F3,"*")</f>
        <v>*</v>
      </c>
      <c r="F7" s="51">
        <f>IF('Town Data'!I3&gt;9,'Town Data'!H3,"*")</f>
        <v>9398956.88</v>
      </c>
      <c r="G7" s="49">
        <f>IF('Town Data'!K3&gt;9,'Town Data'!J3,"*")</f>
        <v>477284.92</v>
      </c>
      <c r="H7" s="50" t="str">
        <f>IF('Town Data'!M3&gt;9,'Town Data'!L3,"*")</f>
        <v>*</v>
      </c>
      <c r="I7" s="9">
        <f aca="true" t="shared" si="0" ref="I7:I70">_xlfn.IFERROR((C7-F7)/F7,"")</f>
        <v>0.08921370538301687</v>
      </c>
      <c r="J7" s="9">
        <f aca="true" t="shared" si="1" ref="J7:J70">_xlfn.IFERROR((D7-G7)/G7,"")</f>
        <v>0.0010325488599137115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2">
        <f>IF('Town Data'!C4&gt;9,'Town Data'!B4,"*")</f>
        <v>188572977.75</v>
      </c>
      <c r="D8" s="53">
        <f>IF('Town Data'!E4&gt;9,'Town Data'!D4,"*")</f>
        <v>10303349.71</v>
      </c>
      <c r="E8" s="54">
        <f>IF('Town Data'!G4&gt;9,'Town Data'!F4,"*")</f>
        <v>410062.8333323</v>
      </c>
      <c r="F8" s="53">
        <f>IF('Town Data'!I4&gt;9,'Town Data'!H4,"*")</f>
        <v>44390500.74</v>
      </c>
      <c r="G8" s="53">
        <f>IF('Town Data'!K4&gt;9,'Town Data'!J4,"*")</f>
        <v>10198114.42</v>
      </c>
      <c r="H8" s="54">
        <f>IF('Town Data'!M4&gt;9,'Town Data'!L4,"*")</f>
        <v>254644.3333322</v>
      </c>
      <c r="I8" s="22">
        <f t="shared" si="0"/>
        <v>3.2480479969012395</v>
      </c>
      <c r="J8" s="22">
        <f t="shared" si="1"/>
        <v>0.010319092889722742</v>
      </c>
      <c r="K8" s="22">
        <f t="shared" si="2"/>
        <v>0.6103355922605452</v>
      </c>
      <c r="L8" s="15"/>
    </row>
    <row r="9" spans="1:12" ht="15">
      <c r="A9" s="15"/>
      <c r="B9" s="15" t="str">
        <f>'Town Data'!A5</f>
        <v>BARRE TOWN</v>
      </c>
      <c r="C9" s="48">
        <f>IF('Town Data'!C5&gt;9,'Town Data'!B5,"*")</f>
        <v>9882482.55</v>
      </c>
      <c r="D9" s="49">
        <f>IF('Town Data'!E5&gt;9,'Town Data'!D5,"*")</f>
        <v>985499.18</v>
      </c>
      <c r="E9" s="50" t="str">
        <f>IF('Town Data'!G5&gt;9,'Town Data'!F5,"*")</f>
        <v>*</v>
      </c>
      <c r="F9" s="51">
        <f>IF('Town Data'!I5&gt;9,'Town Data'!H5,"*")</f>
        <v>10502859.6</v>
      </c>
      <c r="G9" s="49">
        <f>IF('Town Data'!K5&gt;9,'Town Data'!J5,"*")</f>
        <v>1132209.05</v>
      </c>
      <c r="H9" s="50" t="str">
        <f>IF('Town Data'!M5&gt;9,'Town Data'!L5,"*")</f>
        <v>*</v>
      </c>
      <c r="I9" s="9">
        <f t="shared" si="0"/>
        <v>-0.059067441975516735</v>
      </c>
      <c r="J9" s="9">
        <f t="shared" si="1"/>
        <v>-0.12957842900125202</v>
      </c>
      <c r="K9" s="9">
        <f t="shared" si="2"/>
      </c>
      <c r="L9" s="15"/>
    </row>
    <row r="10" spans="1:12" ht="15">
      <c r="A10" s="15"/>
      <c r="B10" s="27" t="str">
        <f>'Town Data'!A6</f>
        <v>BARTON</v>
      </c>
      <c r="C10" s="52">
        <f>IF('Town Data'!C6&gt;9,'Town Data'!B6,"*")</f>
        <v>15937552.94</v>
      </c>
      <c r="D10" s="53">
        <f>IF('Town Data'!E6&gt;9,'Town Data'!D6,"*")</f>
        <v>1398223.21</v>
      </c>
      <c r="E10" s="54">
        <f>IF('Town Data'!G6&gt;9,'Town Data'!F6,"*")</f>
        <v>45269.333333</v>
      </c>
      <c r="F10" s="53">
        <f>IF('Town Data'!I6&gt;9,'Town Data'!H6,"*")</f>
        <v>14860635.52</v>
      </c>
      <c r="G10" s="53">
        <f>IF('Town Data'!K6&gt;9,'Town Data'!J6,"*")</f>
        <v>1426706.46</v>
      </c>
      <c r="H10" s="54">
        <f>IF('Town Data'!M6&gt;9,'Town Data'!L6,"*")</f>
        <v>26630.6666664</v>
      </c>
      <c r="I10" s="22">
        <f t="shared" si="0"/>
        <v>0.07246779039500997</v>
      </c>
      <c r="J10" s="22">
        <f t="shared" si="1"/>
        <v>-0.01996433800404885</v>
      </c>
      <c r="K10" s="22">
        <f t="shared" si="2"/>
        <v>0.6998948580628839</v>
      </c>
      <c r="L10" s="15"/>
    </row>
    <row r="11" spans="1:12" ht="15">
      <c r="A11" s="15"/>
      <c r="B11" s="15" t="str">
        <f>'Town Data'!A7</f>
        <v>BENNINGTON</v>
      </c>
      <c r="C11" s="48">
        <f>IF('Town Data'!C7&gt;9,'Town Data'!B7,"*")</f>
        <v>34105327.76</v>
      </c>
      <c r="D11" s="49">
        <f>IF('Town Data'!E7&gt;9,'Town Data'!D7,"*")</f>
        <v>11378369.99</v>
      </c>
      <c r="E11" s="50">
        <f>IF('Town Data'!G7&gt;9,'Town Data'!F7,"*")</f>
        <v>178119.6666652</v>
      </c>
      <c r="F11" s="51">
        <f>IF('Town Data'!I7&gt;9,'Town Data'!H7,"*")</f>
        <v>33323737.76</v>
      </c>
      <c r="G11" s="49">
        <f>IF('Town Data'!K7&gt;9,'Town Data'!J7,"*")</f>
        <v>10394162.83</v>
      </c>
      <c r="H11" s="50">
        <f>IF('Town Data'!M7&gt;9,'Town Data'!L7,"*")</f>
        <v>272440.4999985</v>
      </c>
      <c r="I11" s="9">
        <f t="shared" si="0"/>
        <v>0.023454451767357692</v>
      </c>
      <c r="J11" s="9">
        <f t="shared" si="1"/>
        <v>0.09468844928610765</v>
      </c>
      <c r="K11" s="9">
        <f t="shared" si="2"/>
        <v>-0.3462070923149066</v>
      </c>
      <c r="L11" s="15"/>
    </row>
    <row r="12" spans="1:12" ht="15">
      <c r="A12" s="15"/>
      <c r="B12" s="27" t="str">
        <f>'Town Data'!A8</f>
        <v>BERLIN</v>
      </c>
      <c r="C12" s="52">
        <f>IF('Town Data'!C8&gt;9,'Town Data'!B8,"*")</f>
        <v>17866529.47</v>
      </c>
      <c r="D12" s="53">
        <f>IF('Town Data'!E8&gt;9,'Town Data'!D8,"*")</f>
        <v>6041020.88</v>
      </c>
      <c r="E12" s="54">
        <f>IF('Town Data'!G8&gt;9,'Town Data'!F8,"*")</f>
        <v>67289.4999991</v>
      </c>
      <c r="F12" s="53">
        <f>IF('Town Data'!I8&gt;9,'Town Data'!H8,"*")</f>
        <v>15959276.1</v>
      </c>
      <c r="G12" s="53">
        <f>IF('Town Data'!K8&gt;9,'Town Data'!J8,"*")</f>
        <v>6044901.33</v>
      </c>
      <c r="H12" s="54">
        <f>IF('Town Data'!M8&gt;9,'Town Data'!L8,"*")</f>
        <v>236297.8333326</v>
      </c>
      <c r="I12" s="22">
        <f t="shared" si="0"/>
        <v>0.11950751137139605</v>
      </c>
      <c r="J12" s="22">
        <f t="shared" si="1"/>
        <v>-0.0006419376906521295</v>
      </c>
      <c r="K12" s="22">
        <f t="shared" si="2"/>
        <v>-0.7152343758294772</v>
      </c>
      <c r="L12" s="15"/>
    </row>
    <row r="13" spans="1:12" ht="15">
      <c r="A13" s="15"/>
      <c r="B13" s="15" t="str">
        <f>'Town Data'!A9</f>
        <v>BETHEL</v>
      </c>
      <c r="C13" s="48">
        <f>IF('Town Data'!C9&gt;9,'Town Data'!B9,"*")</f>
        <v>1434260.48</v>
      </c>
      <c r="D13" s="49">
        <f>IF('Town Data'!E9&gt;9,'Town Data'!D9,"*")</f>
        <v>453947.13</v>
      </c>
      <c r="E13" s="50" t="str">
        <f>IF('Town Data'!G9&gt;9,'Town Data'!F9,"*")</f>
        <v>*</v>
      </c>
      <c r="F13" s="51">
        <f>IF('Town Data'!I9&gt;9,'Town Data'!H9,"*")</f>
        <v>1357728.43</v>
      </c>
      <c r="G13" s="49">
        <f>IF('Town Data'!K9&gt;9,'Town Data'!J9,"*")</f>
        <v>446401</v>
      </c>
      <c r="H13" s="50" t="str">
        <f>IF('Town Data'!M9&gt;9,'Town Data'!L9,"*")</f>
        <v>*</v>
      </c>
      <c r="I13" s="9">
        <f t="shared" si="0"/>
        <v>0.05636771559685176</v>
      </c>
      <c r="J13" s="9">
        <f t="shared" si="1"/>
        <v>0.01690437521421324</v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2">
        <f>IF('Town Data'!C10&gt;9,'Town Data'!B10,"*")</f>
        <v>7058904.88</v>
      </c>
      <c r="D14" s="53">
        <f>IF('Town Data'!E10&gt;9,'Town Data'!D10,"*")</f>
        <v>1938202.15</v>
      </c>
      <c r="E14" s="54">
        <f>IF('Town Data'!G10&gt;9,'Town Data'!F10,"*")</f>
        <v>78441.3333329</v>
      </c>
      <c r="F14" s="53">
        <f>IF('Town Data'!I10&gt;9,'Town Data'!H10,"*")</f>
        <v>7544010.71</v>
      </c>
      <c r="G14" s="53">
        <f>IF('Town Data'!K10&gt;9,'Town Data'!J10,"*")</f>
        <v>1952680.66</v>
      </c>
      <c r="H14" s="54">
        <f>IF('Town Data'!M10&gt;9,'Town Data'!L10,"*")</f>
        <v>71719.1666662</v>
      </c>
      <c r="I14" s="22">
        <f t="shared" si="0"/>
        <v>-0.06430343866783828</v>
      </c>
      <c r="J14" s="22">
        <f t="shared" si="1"/>
        <v>-0.007414683976027094</v>
      </c>
      <c r="K14" s="22">
        <f t="shared" si="2"/>
        <v>0.09372901246868552</v>
      </c>
      <c r="L14" s="15"/>
    </row>
    <row r="15" spans="1:12" ht="15">
      <c r="A15" s="15"/>
      <c r="B15" s="15" t="str">
        <f>'Town Data'!A11</f>
        <v>BRANDON</v>
      </c>
      <c r="C15" s="48">
        <f>IF('Town Data'!C11&gt;9,'Town Data'!B11,"*")</f>
        <v>7655859.07</v>
      </c>
      <c r="D15" s="49">
        <f>IF('Town Data'!E11&gt;9,'Town Data'!D11,"*")</f>
        <v>1360580.5</v>
      </c>
      <c r="E15" s="50" t="str">
        <f>IF('Town Data'!G11&gt;9,'Town Data'!F11,"*")</f>
        <v>*</v>
      </c>
      <c r="F15" s="51">
        <f>IF('Town Data'!I11&gt;9,'Town Data'!H11,"*")</f>
        <v>7569480.8</v>
      </c>
      <c r="G15" s="49">
        <f>IF('Town Data'!K11&gt;9,'Town Data'!J11,"*")</f>
        <v>1277806.38</v>
      </c>
      <c r="H15" s="50" t="str">
        <f>IF('Town Data'!M11&gt;9,'Town Data'!L11,"*")</f>
        <v>*</v>
      </c>
      <c r="I15" s="9">
        <f t="shared" si="0"/>
        <v>0.011411386366156115</v>
      </c>
      <c r="J15" s="9">
        <f t="shared" si="1"/>
        <v>0.06477829606704587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5">
        <f>IF('Town Data'!C12&gt;9,'Town Data'!B12,"*")</f>
        <v>42430218.99</v>
      </c>
      <c r="D16" s="56">
        <f>IF('Town Data'!E12&gt;9,'Town Data'!D12,"*")</f>
        <v>7707727.34</v>
      </c>
      <c r="E16" s="57">
        <f>IF('Town Data'!G12&gt;9,'Town Data'!F12,"*")</f>
        <v>433882.1666652</v>
      </c>
      <c r="F16" s="56">
        <f>IF('Town Data'!I12&gt;9,'Town Data'!H12,"*")</f>
        <v>43489993.82</v>
      </c>
      <c r="G16" s="56">
        <f>IF('Town Data'!K12&gt;9,'Town Data'!J12,"*")</f>
        <v>8153053.26</v>
      </c>
      <c r="H16" s="57">
        <f>IF('Town Data'!M12&gt;9,'Town Data'!L12,"*")</f>
        <v>405965.4999985</v>
      </c>
      <c r="I16" s="26">
        <f t="shared" si="0"/>
        <v>-0.024368245127517892</v>
      </c>
      <c r="J16" s="26">
        <f t="shared" si="1"/>
        <v>-0.05462075443378128</v>
      </c>
      <c r="K16" s="26">
        <f t="shared" si="2"/>
        <v>0.06876610615139264</v>
      </c>
      <c r="L16" s="15"/>
    </row>
    <row r="17" spans="1:12" ht="15">
      <c r="A17" s="15"/>
      <c r="B17" s="27" t="str">
        <f>'Town Data'!A13</f>
        <v>BRIDGEWATER</v>
      </c>
      <c r="C17" s="52">
        <f>IF('Town Data'!C13&gt;9,'Town Data'!B13,"*")</f>
        <v>1309862.95</v>
      </c>
      <c r="D17" s="53">
        <f>IF('Town Data'!E13&gt;9,'Town Data'!D13,"*")</f>
        <v>232477.68</v>
      </c>
      <c r="E17" s="54" t="str">
        <f>IF('Town Data'!G13&gt;9,'Town Data'!F13,"*")</f>
        <v>*</v>
      </c>
      <c r="F17" s="53">
        <f>IF('Town Data'!I13&gt;9,'Town Data'!H13,"*")</f>
        <v>1665254.55</v>
      </c>
      <c r="G17" s="53">
        <f>IF('Town Data'!K13&gt;9,'Town Data'!J13,"*")</f>
        <v>404649.82</v>
      </c>
      <c r="H17" s="54" t="str">
        <f>IF('Town Data'!M13&gt;9,'Town Data'!L13,"*")</f>
        <v>*</v>
      </c>
      <c r="I17" s="22">
        <f t="shared" si="0"/>
        <v>-0.2134157807885888</v>
      </c>
      <c r="J17" s="22">
        <f t="shared" si="1"/>
        <v>-0.42548428663578797</v>
      </c>
      <c r="K17" s="22">
        <f t="shared" si="2"/>
      </c>
      <c r="L17" s="15"/>
    </row>
    <row r="18" spans="1:12" ht="15">
      <c r="A18" s="15"/>
      <c r="B18" s="15" t="str">
        <f>'Town Data'!A14</f>
        <v>BRIGHTON</v>
      </c>
      <c r="C18" s="48">
        <f>IF('Town Data'!C14&gt;9,'Town Data'!B14,"*")</f>
        <v>697472.34</v>
      </c>
      <c r="D18" s="49">
        <f>IF('Town Data'!E14&gt;9,'Town Data'!D14,"*")</f>
        <v>341097.68</v>
      </c>
      <c r="E18" s="50" t="str">
        <f>IF('Town Data'!G14&gt;9,'Town Data'!F14,"*")</f>
        <v>*</v>
      </c>
      <c r="F18" s="51">
        <f>IF('Town Data'!I14&gt;9,'Town Data'!H14,"*")</f>
        <v>806437.71</v>
      </c>
      <c r="G18" s="49">
        <f>IF('Town Data'!K14&gt;9,'Town Data'!J14,"*")</f>
        <v>336486.66</v>
      </c>
      <c r="H18" s="50" t="str">
        <f>IF('Town Data'!M14&gt;9,'Town Data'!L14,"*")</f>
        <v>*</v>
      </c>
      <c r="I18" s="9">
        <f t="shared" si="0"/>
        <v>-0.13511938820420488</v>
      </c>
      <c r="J18" s="9">
        <f t="shared" si="1"/>
        <v>0.01370342586538206</v>
      </c>
      <c r="K18" s="9">
        <f t="shared" si="2"/>
      </c>
      <c r="L18" s="15"/>
    </row>
    <row r="19" spans="1:12" ht="15">
      <c r="A19" s="15"/>
      <c r="B19" s="27" t="str">
        <f>'Town Data'!A15</f>
        <v>BRISTOL</v>
      </c>
      <c r="C19" s="52">
        <f>IF('Town Data'!C15&gt;9,'Town Data'!B15,"*")</f>
        <v>4671478.25</v>
      </c>
      <c r="D19" s="53">
        <f>IF('Town Data'!E15&gt;9,'Town Data'!D15,"*")</f>
        <v>1485760.98</v>
      </c>
      <c r="E19" s="54" t="str">
        <f>IF('Town Data'!G15&gt;9,'Town Data'!F15,"*")</f>
        <v>*</v>
      </c>
      <c r="F19" s="53">
        <f>IF('Town Data'!I15&gt;9,'Town Data'!H15,"*")</f>
        <v>3917120.87</v>
      </c>
      <c r="G19" s="53">
        <f>IF('Town Data'!K15&gt;9,'Town Data'!J15,"*")</f>
        <v>1356947.87</v>
      </c>
      <c r="H19" s="54" t="str">
        <f>IF('Town Data'!M15&gt;9,'Town Data'!L15,"*")</f>
        <v>*</v>
      </c>
      <c r="I19" s="22">
        <f t="shared" si="0"/>
        <v>0.1925795514193566</v>
      </c>
      <c r="J19" s="22">
        <f t="shared" si="1"/>
        <v>0.09492856199405793</v>
      </c>
      <c r="K19" s="22">
        <f t="shared" si="2"/>
      </c>
      <c r="L19" s="15"/>
    </row>
    <row r="20" spans="1:12" ht="15">
      <c r="A20" s="15"/>
      <c r="B20" s="15" t="str">
        <f>'Town Data'!A16</f>
        <v>BURKE</v>
      </c>
      <c r="C20" s="48">
        <f>IF('Town Data'!C16&gt;9,'Town Data'!B16,"*")</f>
        <v>926292.66</v>
      </c>
      <c r="D20" s="49">
        <f>IF('Town Data'!E16&gt;9,'Town Data'!D16,"*")</f>
        <v>504076.25</v>
      </c>
      <c r="E20" s="50" t="str">
        <f>IF('Town Data'!G16&gt;9,'Town Data'!F16,"*")</f>
        <v>*</v>
      </c>
      <c r="F20" s="51">
        <f>IF('Town Data'!I16&gt;9,'Town Data'!H16,"*")</f>
        <v>712072.67</v>
      </c>
      <c r="G20" s="49">
        <f>IF('Town Data'!K16&gt;9,'Town Data'!J16,"*")</f>
        <v>367715.01</v>
      </c>
      <c r="H20" s="50" t="str">
        <f>IF('Town Data'!M16&gt;9,'Town Data'!L16,"*")</f>
        <v>*</v>
      </c>
      <c r="I20" s="9">
        <f t="shared" si="0"/>
        <v>0.300840067348744</v>
      </c>
      <c r="J20" s="9">
        <f t="shared" si="1"/>
        <v>0.37083403258409275</v>
      </c>
      <c r="K20" s="9">
        <f t="shared" si="2"/>
      </c>
      <c r="L20" s="15"/>
    </row>
    <row r="21" spans="1:12" ht="15">
      <c r="A21" s="15"/>
      <c r="B21" s="27" t="str">
        <f>'Town Data'!A17</f>
        <v>BURLINGTON</v>
      </c>
      <c r="C21" s="52">
        <f>IF('Town Data'!C17&gt;9,'Town Data'!B17,"*")</f>
        <v>66117341.74</v>
      </c>
      <c r="D21" s="53">
        <f>IF('Town Data'!E17&gt;9,'Town Data'!D17,"*")</f>
        <v>20982289.66</v>
      </c>
      <c r="E21" s="54">
        <f>IF('Town Data'!G17&gt;9,'Town Data'!F17,"*")</f>
        <v>508679.4999975</v>
      </c>
      <c r="F21" s="53">
        <f>IF('Town Data'!I17&gt;9,'Town Data'!H17,"*")</f>
        <v>89643080.86</v>
      </c>
      <c r="G21" s="53">
        <f>IF('Town Data'!K17&gt;9,'Town Data'!J17,"*")</f>
        <v>22085370.28</v>
      </c>
      <c r="H21" s="54">
        <f>IF('Town Data'!M17&gt;9,'Town Data'!L17,"*")</f>
        <v>439220.1666643</v>
      </c>
      <c r="I21" s="22">
        <f t="shared" si="0"/>
        <v>-0.2624378690948976</v>
      </c>
      <c r="J21" s="22">
        <f t="shared" si="1"/>
        <v>-0.04994621353479979</v>
      </c>
      <c r="K21" s="22">
        <f t="shared" si="2"/>
        <v>0.15814240466396517</v>
      </c>
      <c r="L21" s="15"/>
    </row>
    <row r="22" spans="1:12" ht="15">
      <c r="A22" s="15"/>
      <c r="B22" s="15" t="str">
        <f>'Town Data'!A18</f>
        <v>CAMBRIDGE</v>
      </c>
      <c r="C22" s="48">
        <f>IF('Town Data'!C18&gt;9,'Town Data'!B18,"*")</f>
        <v>5175809.06</v>
      </c>
      <c r="D22" s="49">
        <f>IF('Town Data'!E18&gt;9,'Town Data'!D18,"*")</f>
        <v>1884296.63</v>
      </c>
      <c r="E22" s="50" t="str">
        <f>IF('Town Data'!G18&gt;9,'Town Data'!F18,"*")</f>
        <v>*</v>
      </c>
      <c r="F22" s="51">
        <f>IF('Town Data'!I18&gt;9,'Town Data'!H18,"*")</f>
        <v>4402650.49</v>
      </c>
      <c r="G22" s="49">
        <f>IF('Town Data'!K18&gt;9,'Town Data'!J18,"*")</f>
        <v>1657660.49</v>
      </c>
      <c r="H22" s="50" t="str">
        <f>IF('Town Data'!M18&gt;9,'Town Data'!L18,"*")</f>
        <v>*</v>
      </c>
      <c r="I22" s="9">
        <f t="shared" si="0"/>
        <v>0.1756120709004996</v>
      </c>
      <c r="J22" s="9">
        <f t="shared" si="1"/>
        <v>0.1367204812850428</v>
      </c>
      <c r="K22" s="9">
        <f t="shared" si="2"/>
      </c>
      <c r="L22" s="15"/>
    </row>
    <row r="23" spans="1:12" ht="15">
      <c r="A23" s="15"/>
      <c r="B23" s="27" t="str">
        <f>'Town Data'!A19</f>
        <v>CASTLETON</v>
      </c>
      <c r="C23" s="52">
        <f>IF('Town Data'!C19&gt;9,'Town Data'!B19,"*")</f>
        <v>7920796.45</v>
      </c>
      <c r="D23" s="53">
        <f>IF('Town Data'!E19&gt;9,'Town Data'!D19,"*")</f>
        <v>1407153.62</v>
      </c>
      <c r="E23" s="54" t="str">
        <f>IF('Town Data'!G19&gt;9,'Town Data'!F19,"*")</f>
        <v>*</v>
      </c>
      <c r="F23" s="53">
        <f>IF('Town Data'!I19&gt;9,'Town Data'!H19,"*")</f>
        <v>7596044.86</v>
      </c>
      <c r="G23" s="53">
        <f>IF('Town Data'!K19&gt;9,'Town Data'!J19,"*")</f>
        <v>1852928.59</v>
      </c>
      <c r="H23" s="54" t="str">
        <f>IF('Town Data'!M19&gt;9,'Town Data'!L19,"*")</f>
        <v>*</v>
      </c>
      <c r="I23" s="22">
        <f t="shared" si="0"/>
        <v>0.04275272144719796</v>
      </c>
      <c r="J23" s="22">
        <f t="shared" si="1"/>
        <v>-0.24057860211439663</v>
      </c>
      <c r="K23" s="22">
        <f t="shared" si="2"/>
      </c>
      <c r="L23" s="15"/>
    </row>
    <row r="24" spans="1:12" ht="15">
      <c r="A24" s="15"/>
      <c r="B24" s="15" t="str">
        <f>'Town Data'!A20</f>
        <v>CHARLOTTE</v>
      </c>
      <c r="C24" s="48">
        <f>IF('Town Data'!C20&gt;9,'Town Data'!B20,"*")</f>
        <v>1155727.26</v>
      </c>
      <c r="D24" s="49">
        <f>IF('Town Data'!E20&gt;9,'Town Data'!D20,"*")</f>
        <v>499341.24</v>
      </c>
      <c r="E24" s="50" t="str">
        <f>IF('Town Data'!G20&gt;9,'Town Data'!F20,"*")</f>
        <v>*</v>
      </c>
      <c r="F24" s="51">
        <f>IF('Town Data'!I20&gt;9,'Town Data'!H20,"*")</f>
        <v>1056763.83</v>
      </c>
      <c r="G24" s="49">
        <f>IF('Town Data'!K20&gt;9,'Town Data'!J20,"*")</f>
        <v>447203.39</v>
      </c>
      <c r="H24" s="50" t="str">
        <f>IF('Town Data'!M20&gt;9,'Town Data'!L20,"*")</f>
        <v>*</v>
      </c>
      <c r="I24" s="9">
        <f t="shared" si="0"/>
        <v>0.09364763175136295</v>
      </c>
      <c r="J24" s="9">
        <f t="shared" si="1"/>
        <v>0.11658643732553095</v>
      </c>
      <c r="K24" s="9">
        <f t="shared" si="2"/>
      </c>
      <c r="L24" s="15"/>
    </row>
    <row r="25" spans="1:12" ht="15">
      <c r="A25" s="15"/>
      <c r="B25" s="27" t="str">
        <f>'Town Data'!A21</f>
        <v>CHELSEA</v>
      </c>
      <c r="C25" s="52">
        <f>IF('Town Data'!C21&gt;9,'Town Data'!B21,"*")</f>
        <v>210843.82</v>
      </c>
      <c r="D25" s="53" t="str">
        <f>IF('Town Data'!E21&gt;9,'Town Data'!D21,"*")</f>
        <v>*</v>
      </c>
      <c r="E25" s="54" t="str">
        <f>IF('Town Data'!G21&gt;9,'Town Data'!F21,"*")</f>
        <v>*</v>
      </c>
      <c r="F25" s="53">
        <f>IF('Town Data'!I21&gt;9,'Town Data'!H21,"*")</f>
        <v>319896.14</v>
      </c>
      <c r="G25" s="53">
        <f>IF('Town Data'!K21&gt;9,'Town Data'!J21,"*")</f>
        <v>117625.24</v>
      </c>
      <c r="H25" s="54" t="str">
        <f>IF('Town Data'!M21&gt;9,'Town Data'!L21,"*")</f>
        <v>*</v>
      </c>
      <c r="I25" s="22">
        <f t="shared" si="0"/>
        <v>-0.3408991430781253</v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CHESTER</v>
      </c>
      <c r="C26" s="48">
        <f>IF('Town Data'!C22&gt;9,'Town Data'!B22,"*")</f>
        <v>2634706.9</v>
      </c>
      <c r="D26" s="49">
        <f>IF('Town Data'!E22&gt;9,'Town Data'!D22,"*")</f>
        <v>680802.77</v>
      </c>
      <c r="E26" s="50" t="str">
        <f>IF('Town Data'!G22&gt;9,'Town Data'!F22,"*")</f>
        <v>*</v>
      </c>
      <c r="F26" s="51">
        <f>IF('Town Data'!I22&gt;9,'Town Data'!H22,"*")</f>
        <v>2578584.89</v>
      </c>
      <c r="G26" s="49">
        <f>IF('Town Data'!K22&gt;9,'Town Data'!J22,"*")</f>
        <v>683989.26</v>
      </c>
      <c r="H26" s="50" t="str">
        <f>IF('Town Data'!M22&gt;9,'Town Data'!L22,"*")</f>
        <v>*</v>
      </c>
      <c r="I26" s="9">
        <f t="shared" si="0"/>
        <v>0.02176465479870231</v>
      </c>
      <c r="J26" s="9">
        <f t="shared" si="1"/>
        <v>-0.0046586842606271195</v>
      </c>
      <c r="K26" s="9">
        <f t="shared" si="2"/>
      </c>
      <c r="L26" s="15"/>
    </row>
    <row r="27" spans="1:12" ht="15">
      <c r="A27" s="15"/>
      <c r="B27" s="27" t="str">
        <f>'Town Data'!A23</f>
        <v>CLARENDON</v>
      </c>
      <c r="C27" s="52">
        <f>IF('Town Data'!C23&gt;9,'Town Data'!B23,"*")</f>
        <v>6009823.64</v>
      </c>
      <c r="D27" s="53">
        <f>IF('Town Data'!E23&gt;9,'Town Data'!D23,"*")</f>
        <v>1676072.29</v>
      </c>
      <c r="E27" s="54" t="str">
        <f>IF('Town Data'!G23&gt;9,'Town Data'!F23,"*")</f>
        <v>*</v>
      </c>
      <c r="F27" s="53">
        <f>IF('Town Data'!I23&gt;9,'Town Data'!H23,"*")</f>
        <v>4000223.76</v>
      </c>
      <c r="G27" s="53">
        <f>IF('Town Data'!K23&gt;9,'Town Data'!J23,"*")</f>
        <v>1468954.27</v>
      </c>
      <c r="H27" s="54" t="str">
        <f>IF('Town Data'!M23&gt;9,'Town Data'!L23,"*")</f>
        <v>*</v>
      </c>
      <c r="I27" s="22">
        <f t="shared" si="0"/>
        <v>0.5023718673177422</v>
      </c>
      <c r="J27" s="22">
        <f t="shared" si="1"/>
        <v>0.14099691476440585</v>
      </c>
      <c r="K27" s="22">
        <f t="shared" si="2"/>
      </c>
      <c r="L27" s="15"/>
    </row>
    <row r="28" spans="1:12" ht="15">
      <c r="A28" s="15"/>
      <c r="B28" s="15" t="str">
        <f>'Town Data'!A24</f>
        <v>COLCHESTER</v>
      </c>
      <c r="C28" s="48">
        <f>IF('Town Data'!C24&gt;9,'Town Data'!B24,"*")</f>
        <v>134820941.36</v>
      </c>
      <c r="D28" s="49">
        <f>IF('Town Data'!E24&gt;9,'Town Data'!D24,"*")</f>
        <v>34572651.5</v>
      </c>
      <c r="E28" s="50">
        <f>IF('Town Data'!G24&gt;9,'Town Data'!F24,"*")</f>
        <v>1305049.9999987</v>
      </c>
      <c r="F28" s="51">
        <f>IF('Town Data'!I24&gt;9,'Town Data'!H24,"*")</f>
        <v>124631681.65</v>
      </c>
      <c r="G28" s="49">
        <f>IF('Town Data'!K24&gt;9,'Town Data'!J24,"*")</f>
        <v>33315543.67</v>
      </c>
      <c r="H28" s="50">
        <f>IF('Town Data'!M24&gt;9,'Town Data'!L24,"*")</f>
        <v>3426778.1666656</v>
      </c>
      <c r="I28" s="9">
        <f t="shared" si="0"/>
        <v>0.08175497253270038</v>
      </c>
      <c r="J28" s="9">
        <f t="shared" si="1"/>
        <v>0.037733372819966894</v>
      </c>
      <c r="K28" s="9">
        <f t="shared" si="2"/>
        <v>-0.6191612247639102</v>
      </c>
      <c r="L28" s="15"/>
    </row>
    <row r="29" spans="1:12" ht="15">
      <c r="A29" s="15"/>
      <c r="B29" s="27" t="str">
        <f>'Town Data'!A25</f>
        <v>CRAFTSBURY</v>
      </c>
      <c r="C29" s="52">
        <f>IF('Town Data'!C25&gt;9,'Town Data'!B25,"*")</f>
        <v>440641.52</v>
      </c>
      <c r="D29" s="53">
        <f>IF('Town Data'!E25&gt;9,'Town Data'!D25,"*")</f>
        <v>197246.46</v>
      </c>
      <c r="E29" s="54" t="str">
        <f>IF('Town Data'!G25&gt;9,'Town Data'!F25,"*")</f>
        <v>*</v>
      </c>
      <c r="F29" s="53">
        <f>IF('Town Data'!I25&gt;9,'Town Data'!H25,"*")</f>
        <v>451981.52</v>
      </c>
      <c r="G29" s="53">
        <f>IF('Town Data'!K25&gt;9,'Town Data'!J25,"*")</f>
        <v>222347.09</v>
      </c>
      <c r="H29" s="54" t="str">
        <f>IF('Town Data'!M25&gt;9,'Town Data'!L25,"*")</f>
        <v>*</v>
      </c>
      <c r="I29" s="22">
        <f t="shared" si="0"/>
        <v>-0.025089521359191853</v>
      </c>
      <c r="J29" s="22">
        <f t="shared" si="1"/>
        <v>-0.11288940188063629</v>
      </c>
      <c r="K29" s="22">
        <f t="shared" si="2"/>
      </c>
      <c r="L29" s="15"/>
    </row>
    <row r="30" spans="1:12" ht="15">
      <c r="A30" s="15"/>
      <c r="B30" s="15" t="str">
        <f>'Town Data'!A26</f>
        <v>DANBY</v>
      </c>
      <c r="C30" s="48" t="str">
        <f>IF('Town Data'!C26&gt;9,'Town Data'!B26,"*")</f>
        <v>*</v>
      </c>
      <c r="D30" s="49" t="str">
        <f>IF('Town Data'!E26&gt;9,'Town Data'!D26,"*")</f>
        <v>*</v>
      </c>
      <c r="E30" s="50" t="str">
        <f>IF('Town Data'!G26&gt;9,'Town Data'!F26,"*")</f>
        <v>*</v>
      </c>
      <c r="F30" s="51">
        <f>IF('Town Data'!I26&gt;9,'Town Data'!H26,"*")</f>
        <v>1765754.8</v>
      </c>
      <c r="G30" s="49" t="str">
        <f>IF('Town Data'!K26&gt;9,'Town Data'!J26,"*")</f>
        <v>*</v>
      </c>
      <c r="H30" s="50" t="str">
        <f>IF('Town Data'!M26&gt;9,'Town Data'!L26,"*")</f>
        <v>*</v>
      </c>
      <c r="I30" s="9">
        <f t="shared" si="0"/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DANVILLE</v>
      </c>
      <c r="C31" s="52">
        <f>IF('Town Data'!C27&gt;9,'Town Data'!B27,"*")</f>
        <v>1048552.98</v>
      </c>
      <c r="D31" s="53">
        <f>IF('Town Data'!E27&gt;9,'Town Data'!D27,"*")</f>
        <v>895636.14</v>
      </c>
      <c r="E31" s="54" t="str">
        <f>IF('Town Data'!G27&gt;9,'Town Data'!F27,"*")</f>
        <v>*</v>
      </c>
      <c r="F31" s="53">
        <f>IF('Town Data'!I27&gt;9,'Town Data'!H27,"*")</f>
        <v>997470.06</v>
      </c>
      <c r="G31" s="53">
        <f>IF('Town Data'!K27&gt;9,'Town Data'!J27,"*")</f>
        <v>786685.11</v>
      </c>
      <c r="H31" s="54" t="str">
        <f>IF('Town Data'!M27&gt;9,'Town Data'!L27,"*")</f>
        <v>*</v>
      </c>
      <c r="I31" s="22">
        <f t="shared" si="0"/>
        <v>0.051212484513068916</v>
      </c>
      <c r="J31" s="22">
        <f t="shared" si="1"/>
        <v>0.13849382505790664</v>
      </c>
      <c r="K31" s="22">
        <f t="shared" si="2"/>
      </c>
      <c r="L31" s="15"/>
    </row>
    <row r="32" spans="1:12" ht="15">
      <c r="A32" s="15"/>
      <c r="B32" s="15" t="str">
        <f>'Town Data'!A28</f>
        <v>DERBY</v>
      </c>
      <c r="C32" s="48">
        <f>IF('Town Data'!C28&gt;9,'Town Data'!B28,"*")</f>
        <v>18739056.66</v>
      </c>
      <c r="D32" s="49">
        <f>IF('Town Data'!E28&gt;9,'Town Data'!D28,"*")</f>
        <v>7701047.51</v>
      </c>
      <c r="E32" s="50">
        <f>IF('Town Data'!G28&gt;9,'Town Data'!F28,"*")</f>
        <v>91023.1666658</v>
      </c>
      <c r="F32" s="51">
        <f>IF('Town Data'!I28&gt;9,'Town Data'!H28,"*")</f>
        <v>16144750.75</v>
      </c>
      <c r="G32" s="49">
        <f>IF('Town Data'!K28&gt;9,'Town Data'!J28,"*")</f>
        <v>5843023.18</v>
      </c>
      <c r="H32" s="50">
        <f>IF('Town Data'!M28&gt;9,'Town Data'!L28,"*")</f>
        <v>110353.8333325</v>
      </c>
      <c r="I32" s="9">
        <f t="shared" si="0"/>
        <v>0.16069036618604968</v>
      </c>
      <c r="J32" s="9">
        <f t="shared" si="1"/>
        <v>0.3179902377180027</v>
      </c>
      <c r="K32" s="9">
        <f t="shared" si="2"/>
        <v>-0.17516987025231842</v>
      </c>
      <c r="L32" s="15"/>
    </row>
    <row r="33" spans="1:12" ht="15">
      <c r="A33" s="15"/>
      <c r="B33" s="27" t="str">
        <f>'Town Data'!A29</f>
        <v>DORSET</v>
      </c>
      <c r="C33" s="52">
        <f>IF('Town Data'!C29&gt;9,'Town Data'!B29,"*")</f>
        <v>2046548.97</v>
      </c>
      <c r="D33" s="53">
        <f>IF('Town Data'!E29&gt;9,'Town Data'!D29,"*")</f>
        <v>836692.28</v>
      </c>
      <c r="E33" s="54" t="str">
        <f>IF('Town Data'!G29&gt;9,'Town Data'!F29,"*")</f>
        <v>*</v>
      </c>
      <c r="F33" s="53">
        <f>IF('Town Data'!I29&gt;9,'Town Data'!H29,"*")</f>
        <v>1774473.52</v>
      </c>
      <c r="G33" s="53">
        <f>IF('Town Data'!K29&gt;9,'Town Data'!J29,"*")</f>
        <v>723400.56</v>
      </c>
      <c r="H33" s="54" t="str">
        <f>IF('Town Data'!M29&gt;9,'Town Data'!L29,"*")</f>
        <v>*</v>
      </c>
      <c r="I33" s="22">
        <f t="shared" si="0"/>
        <v>0.15332742187102344</v>
      </c>
      <c r="J33" s="22">
        <f t="shared" si="1"/>
        <v>0.15660994235337605</v>
      </c>
      <c r="K33" s="22">
        <f t="shared" si="2"/>
      </c>
      <c r="L33" s="15"/>
    </row>
    <row r="34" spans="1:12" ht="15">
      <c r="A34" s="15"/>
      <c r="B34" s="15" t="str">
        <f>'Town Data'!A30</f>
        <v>DOVER</v>
      </c>
      <c r="C34" s="48">
        <f>IF('Town Data'!C30&gt;9,'Town Data'!B30,"*")</f>
        <v>888111.14</v>
      </c>
      <c r="D34" s="49">
        <f>IF('Town Data'!E30&gt;9,'Town Data'!D30,"*")</f>
        <v>687236.57</v>
      </c>
      <c r="E34" s="50" t="str">
        <f>IF('Town Data'!G30&gt;9,'Town Data'!F30,"*")</f>
        <v>*</v>
      </c>
      <c r="F34" s="51">
        <f>IF('Town Data'!I30&gt;9,'Town Data'!H30,"*")</f>
        <v>908298.29</v>
      </c>
      <c r="G34" s="49">
        <f>IF('Town Data'!K30&gt;9,'Town Data'!J30,"*")</f>
        <v>644962.91</v>
      </c>
      <c r="H34" s="50" t="str">
        <f>IF('Town Data'!M30&gt;9,'Town Data'!L30,"*")</f>
        <v>*</v>
      </c>
      <c r="I34" s="9">
        <f t="shared" si="0"/>
        <v>-0.022225242766888864</v>
      </c>
      <c r="J34" s="9">
        <f t="shared" si="1"/>
        <v>0.0655443271923961</v>
      </c>
      <c r="K34" s="9">
        <f t="shared" si="2"/>
      </c>
      <c r="L34" s="15"/>
    </row>
    <row r="35" spans="1:12" ht="15">
      <c r="A35" s="15"/>
      <c r="B35" s="27" t="str">
        <f>'Town Data'!A31</f>
        <v>DUMMERSTON</v>
      </c>
      <c r="C35" s="52">
        <f>IF('Town Data'!C31&gt;9,'Town Data'!B31,"*")</f>
        <v>1220549.7</v>
      </c>
      <c r="D35" s="53">
        <f>IF('Town Data'!E31&gt;9,'Town Data'!D31,"*")</f>
        <v>280994.75</v>
      </c>
      <c r="E35" s="54" t="str">
        <f>IF('Town Data'!G31&gt;9,'Town Data'!F31,"*")</f>
        <v>*</v>
      </c>
      <c r="F35" s="53">
        <f>IF('Town Data'!I31&gt;9,'Town Data'!H31,"*")</f>
        <v>1087007.04</v>
      </c>
      <c r="G35" s="53">
        <f>IF('Town Data'!K31&gt;9,'Town Data'!J31,"*")</f>
        <v>247956.97</v>
      </c>
      <c r="H35" s="54" t="str">
        <f>IF('Town Data'!M31&gt;9,'Town Data'!L31,"*")</f>
        <v>*</v>
      </c>
      <c r="I35" s="22">
        <f t="shared" si="0"/>
        <v>0.1228535373607147</v>
      </c>
      <c r="J35" s="22">
        <f t="shared" si="1"/>
        <v>0.1332399730485495</v>
      </c>
      <c r="K35" s="22">
        <f t="shared" si="2"/>
      </c>
      <c r="L35" s="15"/>
    </row>
    <row r="36" spans="1:12" ht="15">
      <c r="A36" s="15"/>
      <c r="B36" s="15" t="str">
        <f>'Town Data'!A32</f>
        <v>EAST MONTPELIER</v>
      </c>
      <c r="C36" s="48">
        <f>IF('Town Data'!C32&gt;9,'Town Data'!B32,"*")</f>
        <v>5143491.95</v>
      </c>
      <c r="D36" s="49">
        <f>IF('Town Data'!E32&gt;9,'Town Data'!D32,"*")</f>
        <v>1330758.92</v>
      </c>
      <c r="E36" s="50" t="str">
        <f>IF('Town Data'!G32&gt;9,'Town Data'!F32,"*")</f>
        <v>*</v>
      </c>
      <c r="F36" s="51">
        <f>IF('Town Data'!I32&gt;9,'Town Data'!H32,"*")</f>
        <v>3525153.84</v>
      </c>
      <c r="G36" s="49">
        <f>IF('Town Data'!K32&gt;9,'Town Data'!J32,"*")</f>
        <v>1227763.73</v>
      </c>
      <c r="H36" s="50" t="str">
        <f>IF('Town Data'!M32&gt;9,'Town Data'!L32,"*")</f>
        <v>*</v>
      </c>
      <c r="I36" s="9">
        <f t="shared" si="0"/>
        <v>0.45908297437594964</v>
      </c>
      <c r="J36" s="9">
        <f t="shared" si="1"/>
        <v>0.08388844488833364</v>
      </c>
      <c r="K36" s="9">
        <f t="shared" si="2"/>
      </c>
      <c r="L36" s="15"/>
    </row>
    <row r="37" spans="1:12" ht="15">
      <c r="A37" s="15"/>
      <c r="B37" s="27" t="str">
        <f>'Town Data'!A33</f>
        <v>ENOSBURG</v>
      </c>
      <c r="C37" s="52">
        <f>IF('Town Data'!C33&gt;9,'Town Data'!B33,"*")</f>
        <v>6135373.23</v>
      </c>
      <c r="D37" s="53">
        <f>IF('Town Data'!E33&gt;9,'Town Data'!D33,"*")</f>
        <v>1627993.37</v>
      </c>
      <c r="E37" s="54">
        <f>IF('Town Data'!G33&gt;9,'Town Data'!F33,"*")</f>
        <v>27565.6666663</v>
      </c>
      <c r="F37" s="53">
        <f>IF('Town Data'!I33&gt;9,'Town Data'!H33,"*")</f>
        <v>5460141.74</v>
      </c>
      <c r="G37" s="53">
        <f>IF('Town Data'!K33&gt;9,'Town Data'!J33,"*")</f>
        <v>1644406.68</v>
      </c>
      <c r="H37" s="54" t="str">
        <f>IF('Town Data'!M33&gt;9,'Town Data'!L33,"*")</f>
        <v>*</v>
      </c>
      <c r="I37" s="22">
        <f t="shared" si="0"/>
        <v>0.12366556074055327</v>
      </c>
      <c r="J37" s="22">
        <f t="shared" si="1"/>
        <v>-0.00998129611100815</v>
      </c>
      <c r="K37" s="22">
        <f>_xlfn.IFERROR((E37-H37)/H37,"")</f>
      </c>
      <c r="L37" s="15"/>
    </row>
    <row r="38" spans="1:12" ht="15">
      <c r="A38" s="15"/>
      <c r="B38" s="15" t="str">
        <f>'Town Data'!A34</f>
        <v>ESSEX</v>
      </c>
      <c r="C38" s="48">
        <f>IF('Town Data'!C34&gt;9,'Town Data'!B34,"*")</f>
        <v>47736770.37</v>
      </c>
      <c r="D38" s="49">
        <f>IF('Town Data'!E34&gt;9,'Town Data'!D34,"*")</f>
        <v>11688676.29</v>
      </c>
      <c r="E38" s="50">
        <f>IF('Town Data'!G34&gt;9,'Town Data'!F34,"*")</f>
        <v>323984.1666652</v>
      </c>
      <c r="F38" s="51">
        <f>IF('Town Data'!I34&gt;9,'Town Data'!H34,"*")</f>
        <v>33418560.42</v>
      </c>
      <c r="G38" s="49">
        <f>IF('Town Data'!K34&gt;9,'Town Data'!J34,"*")</f>
        <v>11620382.14</v>
      </c>
      <c r="H38" s="50">
        <f>IF('Town Data'!M34&gt;9,'Town Data'!L34,"*")</f>
        <v>269061.4999985</v>
      </c>
      <c r="I38" s="9">
        <f t="shared" si="0"/>
        <v>0.428450830019326</v>
      </c>
      <c r="J38" s="9">
        <f t="shared" si="1"/>
        <v>0.0058771001828687285</v>
      </c>
      <c r="K38" s="9">
        <f t="shared" si="2"/>
        <v>0.20412681363556745</v>
      </c>
      <c r="L38" s="15"/>
    </row>
    <row r="39" spans="1:12" ht="15">
      <c r="A39" s="15"/>
      <c r="B39" s="27" t="str">
        <f>'Town Data'!A35</f>
        <v>FAIR HAVEN</v>
      </c>
      <c r="C39" s="52">
        <f>IF('Town Data'!C35&gt;9,'Town Data'!B35,"*")</f>
        <v>6313977.95</v>
      </c>
      <c r="D39" s="53">
        <f>IF('Town Data'!E35&gt;9,'Town Data'!D35,"*")</f>
        <v>1481256.8</v>
      </c>
      <c r="E39" s="54" t="str">
        <f>IF('Town Data'!G35&gt;9,'Town Data'!F35,"*")</f>
        <v>*</v>
      </c>
      <c r="F39" s="53">
        <f>IF('Town Data'!I35&gt;9,'Town Data'!H35,"*")</f>
        <v>5617445.29</v>
      </c>
      <c r="G39" s="53">
        <f>IF('Town Data'!K35&gt;9,'Town Data'!J35,"*")</f>
        <v>1389898.85</v>
      </c>
      <c r="H39" s="54" t="str">
        <f>IF('Town Data'!M35&gt;9,'Town Data'!L35,"*")</f>
        <v>*</v>
      </c>
      <c r="I39" s="22">
        <f t="shared" si="0"/>
        <v>0.12399456052379286</v>
      </c>
      <c r="J39" s="22">
        <f t="shared" si="1"/>
        <v>0.06572992703749625</v>
      </c>
      <c r="K39" s="22">
        <f t="shared" si="2"/>
      </c>
      <c r="L39" s="15"/>
    </row>
    <row r="40" spans="1:12" ht="15">
      <c r="A40" s="15"/>
      <c r="B40" s="15" t="str">
        <f>'Town Data'!A36</f>
        <v>FAIRFAX</v>
      </c>
      <c r="C40" s="48">
        <f>IF('Town Data'!C36&gt;9,'Town Data'!B36,"*")</f>
        <v>2547601.24</v>
      </c>
      <c r="D40" s="49">
        <f>IF('Town Data'!E36&gt;9,'Town Data'!D36,"*")</f>
        <v>1143265.44</v>
      </c>
      <c r="E40" s="50" t="str">
        <f>IF('Town Data'!G36&gt;9,'Town Data'!F36,"*")</f>
        <v>*</v>
      </c>
      <c r="F40" s="51">
        <f>IF('Town Data'!I36&gt;9,'Town Data'!H36,"*")</f>
        <v>2735458.56</v>
      </c>
      <c r="G40" s="49">
        <f>IF('Town Data'!K36&gt;9,'Town Data'!J36,"*")</f>
        <v>1135724.5</v>
      </c>
      <c r="H40" s="50" t="str">
        <f>IF('Town Data'!M36&gt;9,'Town Data'!L36,"*")</f>
        <v>*</v>
      </c>
      <c r="I40" s="9">
        <f t="shared" si="0"/>
        <v>-0.06867489156918533</v>
      </c>
      <c r="J40" s="9">
        <f t="shared" si="1"/>
        <v>0.006639761667552249</v>
      </c>
      <c r="K40" s="9">
        <f t="shared" si="2"/>
      </c>
      <c r="L40" s="15"/>
    </row>
    <row r="41" spans="1:12" ht="15">
      <c r="A41" s="15"/>
      <c r="B41" s="27" t="str">
        <f>'Town Data'!A37</f>
        <v>FAIRLEE</v>
      </c>
      <c r="C41" s="52">
        <f>IF('Town Data'!C37&gt;9,'Town Data'!B37,"*")</f>
        <v>1333831.7</v>
      </c>
      <c r="D41" s="53">
        <f>IF('Town Data'!E37&gt;9,'Town Data'!D37,"*")</f>
        <v>378161.29</v>
      </c>
      <c r="E41" s="54" t="str">
        <f>IF('Town Data'!G37&gt;9,'Town Data'!F37,"*")</f>
        <v>*</v>
      </c>
      <c r="F41" s="53">
        <f>IF('Town Data'!I37&gt;9,'Town Data'!H37,"*")</f>
        <v>3752245.01</v>
      </c>
      <c r="G41" s="53">
        <f>IF('Town Data'!K37&gt;9,'Town Data'!J37,"*")</f>
        <v>418684.47</v>
      </c>
      <c r="H41" s="54" t="str">
        <f>IF('Town Data'!M37&gt;9,'Town Data'!L37,"*")</f>
        <v>*</v>
      </c>
      <c r="I41" s="22">
        <f t="shared" si="0"/>
        <v>-0.6445243590316614</v>
      </c>
      <c r="J41" s="22">
        <f t="shared" si="1"/>
        <v>-0.09678691927598843</v>
      </c>
      <c r="K41" s="22">
        <f t="shared" si="2"/>
      </c>
      <c r="L41" s="15"/>
    </row>
    <row r="42" spans="1:12" ht="15">
      <c r="A42" s="15"/>
      <c r="B42" s="15" t="str">
        <f>'Town Data'!A38</f>
        <v>FERRISBURGH</v>
      </c>
      <c r="C42" s="48">
        <f>IF('Town Data'!C38&gt;9,'Town Data'!B38,"*")</f>
        <v>2261378.86</v>
      </c>
      <c r="D42" s="49">
        <f>IF('Town Data'!E38&gt;9,'Town Data'!D38,"*")</f>
        <v>1026499.8</v>
      </c>
      <c r="E42" s="50" t="str">
        <f>IF('Town Data'!G38&gt;9,'Town Data'!F38,"*")</f>
        <v>*</v>
      </c>
      <c r="F42" s="51">
        <f>IF('Town Data'!I38&gt;9,'Town Data'!H38,"*")</f>
        <v>1980035.17</v>
      </c>
      <c r="G42" s="49">
        <f>IF('Town Data'!K38&gt;9,'Town Data'!J38,"*")</f>
        <v>863062.5</v>
      </c>
      <c r="H42" s="50" t="str">
        <f>IF('Town Data'!M38&gt;9,'Town Data'!L38,"*")</f>
        <v>*</v>
      </c>
      <c r="I42" s="9">
        <f t="shared" si="0"/>
        <v>0.14209024883128715</v>
      </c>
      <c r="J42" s="9">
        <f t="shared" si="1"/>
        <v>0.1893690202042147</v>
      </c>
      <c r="K42" s="9">
        <f t="shared" si="2"/>
      </c>
      <c r="L42" s="15"/>
    </row>
    <row r="43" spans="1:12" ht="15">
      <c r="A43" s="15"/>
      <c r="B43" s="27" t="str">
        <f>'Town Data'!A39</f>
        <v>GEORGIA</v>
      </c>
      <c r="C43" s="52">
        <f>IF('Town Data'!C39&gt;9,'Town Data'!B39,"*")</f>
        <v>1828713.73</v>
      </c>
      <c r="D43" s="53">
        <f>IF('Town Data'!E39&gt;9,'Town Data'!D39,"*")</f>
        <v>531945.73</v>
      </c>
      <c r="E43" s="54" t="str">
        <f>IF('Town Data'!G39&gt;9,'Town Data'!F39,"*")</f>
        <v>*</v>
      </c>
      <c r="F43" s="53">
        <f>IF('Town Data'!I39&gt;9,'Town Data'!H39,"*")</f>
        <v>1003796.09</v>
      </c>
      <c r="G43" s="53">
        <f>IF('Town Data'!K39&gt;9,'Town Data'!J39,"*")</f>
        <v>730770.22</v>
      </c>
      <c r="H43" s="54" t="str">
        <f>IF('Town Data'!M39&gt;9,'Town Data'!L39,"*")</f>
        <v>*</v>
      </c>
      <c r="I43" s="22">
        <f t="shared" si="0"/>
        <v>0.8217980207514058</v>
      </c>
      <c r="J43" s="22">
        <f t="shared" si="1"/>
        <v>-0.2720752495907674</v>
      </c>
      <c r="K43" s="22">
        <f t="shared" si="2"/>
      </c>
      <c r="L43" s="15"/>
    </row>
    <row r="44" spans="1:12" ht="15">
      <c r="A44" s="15"/>
      <c r="B44" s="15" t="str">
        <f>'Town Data'!A40</f>
        <v>HARDWICK</v>
      </c>
      <c r="C44" s="48">
        <f>IF('Town Data'!C40&gt;9,'Town Data'!B40,"*")</f>
        <v>8188982.93</v>
      </c>
      <c r="D44" s="49">
        <f>IF('Town Data'!E40&gt;9,'Town Data'!D40,"*")</f>
        <v>1379453.75</v>
      </c>
      <c r="E44" s="50" t="str">
        <f>IF('Town Data'!G40&gt;9,'Town Data'!F40,"*")</f>
        <v>*</v>
      </c>
      <c r="F44" s="51">
        <f>IF('Town Data'!I40&gt;9,'Town Data'!H40,"*")</f>
        <v>8006430.83</v>
      </c>
      <c r="G44" s="49">
        <f>IF('Town Data'!K40&gt;9,'Town Data'!J40,"*")</f>
        <v>1465389.68</v>
      </c>
      <c r="H44" s="50" t="str">
        <f>IF('Town Data'!M40&gt;9,'Town Data'!L40,"*")</f>
        <v>*</v>
      </c>
      <c r="I44" s="9">
        <f t="shared" si="0"/>
        <v>0.022800684084595985</v>
      </c>
      <c r="J44" s="9">
        <f t="shared" si="1"/>
        <v>-0.05864373904967035</v>
      </c>
      <c r="K44" s="9">
        <f t="shared" si="2"/>
      </c>
      <c r="L44" s="15"/>
    </row>
    <row r="45" spans="1:12" ht="15">
      <c r="A45" s="15"/>
      <c r="B45" s="27" t="str">
        <f>'Town Data'!A41</f>
        <v>HARTFORD</v>
      </c>
      <c r="C45" s="52">
        <f>IF('Town Data'!C41&gt;9,'Town Data'!B41,"*")</f>
        <v>32852803.35</v>
      </c>
      <c r="D45" s="53">
        <f>IF('Town Data'!E41&gt;9,'Town Data'!D41,"*")</f>
        <v>6945643.44</v>
      </c>
      <c r="E45" s="54">
        <f>IF('Town Data'!G41&gt;9,'Town Data'!F41,"*")</f>
        <v>150020.8333322</v>
      </c>
      <c r="F45" s="53">
        <f>IF('Town Data'!I41&gt;9,'Town Data'!H41,"*")</f>
        <v>30568113.01</v>
      </c>
      <c r="G45" s="53">
        <f>IF('Town Data'!K41&gt;9,'Town Data'!J41,"*")</f>
        <v>6747246.77</v>
      </c>
      <c r="H45" s="54">
        <f>IF('Town Data'!M41&gt;9,'Town Data'!L41,"*")</f>
        <v>220880.8333321</v>
      </c>
      <c r="I45" s="22">
        <f t="shared" si="0"/>
        <v>0.07474096746673863</v>
      </c>
      <c r="J45" s="22">
        <f t="shared" si="1"/>
        <v>0.029404092774866875</v>
      </c>
      <c r="K45" s="22">
        <f t="shared" si="2"/>
        <v>-0.32080646804406143</v>
      </c>
      <c r="L45" s="15"/>
    </row>
    <row r="46" spans="1:12" ht="15">
      <c r="A46" s="15"/>
      <c r="B46" s="15" t="str">
        <f>'Town Data'!A42</f>
        <v>HARTLAND</v>
      </c>
      <c r="C46" s="48">
        <f>IF('Town Data'!C42&gt;9,'Town Data'!B42,"*")</f>
        <v>1272153.74</v>
      </c>
      <c r="D46" s="49">
        <f>IF('Town Data'!E42&gt;9,'Town Data'!D42,"*")</f>
        <v>458713.45</v>
      </c>
      <c r="E46" s="50" t="str">
        <f>IF('Town Data'!G42&gt;9,'Town Data'!F42,"*")</f>
        <v>*</v>
      </c>
      <c r="F46" s="51">
        <f>IF('Town Data'!I42&gt;9,'Town Data'!H42,"*")</f>
        <v>956554.2</v>
      </c>
      <c r="G46" s="49">
        <f>IF('Town Data'!K42&gt;9,'Town Data'!J42,"*")</f>
        <v>342007.62</v>
      </c>
      <c r="H46" s="50" t="str">
        <f>IF('Town Data'!M42&gt;9,'Town Data'!L42,"*")</f>
        <v>*</v>
      </c>
      <c r="I46" s="9">
        <f t="shared" si="0"/>
        <v>0.32993377688373543</v>
      </c>
      <c r="J46" s="9">
        <f t="shared" si="1"/>
        <v>0.34123751394778873</v>
      </c>
      <c r="K46" s="9">
        <f t="shared" si="2"/>
      </c>
      <c r="L46" s="15"/>
    </row>
    <row r="47" spans="1:12" ht="15">
      <c r="A47" s="15"/>
      <c r="B47" s="27" t="str">
        <f>'Town Data'!A43</f>
        <v>HIGHGATE</v>
      </c>
      <c r="C47" s="52">
        <f>IF('Town Data'!C43&gt;9,'Town Data'!B43,"*")</f>
        <v>1640637.03</v>
      </c>
      <c r="D47" s="53">
        <f>IF('Town Data'!E43&gt;9,'Town Data'!D43,"*")</f>
        <v>512924.4</v>
      </c>
      <c r="E47" s="54" t="str">
        <f>IF('Town Data'!G43&gt;9,'Town Data'!F43,"*")</f>
        <v>*</v>
      </c>
      <c r="F47" s="53">
        <f>IF('Town Data'!I43&gt;9,'Town Data'!H43,"*")</f>
        <v>1441646.69</v>
      </c>
      <c r="G47" s="53">
        <f>IF('Town Data'!K43&gt;9,'Town Data'!J43,"*")</f>
        <v>523566.41</v>
      </c>
      <c r="H47" s="54" t="str">
        <f>IF('Town Data'!M43&gt;9,'Town Data'!L43,"*")</f>
        <v>*</v>
      </c>
      <c r="I47" s="22">
        <f t="shared" si="0"/>
        <v>0.13802989413446376</v>
      </c>
      <c r="J47" s="22">
        <f t="shared" si="1"/>
        <v>-0.020325998377168527</v>
      </c>
      <c r="K47" s="22">
        <f t="shared" si="2"/>
      </c>
      <c r="L47" s="15"/>
    </row>
    <row r="48" spans="1:12" ht="15">
      <c r="A48" s="15"/>
      <c r="B48" s="15" t="str">
        <f>'Town Data'!A44</f>
        <v>HINESBURG</v>
      </c>
      <c r="C48" s="48">
        <f>IF('Town Data'!C44&gt;9,'Town Data'!B44,"*")</f>
        <v>8635443.59</v>
      </c>
      <c r="D48" s="49">
        <f>IF('Town Data'!E44&gt;9,'Town Data'!D44,"*")</f>
        <v>1366219.17</v>
      </c>
      <c r="E48" s="50" t="str">
        <f>IF('Town Data'!G44&gt;9,'Town Data'!F44,"*")</f>
        <v>*</v>
      </c>
      <c r="F48" s="51">
        <f>IF('Town Data'!I44&gt;9,'Town Data'!H44,"*")</f>
        <v>9125513.96</v>
      </c>
      <c r="G48" s="49">
        <f>IF('Town Data'!K44&gt;9,'Town Data'!J44,"*")</f>
        <v>1376553.81</v>
      </c>
      <c r="H48" s="50" t="str">
        <f>IF('Town Data'!M44&gt;9,'Town Data'!L44,"*")</f>
        <v>*</v>
      </c>
      <c r="I48" s="9">
        <f t="shared" si="0"/>
        <v>-0.053703317111576804</v>
      </c>
      <c r="J48" s="9">
        <f t="shared" si="1"/>
        <v>-0.007507617882369691</v>
      </c>
      <c r="K48" s="9">
        <f t="shared" si="2"/>
      </c>
      <c r="L48" s="15"/>
    </row>
    <row r="49" spans="1:12" ht="15">
      <c r="A49" s="15"/>
      <c r="B49" s="27" t="str">
        <f>'Town Data'!A45</f>
        <v>HYDE PARK</v>
      </c>
      <c r="C49" s="52">
        <f>IF('Town Data'!C45&gt;9,'Town Data'!B45,"*")</f>
        <v>3034142.62</v>
      </c>
      <c r="D49" s="53">
        <f>IF('Town Data'!E45&gt;9,'Town Data'!D45,"*")</f>
        <v>366620.22</v>
      </c>
      <c r="E49" s="54" t="str">
        <f>IF('Town Data'!G45&gt;9,'Town Data'!F45,"*")</f>
        <v>*</v>
      </c>
      <c r="F49" s="53">
        <f>IF('Town Data'!I45&gt;9,'Town Data'!H45,"*")</f>
        <v>2558652.62</v>
      </c>
      <c r="G49" s="53">
        <f>IF('Town Data'!K45&gt;9,'Town Data'!J45,"*")</f>
        <v>334489.76</v>
      </c>
      <c r="H49" s="54" t="str">
        <f>IF('Town Data'!M45&gt;9,'Town Data'!L45,"*")</f>
        <v>*</v>
      </c>
      <c r="I49" s="22">
        <f t="shared" si="0"/>
        <v>0.18583609055925693</v>
      </c>
      <c r="J49" s="22">
        <f t="shared" si="1"/>
        <v>0.09605812745956696</v>
      </c>
      <c r="K49" s="22">
        <f t="shared" si="2"/>
      </c>
      <c r="L49" s="15"/>
    </row>
    <row r="50" spans="1:12" ht="15">
      <c r="A50" s="15"/>
      <c r="B50" s="15" t="str">
        <f>'Town Data'!A46</f>
        <v>IRASBURG</v>
      </c>
      <c r="C50" s="48">
        <f>IF('Town Data'!C46&gt;9,'Town Data'!B46,"*")</f>
        <v>840406.61</v>
      </c>
      <c r="D50" s="49">
        <f>IF('Town Data'!E46&gt;9,'Town Data'!D46,"*")</f>
        <v>204082.04</v>
      </c>
      <c r="E50" s="50" t="str">
        <f>IF('Town Data'!G46&gt;9,'Town Data'!F46,"*")</f>
        <v>*</v>
      </c>
      <c r="F50" s="51" t="str">
        <f>IF('Town Data'!I46&gt;9,'Town Data'!H46,"*")</f>
        <v>*</v>
      </c>
      <c r="G50" s="49" t="str">
        <f>IF('Town Data'!K46&gt;9,'Town Data'!J46,"*")</f>
        <v>*</v>
      </c>
      <c r="H50" s="50" t="str">
        <f>IF('Town Data'!M46&gt;9,'Town Data'!L46,"*")</f>
        <v>*</v>
      </c>
      <c r="I50" s="9">
        <f t="shared" si="0"/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JAMAICA</v>
      </c>
      <c r="C51" s="52">
        <f>IF('Town Data'!C47&gt;9,'Town Data'!B47,"*")</f>
        <v>681642.06</v>
      </c>
      <c r="D51" s="53">
        <f>IF('Town Data'!E47&gt;9,'Town Data'!D47,"*")</f>
        <v>296102.93</v>
      </c>
      <c r="E51" s="54" t="str">
        <f>IF('Town Data'!G47&gt;9,'Town Data'!F47,"*")</f>
        <v>*</v>
      </c>
      <c r="F51" s="53">
        <f>IF('Town Data'!I47&gt;9,'Town Data'!H47,"*")</f>
        <v>634782</v>
      </c>
      <c r="G51" s="53">
        <f>IF('Town Data'!K47&gt;9,'Town Data'!J47,"*")</f>
        <v>282239.55</v>
      </c>
      <c r="H51" s="54" t="str">
        <f>IF('Town Data'!M47&gt;9,'Town Data'!L47,"*")</f>
        <v>*</v>
      </c>
      <c r="I51" s="22">
        <f t="shared" si="0"/>
        <v>0.07382071325273883</v>
      </c>
      <c r="J51" s="22">
        <f t="shared" si="1"/>
        <v>0.04911919679577156</v>
      </c>
      <c r="K51" s="22">
        <f t="shared" si="2"/>
      </c>
      <c r="L51" s="15"/>
    </row>
    <row r="52" spans="1:12" ht="15">
      <c r="A52" s="15"/>
      <c r="B52" s="15" t="str">
        <f>'Town Data'!A48</f>
        <v>JERICHO</v>
      </c>
      <c r="C52" s="48">
        <f>IF('Town Data'!C48&gt;9,'Town Data'!B48,"*")</f>
        <v>2152084.07</v>
      </c>
      <c r="D52" s="49">
        <f>IF('Town Data'!E48&gt;9,'Town Data'!D48,"*")</f>
        <v>734956.15</v>
      </c>
      <c r="E52" s="50" t="str">
        <f>IF('Town Data'!G48&gt;9,'Town Data'!F48,"*")</f>
        <v>*</v>
      </c>
      <c r="F52" s="51">
        <f>IF('Town Data'!I48&gt;9,'Town Data'!H48,"*")</f>
        <v>1578238.49</v>
      </c>
      <c r="G52" s="49">
        <f>IF('Town Data'!K48&gt;9,'Town Data'!J48,"*")</f>
        <v>602846.08</v>
      </c>
      <c r="H52" s="50" t="str">
        <f>IF('Town Data'!M48&gt;9,'Town Data'!L48,"*")</f>
        <v>*</v>
      </c>
      <c r="I52" s="9">
        <f t="shared" si="0"/>
        <v>0.363598773972367</v>
      </c>
      <c r="J52" s="9">
        <f t="shared" si="1"/>
        <v>0.2191439479875196</v>
      </c>
      <c r="K52" s="9">
        <f t="shared" si="2"/>
      </c>
      <c r="L52" s="15"/>
    </row>
    <row r="53" spans="1:12" ht="15">
      <c r="A53" s="15"/>
      <c r="B53" s="27" t="str">
        <f>'Town Data'!A49</f>
        <v>JOHNSON</v>
      </c>
      <c r="C53" s="52">
        <f>IF('Town Data'!C49&gt;9,'Town Data'!B49,"*")</f>
        <v>10167482.54</v>
      </c>
      <c r="D53" s="53">
        <f>IF('Town Data'!E49&gt;9,'Town Data'!D49,"*")</f>
        <v>3565788.08</v>
      </c>
      <c r="E53" s="54" t="str">
        <f>IF('Town Data'!G49&gt;9,'Town Data'!F49,"*")</f>
        <v>*</v>
      </c>
      <c r="F53" s="53">
        <f>IF('Town Data'!I49&gt;9,'Town Data'!H49,"*")</f>
        <v>9970420.44</v>
      </c>
      <c r="G53" s="53">
        <f>IF('Town Data'!K49&gt;9,'Town Data'!J49,"*")</f>
        <v>3294300.06</v>
      </c>
      <c r="H53" s="54" t="str">
        <f>IF('Town Data'!M49&gt;9,'Town Data'!L49,"*")</f>
        <v>*</v>
      </c>
      <c r="I53" s="22">
        <f t="shared" si="0"/>
        <v>0.019764673033186516</v>
      </c>
      <c r="J53" s="22">
        <f t="shared" si="1"/>
        <v>0.08241144250836702</v>
      </c>
      <c r="K53" s="22">
        <f t="shared" si="2"/>
      </c>
      <c r="L53" s="15"/>
    </row>
    <row r="54" spans="1:12" ht="15">
      <c r="A54" s="15"/>
      <c r="B54" s="15" t="str">
        <f>'Town Data'!A50</f>
        <v>KILLINGTON</v>
      </c>
      <c r="C54" s="48">
        <f>IF('Town Data'!C50&gt;9,'Town Data'!B50,"*")</f>
        <v>2393727.97</v>
      </c>
      <c r="D54" s="49">
        <f>IF('Town Data'!E50&gt;9,'Town Data'!D50,"*")</f>
        <v>1910998.77</v>
      </c>
      <c r="E54" s="50" t="str">
        <f>IF('Town Data'!G50&gt;9,'Town Data'!F50,"*")</f>
        <v>*</v>
      </c>
      <c r="F54" s="51">
        <f>IF('Town Data'!I50&gt;9,'Town Data'!H50,"*")</f>
        <v>2816420.36</v>
      </c>
      <c r="G54" s="49">
        <f>IF('Town Data'!K50&gt;9,'Town Data'!J50,"*")</f>
        <v>1873023.83</v>
      </c>
      <c r="H54" s="50" t="str">
        <f>IF('Town Data'!M50&gt;9,'Town Data'!L50,"*")</f>
        <v>*</v>
      </c>
      <c r="I54" s="9">
        <f t="shared" si="0"/>
        <v>-0.1500814281856703</v>
      </c>
      <c r="J54" s="9">
        <f t="shared" si="1"/>
        <v>0.02027466997042955</v>
      </c>
      <c r="K54" s="9">
        <f t="shared" si="2"/>
      </c>
      <c r="L54" s="15"/>
    </row>
    <row r="55" spans="1:12" ht="15">
      <c r="A55" s="15"/>
      <c r="B55" s="27" t="str">
        <f>'Town Data'!A51</f>
        <v>LONDONDERRY</v>
      </c>
      <c r="C55" s="52">
        <f>IF('Town Data'!C51&gt;9,'Town Data'!B51,"*")</f>
        <v>3296218.51</v>
      </c>
      <c r="D55" s="53">
        <f>IF('Town Data'!E51&gt;9,'Town Data'!D51,"*")</f>
        <v>1068875.88</v>
      </c>
      <c r="E55" s="54" t="str">
        <f>IF('Town Data'!G51&gt;9,'Town Data'!F51,"*")</f>
        <v>*</v>
      </c>
      <c r="F55" s="53">
        <f>IF('Town Data'!I51&gt;9,'Town Data'!H51,"*")</f>
        <v>2645809.22</v>
      </c>
      <c r="G55" s="53">
        <f>IF('Town Data'!K51&gt;9,'Town Data'!J51,"*")</f>
        <v>980347.79</v>
      </c>
      <c r="H55" s="54" t="str">
        <f>IF('Town Data'!M51&gt;9,'Town Data'!L51,"*")</f>
        <v>*</v>
      </c>
      <c r="I55" s="22">
        <f t="shared" si="0"/>
        <v>0.24582622400869839</v>
      </c>
      <c r="J55" s="22">
        <f t="shared" si="1"/>
        <v>0.09030273837818296</v>
      </c>
      <c r="K55" s="22">
        <f t="shared" si="2"/>
      </c>
      <c r="L55" s="15"/>
    </row>
    <row r="56" spans="1:12" ht="15">
      <c r="A56" s="15"/>
      <c r="B56" s="15" t="str">
        <f>'Town Data'!A52</f>
        <v>LUDLOW</v>
      </c>
      <c r="C56" s="48">
        <f>IF('Town Data'!C52&gt;9,'Town Data'!B52,"*")</f>
        <v>6657600.31</v>
      </c>
      <c r="D56" s="49">
        <f>IF('Town Data'!E52&gt;9,'Town Data'!D52,"*")</f>
        <v>3427322.39</v>
      </c>
      <c r="E56" s="50" t="str">
        <f>IF('Town Data'!G52&gt;9,'Town Data'!F52,"*")</f>
        <v>*</v>
      </c>
      <c r="F56" s="51">
        <f>IF('Town Data'!I52&gt;9,'Town Data'!H52,"*")</f>
        <v>6291105.34</v>
      </c>
      <c r="G56" s="49">
        <f>IF('Town Data'!K52&gt;9,'Town Data'!J52,"*")</f>
        <v>3227822</v>
      </c>
      <c r="H56" s="50" t="str">
        <f>IF('Town Data'!M52&gt;9,'Town Data'!L52,"*")</f>
        <v>*</v>
      </c>
      <c r="I56" s="9">
        <f t="shared" si="0"/>
        <v>0.05825605361743947</v>
      </c>
      <c r="J56" s="9">
        <f t="shared" si="1"/>
        <v>0.06180650296082006</v>
      </c>
      <c r="K56" s="9">
        <f t="shared" si="2"/>
      </c>
      <c r="L56" s="15"/>
    </row>
    <row r="57" spans="1:12" ht="15">
      <c r="A57" s="15"/>
      <c r="B57" s="27" t="str">
        <f>'Town Data'!A53</f>
        <v>LYNDON</v>
      </c>
      <c r="C57" s="52">
        <f>IF('Town Data'!C53&gt;9,'Town Data'!B53,"*")</f>
        <v>8339178.36</v>
      </c>
      <c r="D57" s="53">
        <f>IF('Town Data'!E53&gt;9,'Town Data'!D53,"*")</f>
        <v>2932906.94</v>
      </c>
      <c r="E57" s="54">
        <f>IF('Town Data'!G53&gt;9,'Town Data'!F53,"*")</f>
        <v>46211.9999992</v>
      </c>
      <c r="F57" s="53">
        <f>IF('Town Data'!I53&gt;9,'Town Data'!H53,"*")</f>
        <v>8464791.22</v>
      </c>
      <c r="G57" s="53">
        <f>IF('Town Data'!K53&gt;9,'Town Data'!J53,"*")</f>
        <v>2971306.49</v>
      </c>
      <c r="H57" s="54">
        <f>IF('Town Data'!M53&gt;9,'Town Data'!L53,"*")</f>
        <v>58950.9999994</v>
      </c>
      <c r="I57" s="22">
        <f t="shared" si="0"/>
        <v>-0.014839451645683982</v>
      </c>
      <c r="J57" s="22">
        <f t="shared" si="1"/>
        <v>-0.012923456442219892</v>
      </c>
      <c r="K57" s="22">
        <f t="shared" si="2"/>
        <v>-0.21609472274142352</v>
      </c>
      <c r="L57" s="15"/>
    </row>
    <row r="58" spans="1:12" ht="15">
      <c r="A58" s="15"/>
      <c r="B58" s="15" t="str">
        <f>'Town Data'!A54</f>
        <v>MANCHESTER</v>
      </c>
      <c r="C58" s="48">
        <f>IF('Town Data'!C54&gt;9,'Town Data'!B54,"*")</f>
        <v>31092687.67</v>
      </c>
      <c r="D58" s="49">
        <f>IF('Town Data'!E54&gt;9,'Town Data'!D54,"*")</f>
        <v>9263239.07</v>
      </c>
      <c r="E58" s="50">
        <f>IF('Town Data'!G54&gt;9,'Town Data'!F54,"*")</f>
        <v>305113.8333324</v>
      </c>
      <c r="F58" s="51">
        <f>IF('Town Data'!I54&gt;9,'Town Data'!H54,"*")</f>
        <v>31026359.65</v>
      </c>
      <c r="G58" s="49">
        <f>IF('Town Data'!K54&gt;9,'Town Data'!J54,"*")</f>
        <v>9126523.56</v>
      </c>
      <c r="H58" s="50">
        <f>IF('Town Data'!M54&gt;9,'Town Data'!L54,"*")</f>
        <v>206363.8333321</v>
      </c>
      <c r="I58" s="9">
        <f t="shared" si="0"/>
        <v>0.0021377957565190306</v>
      </c>
      <c r="J58" s="9">
        <f t="shared" si="1"/>
        <v>0.01498002049753102</v>
      </c>
      <c r="K58" s="9">
        <f t="shared" si="2"/>
        <v>0.4785237723384516</v>
      </c>
      <c r="L58" s="15"/>
    </row>
    <row r="59" spans="1:12" ht="15">
      <c r="A59" s="15"/>
      <c r="B59" s="27" t="str">
        <f>'Town Data'!A55</f>
        <v>MIDDLEBURY</v>
      </c>
      <c r="C59" s="52">
        <f>IF('Town Data'!C55&gt;9,'Town Data'!B55,"*")</f>
        <v>31678261.01</v>
      </c>
      <c r="D59" s="53">
        <f>IF('Town Data'!E55&gt;9,'Town Data'!D55,"*")</f>
        <v>8827793.33</v>
      </c>
      <c r="E59" s="54">
        <f>IF('Town Data'!G55&gt;9,'Town Data'!F55,"*")</f>
        <v>253393.9999988</v>
      </c>
      <c r="F59" s="53">
        <f>IF('Town Data'!I55&gt;9,'Town Data'!H55,"*")</f>
        <v>31568902.22</v>
      </c>
      <c r="G59" s="53">
        <f>IF('Town Data'!K55&gt;9,'Town Data'!J55,"*")</f>
        <v>8898872.75</v>
      </c>
      <c r="H59" s="54">
        <f>IF('Town Data'!M55&gt;9,'Town Data'!L55,"*")</f>
        <v>139498.3333322</v>
      </c>
      <c r="I59" s="22">
        <f t="shared" si="0"/>
        <v>0.0034641302772549444</v>
      </c>
      <c r="J59" s="22">
        <f t="shared" si="1"/>
        <v>-0.00798746335596269</v>
      </c>
      <c r="K59" s="22">
        <f t="shared" si="2"/>
        <v>0.8164661465550984</v>
      </c>
      <c r="L59" s="15"/>
    </row>
    <row r="60" spans="1:12" ht="15">
      <c r="A60" s="15"/>
      <c r="B60" s="15" t="str">
        <f>'Town Data'!A56</f>
        <v>MILTON</v>
      </c>
      <c r="C60" s="48">
        <f>IF('Town Data'!C56&gt;9,'Town Data'!B56,"*")</f>
        <v>16104656.3</v>
      </c>
      <c r="D60" s="49">
        <f>IF('Town Data'!E56&gt;9,'Town Data'!D56,"*")</f>
        <v>3435526.04</v>
      </c>
      <c r="E60" s="50">
        <f>IF('Town Data'!G56&gt;9,'Town Data'!F56,"*")</f>
        <v>75630.6666663</v>
      </c>
      <c r="F60" s="51">
        <f>IF('Town Data'!I56&gt;9,'Town Data'!H56,"*")</f>
        <v>19364339.01</v>
      </c>
      <c r="G60" s="49">
        <f>IF('Town Data'!K56&gt;9,'Town Data'!J56,"*")</f>
        <v>3828120.17</v>
      </c>
      <c r="H60" s="50">
        <f>IF('Town Data'!M56&gt;9,'Town Data'!L56,"*")</f>
        <v>41391.8333329</v>
      </c>
      <c r="I60" s="9">
        <f t="shared" si="0"/>
        <v>-0.16833431331256168</v>
      </c>
      <c r="J60" s="9">
        <f t="shared" si="1"/>
        <v>-0.10255533070164824</v>
      </c>
      <c r="K60" s="9">
        <f t="shared" si="2"/>
        <v>0.8271881329350423</v>
      </c>
      <c r="L60" s="15"/>
    </row>
    <row r="61" spans="1:12" ht="15">
      <c r="A61" s="15"/>
      <c r="B61" s="27" t="str">
        <f>'Town Data'!A57</f>
        <v>MONTPELIER</v>
      </c>
      <c r="C61" s="52">
        <f>IF('Town Data'!C57&gt;9,'Town Data'!B57,"*")</f>
        <v>14827839.83</v>
      </c>
      <c r="D61" s="53">
        <f>IF('Town Data'!E57&gt;9,'Town Data'!D57,"*")</f>
        <v>5348214.83</v>
      </c>
      <c r="E61" s="54">
        <f>IF('Town Data'!G57&gt;9,'Town Data'!F57,"*")</f>
        <v>184503.1666658</v>
      </c>
      <c r="F61" s="53">
        <f>IF('Town Data'!I57&gt;9,'Town Data'!H57,"*")</f>
        <v>14759536.47</v>
      </c>
      <c r="G61" s="53">
        <f>IF('Town Data'!K57&gt;9,'Town Data'!J57,"*")</f>
        <v>5635329.02</v>
      </c>
      <c r="H61" s="54">
        <f>IF('Town Data'!M57&gt;9,'Town Data'!L57,"*")</f>
        <v>232835.666666</v>
      </c>
      <c r="I61" s="22">
        <f t="shared" si="0"/>
        <v>0.004627744247851667</v>
      </c>
      <c r="J61" s="22">
        <f t="shared" si="1"/>
        <v>-0.05094896659645252</v>
      </c>
      <c r="K61" s="22">
        <f t="shared" si="2"/>
        <v>-0.2075820285280107</v>
      </c>
      <c r="L61" s="15"/>
    </row>
    <row r="62" spans="1:12" ht="15">
      <c r="A62" s="15"/>
      <c r="B62" s="15" t="str">
        <f>'Town Data'!A58</f>
        <v>MORETOWN</v>
      </c>
      <c r="C62" s="48">
        <f>IF('Town Data'!C58&gt;9,'Town Data'!B58,"*")</f>
        <v>421733.51</v>
      </c>
      <c r="D62" s="49" t="str">
        <f>IF('Town Data'!E58&gt;9,'Town Data'!D58,"*")</f>
        <v>*</v>
      </c>
      <c r="E62" s="50" t="str">
        <f>IF('Town Data'!G58&gt;9,'Town Data'!F58,"*")</f>
        <v>*</v>
      </c>
      <c r="F62" s="51">
        <f>IF('Town Data'!I58&gt;9,'Town Data'!H58,"*")</f>
        <v>370435.3</v>
      </c>
      <c r="G62" s="49" t="str">
        <f>IF('Town Data'!K58&gt;9,'Town Data'!J58,"*")</f>
        <v>*</v>
      </c>
      <c r="H62" s="50" t="str">
        <f>IF('Town Data'!M58&gt;9,'Town Data'!L58,"*")</f>
        <v>*</v>
      </c>
      <c r="I62" s="9">
        <f t="shared" si="0"/>
        <v>0.13848088991518903</v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MORRISTOWN</v>
      </c>
      <c r="C63" s="52">
        <f>IF('Town Data'!C59&gt;9,'Town Data'!B59,"*")</f>
        <v>19576612.15</v>
      </c>
      <c r="D63" s="53">
        <f>IF('Town Data'!E59&gt;9,'Town Data'!D59,"*")</f>
        <v>6629075.37</v>
      </c>
      <c r="E63" s="54">
        <f>IF('Town Data'!G59&gt;9,'Town Data'!F59,"*")</f>
        <v>204417.9999989</v>
      </c>
      <c r="F63" s="53">
        <f>IF('Town Data'!I59&gt;9,'Town Data'!H59,"*")</f>
        <v>17906343.33</v>
      </c>
      <c r="G63" s="53">
        <f>IF('Town Data'!K59&gt;9,'Town Data'!J59,"*")</f>
        <v>6502354.78</v>
      </c>
      <c r="H63" s="54">
        <f>IF('Town Data'!M59&gt;9,'Town Data'!L59,"*")</f>
        <v>151684.833332</v>
      </c>
      <c r="I63" s="22">
        <f t="shared" si="0"/>
        <v>0.09327805176178315</v>
      </c>
      <c r="J63" s="22">
        <f t="shared" si="1"/>
        <v>0.01948841524147039</v>
      </c>
      <c r="K63" s="22">
        <f t="shared" si="2"/>
        <v>0.3476495672542312</v>
      </c>
      <c r="L63" s="15"/>
    </row>
    <row r="64" spans="1:12" ht="15">
      <c r="A64" s="15"/>
      <c r="B64" s="15" t="str">
        <f>'Town Data'!A60</f>
        <v>NEW HAVEN</v>
      </c>
      <c r="C64" s="48">
        <f>IF('Town Data'!C60&gt;9,'Town Data'!B60,"*")</f>
        <v>10673088.17</v>
      </c>
      <c r="D64" s="49">
        <f>IF('Town Data'!E60&gt;9,'Town Data'!D60,"*")</f>
        <v>669558.03</v>
      </c>
      <c r="E64" s="50" t="str">
        <f>IF('Town Data'!G60&gt;9,'Town Data'!F60,"*")</f>
        <v>*</v>
      </c>
      <c r="F64" s="51">
        <f>IF('Town Data'!I60&gt;9,'Town Data'!H60,"*")</f>
        <v>10590932</v>
      </c>
      <c r="G64" s="49">
        <f>IF('Town Data'!K60&gt;9,'Town Data'!J60,"*")</f>
        <v>793716.85</v>
      </c>
      <c r="H64" s="50" t="str">
        <f>IF('Town Data'!M60&gt;9,'Town Data'!L60,"*")</f>
        <v>*</v>
      </c>
      <c r="I64" s="9">
        <f t="shared" si="0"/>
        <v>0.00775721815606029</v>
      </c>
      <c r="J64" s="9">
        <f t="shared" si="1"/>
        <v>-0.15642709361657114</v>
      </c>
      <c r="K64" s="9">
        <f t="shared" si="2"/>
      </c>
      <c r="L64" s="15"/>
    </row>
    <row r="65" spans="1:12" ht="15">
      <c r="A65" s="15"/>
      <c r="B65" s="27" t="str">
        <f>'Town Data'!A61</f>
        <v>NEWBURY</v>
      </c>
      <c r="C65" s="52">
        <f>IF('Town Data'!C61&gt;9,'Town Data'!B61,"*")</f>
        <v>3399713.42</v>
      </c>
      <c r="D65" s="53">
        <f>IF('Town Data'!E61&gt;9,'Town Data'!D61,"*")</f>
        <v>191129.35</v>
      </c>
      <c r="E65" s="54" t="str">
        <f>IF('Town Data'!G61&gt;9,'Town Data'!F61,"*")</f>
        <v>*</v>
      </c>
      <c r="F65" s="53">
        <f>IF('Town Data'!I61&gt;9,'Town Data'!H61,"*")</f>
        <v>2876412.87</v>
      </c>
      <c r="G65" s="53">
        <f>IF('Town Data'!K61&gt;9,'Town Data'!J61,"*")</f>
        <v>170432.77</v>
      </c>
      <c r="H65" s="54" t="str">
        <f>IF('Town Data'!M61&gt;9,'Town Data'!L61,"*")</f>
        <v>*</v>
      </c>
      <c r="I65" s="22">
        <f t="shared" si="0"/>
        <v>0.18192817709093334</v>
      </c>
      <c r="J65" s="22">
        <f t="shared" si="1"/>
        <v>0.12143544929769091</v>
      </c>
      <c r="K65" s="22">
        <f t="shared" si="2"/>
      </c>
      <c r="L65" s="15"/>
    </row>
    <row r="66" spans="1:12" ht="15">
      <c r="A66" s="15"/>
      <c r="B66" s="15" t="str">
        <f>'Town Data'!A62</f>
        <v>NEWPORT</v>
      </c>
      <c r="C66" s="48">
        <f>IF('Town Data'!C62&gt;9,'Town Data'!B62,"*")</f>
        <v>15750002.57</v>
      </c>
      <c r="D66" s="49">
        <f>IF('Town Data'!E62&gt;9,'Town Data'!D62,"*")</f>
        <v>3480857.96</v>
      </c>
      <c r="E66" s="50">
        <f>IF('Town Data'!G62&gt;9,'Town Data'!F62,"*")</f>
        <v>29777.8333326</v>
      </c>
      <c r="F66" s="51">
        <f>IF('Town Data'!I62&gt;9,'Town Data'!H62,"*")</f>
        <v>18978779.66</v>
      </c>
      <c r="G66" s="49">
        <f>IF('Town Data'!K62&gt;9,'Town Data'!J62,"*")</f>
        <v>3705131.69</v>
      </c>
      <c r="H66" s="50">
        <f>IF('Town Data'!M62&gt;9,'Town Data'!L62,"*")</f>
        <v>55469.9999987</v>
      </c>
      <c r="I66" s="9">
        <f t="shared" si="0"/>
        <v>-0.17012564284125314</v>
      </c>
      <c r="J66" s="9">
        <f t="shared" si="1"/>
        <v>-0.06053056915771865</v>
      </c>
      <c r="K66" s="9">
        <f t="shared" si="2"/>
        <v>-0.4631722853200311</v>
      </c>
      <c r="L66" s="15"/>
    </row>
    <row r="67" spans="1:12" ht="15">
      <c r="A67" s="15"/>
      <c r="B67" s="27" t="str">
        <f>'Town Data'!A63</f>
        <v>NORTHFIELD</v>
      </c>
      <c r="C67" s="52">
        <f>IF('Town Data'!C63&gt;9,'Town Data'!B63,"*")</f>
        <v>4712829.31</v>
      </c>
      <c r="D67" s="53">
        <f>IF('Town Data'!E63&gt;9,'Town Data'!D63,"*")</f>
        <v>1464927</v>
      </c>
      <c r="E67" s="54" t="str">
        <f>IF('Town Data'!G63&gt;9,'Town Data'!F63,"*")</f>
        <v>*</v>
      </c>
      <c r="F67" s="53">
        <f>IF('Town Data'!I63&gt;9,'Town Data'!H63,"*")</f>
        <v>4310252.93</v>
      </c>
      <c r="G67" s="53">
        <f>IF('Town Data'!K63&gt;9,'Town Data'!J63,"*")</f>
        <v>1541898.85</v>
      </c>
      <c r="H67" s="54" t="str">
        <f>IF('Town Data'!M63&gt;9,'Town Data'!L63,"*")</f>
        <v>*</v>
      </c>
      <c r="I67" s="22">
        <f t="shared" si="0"/>
        <v>0.09339971146426433</v>
      </c>
      <c r="J67" s="22">
        <f t="shared" si="1"/>
        <v>-0.049920168239310954</v>
      </c>
      <c r="K67" s="22">
        <f t="shared" si="2"/>
      </c>
      <c r="L67" s="15"/>
    </row>
    <row r="68" spans="1:12" ht="15">
      <c r="A68" s="15"/>
      <c r="B68" s="15" t="str">
        <f>'Town Data'!A64</f>
        <v>NORWICH</v>
      </c>
      <c r="C68" s="48">
        <f>IF('Town Data'!C64&gt;9,'Town Data'!B64,"*")</f>
        <v>4985831.59</v>
      </c>
      <c r="D68" s="49">
        <f>IF('Town Data'!E64&gt;9,'Town Data'!D64,"*")</f>
        <v>404329.52</v>
      </c>
      <c r="E68" s="50" t="str">
        <f>IF('Town Data'!G64&gt;9,'Town Data'!F64,"*")</f>
        <v>*</v>
      </c>
      <c r="F68" s="51">
        <f>IF('Town Data'!I64&gt;9,'Town Data'!H64,"*")</f>
        <v>1919806.34</v>
      </c>
      <c r="G68" s="49">
        <f>IF('Town Data'!K64&gt;9,'Town Data'!J64,"*")</f>
        <v>481959.7</v>
      </c>
      <c r="H68" s="50" t="str">
        <f>IF('Town Data'!M64&gt;9,'Town Data'!L64,"*")</f>
        <v>*</v>
      </c>
      <c r="I68" s="9">
        <f t="shared" si="0"/>
        <v>1.597049236747494</v>
      </c>
      <c r="J68" s="9">
        <f t="shared" si="1"/>
        <v>-0.16107193194783712</v>
      </c>
      <c r="K68" s="9">
        <f t="shared" si="2"/>
      </c>
      <c r="L68" s="15"/>
    </row>
    <row r="69" spans="1:12" ht="15">
      <c r="A69" s="15"/>
      <c r="B69" s="27" t="str">
        <f>'Town Data'!A65</f>
        <v>PITTSFORD</v>
      </c>
      <c r="C69" s="52">
        <f>IF('Town Data'!C65&gt;9,'Town Data'!B65,"*")</f>
        <v>2355479.18</v>
      </c>
      <c r="D69" s="53">
        <f>IF('Town Data'!E65&gt;9,'Town Data'!D65,"*")</f>
        <v>753571.4</v>
      </c>
      <c r="E69" s="54" t="str">
        <f>IF('Town Data'!G65&gt;9,'Town Data'!F65,"*")</f>
        <v>*</v>
      </c>
      <c r="F69" s="53">
        <f>IF('Town Data'!I65&gt;9,'Town Data'!H65,"*")</f>
        <v>2033601.79</v>
      </c>
      <c r="G69" s="53">
        <f>IF('Town Data'!K65&gt;9,'Town Data'!J65,"*")</f>
        <v>688192.45</v>
      </c>
      <c r="H69" s="54" t="str">
        <f>IF('Town Data'!M65&gt;9,'Town Data'!L65,"*")</f>
        <v>*</v>
      </c>
      <c r="I69" s="22">
        <f t="shared" si="0"/>
        <v>0.15827945843812427</v>
      </c>
      <c r="J69" s="22">
        <f t="shared" si="1"/>
        <v>0.09500096956890486</v>
      </c>
      <c r="K69" s="22">
        <f t="shared" si="2"/>
      </c>
      <c r="L69" s="15"/>
    </row>
    <row r="70" spans="1:12" ht="15">
      <c r="A70" s="15"/>
      <c r="B70" s="15" t="str">
        <f>'Town Data'!A66</f>
        <v>POULTNEY</v>
      </c>
      <c r="C70" s="48">
        <f>IF('Town Data'!C66&gt;9,'Town Data'!B66,"*")</f>
        <v>2506377.32</v>
      </c>
      <c r="D70" s="49">
        <f>IF('Town Data'!E66&gt;9,'Town Data'!D66,"*")</f>
        <v>760006.51</v>
      </c>
      <c r="E70" s="50" t="str">
        <f>IF('Town Data'!G66&gt;9,'Town Data'!F66,"*")</f>
        <v>*</v>
      </c>
      <c r="F70" s="51">
        <f>IF('Town Data'!I66&gt;9,'Town Data'!H66,"*")</f>
        <v>2381550.2</v>
      </c>
      <c r="G70" s="49">
        <f>IF('Town Data'!K66&gt;9,'Town Data'!J66,"*")</f>
        <v>800333.17</v>
      </c>
      <c r="H70" s="50" t="str">
        <f>IF('Town Data'!M66&gt;9,'Town Data'!L66,"*")</f>
        <v>*</v>
      </c>
      <c r="I70" s="9">
        <f t="shared" si="0"/>
        <v>0.052414230025468134</v>
      </c>
      <c r="J70" s="9">
        <f t="shared" si="1"/>
        <v>-0.05038734056218116</v>
      </c>
      <c r="K70" s="9">
        <f t="shared" si="2"/>
      </c>
      <c r="L70" s="15"/>
    </row>
    <row r="71" spans="1:12" ht="15">
      <c r="A71" s="15"/>
      <c r="B71" s="27" t="str">
        <f>'Town Data'!A67</f>
        <v>POWNAL</v>
      </c>
      <c r="C71" s="52">
        <f>IF('Town Data'!C67&gt;9,'Town Data'!B67,"*")</f>
        <v>775365.82</v>
      </c>
      <c r="D71" s="53" t="str">
        <f>IF('Town Data'!E67&gt;9,'Town Data'!D67,"*")</f>
        <v>*</v>
      </c>
      <c r="E71" s="54" t="str">
        <f>IF('Town Data'!G67&gt;9,'Town Data'!F67,"*")</f>
        <v>*</v>
      </c>
      <c r="F71" s="53">
        <f>IF('Town Data'!I67&gt;9,'Town Data'!H67,"*")</f>
        <v>759270.63</v>
      </c>
      <c r="G71" s="53">
        <f>IF('Town Data'!K67&gt;9,'Town Data'!J67,"*")</f>
        <v>441546.49</v>
      </c>
      <c r="H71" s="54" t="str">
        <f>IF('Town Data'!M67&gt;9,'Town Data'!L67,"*")</f>
        <v>*</v>
      </c>
      <c r="I71" s="22">
        <f aca="true" t="shared" si="3" ref="I71:I100">_xlfn.IFERROR((C71-F71)/F71,"")</f>
        <v>0.021198225460136583</v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PUTNEY</v>
      </c>
      <c r="C72" s="48">
        <f>IF('Town Data'!C68&gt;9,'Town Data'!B68,"*")</f>
        <v>986103.53</v>
      </c>
      <c r="D72" s="49">
        <f>IF('Town Data'!E68&gt;9,'Town Data'!D68,"*")</f>
        <v>315679.95</v>
      </c>
      <c r="E72" s="50" t="str">
        <f>IF('Town Data'!G68&gt;9,'Town Data'!F68,"*")</f>
        <v>*</v>
      </c>
      <c r="F72" s="51">
        <f>IF('Town Data'!I68&gt;9,'Town Data'!H68,"*")</f>
        <v>1009691.86</v>
      </c>
      <c r="G72" s="49">
        <f>IF('Town Data'!K68&gt;9,'Town Data'!J68,"*")</f>
        <v>357731.99</v>
      </c>
      <c r="H72" s="50" t="str">
        <f>IF('Town Data'!M68&gt;9,'Town Data'!L68,"*")</f>
        <v>*</v>
      </c>
      <c r="I72" s="9">
        <f t="shared" si="3"/>
        <v>-0.02336190964241304</v>
      </c>
      <c r="J72" s="9">
        <f t="shared" si="4"/>
        <v>-0.11755180183913655</v>
      </c>
      <c r="K72" s="9">
        <f t="shared" si="5"/>
      </c>
      <c r="L72" s="15"/>
    </row>
    <row r="73" spans="1:12" ht="15">
      <c r="A73" s="15"/>
      <c r="B73" s="27" t="str">
        <f>'Town Data'!A69</f>
        <v>RANDOLPH</v>
      </c>
      <c r="C73" s="52">
        <f>IF('Town Data'!C69&gt;9,'Town Data'!B69,"*")</f>
        <v>7543481.69</v>
      </c>
      <c r="D73" s="53">
        <f>IF('Town Data'!E69&gt;9,'Town Data'!D69,"*")</f>
        <v>2084453.81</v>
      </c>
      <c r="E73" s="54">
        <f>IF('Town Data'!G69&gt;9,'Town Data'!F69,"*")</f>
        <v>33326.4999995</v>
      </c>
      <c r="F73" s="53">
        <f>IF('Town Data'!I69&gt;9,'Town Data'!H69,"*")</f>
        <v>7790370.01</v>
      </c>
      <c r="G73" s="53">
        <f>IF('Town Data'!K69&gt;9,'Town Data'!J69,"*")</f>
        <v>2113615.58</v>
      </c>
      <c r="H73" s="54">
        <f>IF('Town Data'!M69&gt;9,'Town Data'!L69,"*")</f>
        <v>69288.4999995</v>
      </c>
      <c r="I73" s="22">
        <f t="shared" si="3"/>
        <v>-0.03169147546048322</v>
      </c>
      <c r="J73" s="22">
        <f t="shared" si="4"/>
        <v>-0.013797102120149974</v>
      </c>
      <c r="K73" s="22">
        <f t="shared" si="5"/>
        <v>-0.5190183075150927</v>
      </c>
      <c r="L73" s="15"/>
    </row>
    <row r="74" spans="1:12" ht="15">
      <c r="A74" s="15"/>
      <c r="B74" s="15" t="str">
        <f>'Town Data'!A70</f>
        <v>RICHFORD</v>
      </c>
      <c r="C74" s="48">
        <f>IF('Town Data'!C70&gt;9,'Town Data'!B70,"*")</f>
        <v>5724266.94</v>
      </c>
      <c r="D74" s="49">
        <f>IF('Town Data'!E70&gt;9,'Town Data'!D70,"*")</f>
        <v>251386.84</v>
      </c>
      <c r="E74" s="50" t="str">
        <f>IF('Town Data'!G70&gt;9,'Town Data'!F70,"*")</f>
        <v>*</v>
      </c>
      <c r="F74" s="51">
        <f>IF('Town Data'!I70&gt;9,'Town Data'!H70,"*")</f>
        <v>5836365.04</v>
      </c>
      <c r="G74" s="49">
        <f>IF('Town Data'!K70&gt;9,'Town Data'!J70,"*")</f>
        <v>265358.49</v>
      </c>
      <c r="H74" s="50" t="str">
        <f>IF('Town Data'!M70&gt;9,'Town Data'!L70,"*")</f>
        <v>*</v>
      </c>
      <c r="I74" s="9">
        <f t="shared" si="3"/>
        <v>-0.019206834944648976</v>
      </c>
      <c r="J74" s="9">
        <f t="shared" si="4"/>
        <v>-0.05265198034553179</v>
      </c>
      <c r="K74" s="9">
        <f t="shared" si="5"/>
      </c>
      <c r="L74" s="15"/>
    </row>
    <row r="75" spans="1:12" ht="15">
      <c r="A75" s="15"/>
      <c r="B75" s="27" t="str">
        <f>'Town Data'!A71</f>
        <v>RICHMOND</v>
      </c>
      <c r="C75" s="52">
        <f>IF('Town Data'!C71&gt;9,'Town Data'!B71,"*")</f>
        <v>7484845.71</v>
      </c>
      <c r="D75" s="53">
        <f>IF('Town Data'!E71&gt;9,'Town Data'!D71,"*")</f>
        <v>2372329.04</v>
      </c>
      <c r="E75" s="54" t="str">
        <f>IF('Town Data'!G71&gt;9,'Town Data'!F71,"*")</f>
        <v>*</v>
      </c>
      <c r="F75" s="53">
        <f>IF('Town Data'!I71&gt;9,'Town Data'!H71,"*")</f>
        <v>8274839.99</v>
      </c>
      <c r="G75" s="53">
        <f>IF('Town Data'!K71&gt;9,'Town Data'!J71,"*")</f>
        <v>2365604</v>
      </c>
      <c r="H75" s="54" t="str">
        <f>IF('Town Data'!M71&gt;9,'Town Data'!L71,"*")</f>
        <v>*</v>
      </c>
      <c r="I75" s="22">
        <f t="shared" si="3"/>
        <v>-0.09546943275697108</v>
      </c>
      <c r="J75" s="22">
        <f t="shared" si="4"/>
        <v>0.002842842673583591</v>
      </c>
      <c r="K75" s="22">
        <f t="shared" si="5"/>
      </c>
      <c r="L75" s="15"/>
    </row>
    <row r="76" spans="1:12" ht="15">
      <c r="A76" s="15"/>
      <c r="B76" s="15" t="str">
        <f>'Town Data'!A72</f>
        <v>ROCHESTER</v>
      </c>
      <c r="C76" s="48">
        <f>IF('Town Data'!C72&gt;9,'Town Data'!B72,"*")</f>
        <v>1094063.67</v>
      </c>
      <c r="D76" s="49">
        <f>IF('Town Data'!E72&gt;9,'Town Data'!D72,"*")</f>
        <v>327114.4</v>
      </c>
      <c r="E76" s="50" t="str">
        <f>IF('Town Data'!G72&gt;9,'Town Data'!F72,"*")</f>
        <v>*</v>
      </c>
      <c r="F76" s="51">
        <f>IF('Town Data'!I72&gt;9,'Town Data'!H72,"*")</f>
        <v>1621395.18</v>
      </c>
      <c r="G76" s="49">
        <f>IF('Town Data'!K72&gt;9,'Town Data'!J72,"*")</f>
        <v>280396.77</v>
      </c>
      <c r="H76" s="50" t="str">
        <f>IF('Town Data'!M72&gt;9,'Town Data'!L72,"*")</f>
        <v>*</v>
      </c>
      <c r="I76" s="9">
        <f t="shared" si="3"/>
        <v>-0.32523317973598515</v>
      </c>
      <c r="J76" s="9">
        <f t="shared" si="4"/>
        <v>0.16661258259144712</v>
      </c>
      <c r="K76" s="9">
        <f t="shared" si="5"/>
      </c>
      <c r="L76" s="15"/>
    </row>
    <row r="77" spans="1:12" ht="15">
      <c r="A77" s="15"/>
      <c r="B77" s="27" t="str">
        <f>'Town Data'!A73</f>
        <v>ROCKINGHAM</v>
      </c>
      <c r="C77" s="52">
        <f>IF('Town Data'!C73&gt;9,'Town Data'!B73,"*")</f>
        <v>4845213.22</v>
      </c>
      <c r="D77" s="53">
        <f>IF('Town Data'!E73&gt;9,'Town Data'!D73,"*")</f>
        <v>1222045.91</v>
      </c>
      <c r="E77" s="54">
        <f>IF('Town Data'!G73&gt;9,'Town Data'!F73,"*")</f>
        <v>7556.3333332</v>
      </c>
      <c r="F77" s="53">
        <f>IF('Town Data'!I73&gt;9,'Town Data'!H73,"*")</f>
        <v>4837334.73</v>
      </c>
      <c r="G77" s="53">
        <f>IF('Town Data'!K73&gt;9,'Town Data'!J73,"*")</f>
        <v>1185154.98</v>
      </c>
      <c r="H77" s="54" t="str">
        <f>IF('Town Data'!M73&gt;9,'Town Data'!L73,"*")</f>
        <v>*</v>
      </c>
      <c r="I77" s="22">
        <f t="shared" si="3"/>
        <v>0.001628684066690438</v>
      </c>
      <c r="J77" s="22">
        <f t="shared" si="4"/>
        <v>0.03112751549168695</v>
      </c>
      <c r="K77" s="22">
        <f t="shared" si="5"/>
      </c>
      <c r="L77" s="15"/>
    </row>
    <row r="78" spans="1:12" ht="15">
      <c r="A78" s="15"/>
      <c r="B78" s="15" t="str">
        <f>'Town Data'!A74</f>
        <v>ROYALTON</v>
      </c>
      <c r="C78" s="48">
        <f>IF('Town Data'!C74&gt;9,'Town Data'!B74,"*")</f>
        <v>5112953.37</v>
      </c>
      <c r="D78" s="49">
        <f>IF('Town Data'!E74&gt;9,'Town Data'!D74,"*")</f>
        <v>1385610.7</v>
      </c>
      <c r="E78" s="50" t="str">
        <f>IF('Town Data'!G74&gt;9,'Town Data'!F74,"*")</f>
        <v>*</v>
      </c>
      <c r="F78" s="51">
        <f>IF('Town Data'!I74&gt;9,'Town Data'!H74,"*")</f>
        <v>4016285.91</v>
      </c>
      <c r="G78" s="49">
        <f>IF('Town Data'!K74&gt;9,'Town Data'!J74,"*")</f>
        <v>1402566.71</v>
      </c>
      <c r="H78" s="50" t="str">
        <f>IF('Town Data'!M74&gt;9,'Town Data'!L74,"*")</f>
        <v>*</v>
      </c>
      <c r="I78" s="9">
        <f t="shared" si="3"/>
        <v>0.27305512719337255</v>
      </c>
      <c r="J78" s="9">
        <f t="shared" si="4"/>
        <v>-0.012089271675355827</v>
      </c>
      <c r="K78" s="9">
        <f t="shared" si="5"/>
      </c>
      <c r="L78" s="15"/>
    </row>
    <row r="79" spans="1:12" ht="15">
      <c r="A79" s="15"/>
      <c r="B79" s="27" t="str">
        <f>'Town Data'!A75</f>
        <v>RUTLAND</v>
      </c>
      <c r="C79" s="52">
        <f>IF('Town Data'!C75&gt;9,'Town Data'!B75,"*")</f>
        <v>39332696.49</v>
      </c>
      <c r="D79" s="53">
        <f>IF('Town Data'!E75&gt;9,'Town Data'!D75,"*")</f>
        <v>14119072.13</v>
      </c>
      <c r="E79" s="54">
        <f>IF('Town Data'!G75&gt;9,'Town Data'!F75,"*")</f>
        <v>583936.8333314</v>
      </c>
      <c r="F79" s="53">
        <f>IF('Town Data'!I75&gt;9,'Town Data'!H75,"*")</f>
        <v>37348315.73</v>
      </c>
      <c r="G79" s="53">
        <f>IF('Town Data'!K75&gt;9,'Town Data'!J75,"*")</f>
        <v>14502853.42</v>
      </c>
      <c r="H79" s="54">
        <f>IF('Town Data'!M75&gt;9,'Town Data'!L75,"*")</f>
        <v>537064.3333313</v>
      </c>
      <c r="I79" s="22">
        <f t="shared" si="3"/>
        <v>0.053131733552473255</v>
      </c>
      <c r="J79" s="22">
        <f t="shared" si="4"/>
        <v>-0.026462467687272475</v>
      </c>
      <c r="K79" s="22">
        <f t="shared" si="5"/>
        <v>0.08727539158923381</v>
      </c>
      <c r="L79" s="15"/>
    </row>
    <row r="80" spans="1:12" ht="15">
      <c r="A80" s="15"/>
      <c r="B80" s="15" t="str">
        <f>'Town Data'!A76</f>
        <v>RUTLAND TOWN</v>
      </c>
      <c r="C80" s="48">
        <f>IF('Town Data'!C76&gt;9,'Town Data'!B76,"*")</f>
        <v>25761445.64</v>
      </c>
      <c r="D80" s="49">
        <f>IF('Town Data'!E76&gt;9,'Town Data'!D76,"*")</f>
        <v>9829685.11</v>
      </c>
      <c r="E80" s="50">
        <f>IF('Town Data'!G76&gt;9,'Town Data'!F76,"*")</f>
        <v>664657.9999992</v>
      </c>
      <c r="F80" s="51">
        <f>IF('Town Data'!I76&gt;9,'Town Data'!H76,"*")</f>
        <v>27166792.91</v>
      </c>
      <c r="G80" s="49">
        <f>IF('Town Data'!K76&gt;9,'Town Data'!J76,"*")</f>
        <v>9360268.5</v>
      </c>
      <c r="H80" s="50">
        <f>IF('Town Data'!M76&gt;9,'Town Data'!L76,"*")</f>
        <v>740831.3333325</v>
      </c>
      <c r="I80" s="9">
        <f t="shared" si="3"/>
        <v>-0.051730333965283634</v>
      </c>
      <c r="J80" s="9">
        <f t="shared" si="4"/>
        <v>0.05014990862708686</v>
      </c>
      <c r="K80" s="9">
        <f t="shared" si="5"/>
        <v>-0.1028214249398005</v>
      </c>
      <c r="L80" s="15"/>
    </row>
    <row r="81" spans="1:12" ht="15">
      <c r="A81" s="15"/>
      <c r="B81" s="27" t="str">
        <f>'Town Data'!A77</f>
        <v>SHAFTSBURY</v>
      </c>
      <c r="C81" s="52">
        <f>IF('Town Data'!C77&gt;9,'Town Data'!B77,"*")</f>
        <v>5399564.85</v>
      </c>
      <c r="D81" s="53" t="str">
        <f>IF('Town Data'!E77&gt;9,'Town Data'!D77,"*")</f>
        <v>*</v>
      </c>
      <c r="E81" s="54" t="str">
        <f>IF('Town Data'!G77&gt;9,'Town Data'!F77,"*")</f>
        <v>*</v>
      </c>
      <c r="F81" s="53" t="str">
        <f>IF('Town Data'!I77&gt;9,'Town Data'!H77,"*")</f>
        <v>*</v>
      </c>
      <c r="G81" s="53" t="str">
        <f>IF('Town Data'!K77&gt;9,'Town Data'!J77,"*")</f>
        <v>*</v>
      </c>
      <c r="H81" s="54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 t="str">
        <f>'Town Data'!A78</f>
        <v>SHELBURNE</v>
      </c>
      <c r="C82" s="48">
        <f>IF('Town Data'!C78&gt;9,'Town Data'!B78,"*")</f>
        <v>14663076.15</v>
      </c>
      <c r="D82" s="49">
        <f>IF('Town Data'!E78&gt;9,'Town Data'!D78,"*")</f>
        <v>4715730.92</v>
      </c>
      <c r="E82" s="50">
        <f>IF('Town Data'!G78&gt;9,'Town Data'!F78,"*")</f>
        <v>15638.8333327</v>
      </c>
      <c r="F82" s="51">
        <f>IF('Town Data'!I78&gt;9,'Town Data'!H78,"*")</f>
        <v>14917067.5</v>
      </c>
      <c r="G82" s="49">
        <f>IF('Town Data'!K78&gt;9,'Town Data'!J78,"*")</f>
        <v>4531774.51</v>
      </c>
      <c r="H82" s="50">
        <f>IF('Town Data'!M78&gt;9,'Town Data'!L78,"*")</f>
        <v>88799.6666662</v>
      </c>
      <c r="I82" s="9">
        <f t="shared" si="3"/>
        <v>-0.01702689553425964</v>
      </c>
      <c r="J82" s="9">
        <f t="shared" si="4"/>
        <v>0.04059257793918792</v>
      </c>
      <c r="K82" s="9">
        <f t="shared" si="5"/>
        <v>-0.8238863509309473</v>
      </c>
      <c r="L82" s="15"/>
    </row>
    <row r="83" spans="1:12" ht="15">
      <c r="A83" s="15"/>
      <c r="B83" s="27" t="str">
        <f>'Town Data'!A79</f>
        <v>SOUTH BURLINGTON</v>
      </c>
      <c r="C83" s="52">
        <f>IF('Town Data'!C79&gt;9,'Town Data'!B79,"*")</f>
        <v>149200366.9</v>
      </c>
      <c r="D83" s="53">
        <f>IF('Town Data'!E79&gt;9,'Town Data'!D79,"*")</f>
        <v>27113893.98</v>
      </c>
      <c r="E83" s="54">
        <f>IF('Town Data'!G79&gt;9,'Town Data'!F79,"*")</f>
        <v>1845519.1666619</v>
      </c>
      <c r="F83" s="53">
        <f>IF('Town Data'!I79&gt;9,'Town Data'!H79,"*")</f>
        <v>139651633.85</v>
      </c>
      <c r="G83" s="53">
        <f>IF('Town Data'!K79&gt;9,'Town Data'!J79,"*")</f>
        <v>25065102.69</v>
      </c>
      <c r="H83" s="54">
        <f>IF('Town Data'!M79&gt;9,'Town Data'!L79,"*")</f>
        <v>2006681.3333297</v>
      </c>
      <c r="I83" s="22">
        <f t="shared" si="3"/>
        <v>0.0683753765477339</v>
      </c>
      <c r="J83" s="22">
        <f t="shared" si="4"/>
        <v>0.08173879498277048</v>
      </c>
      <c r="K83" s="22">
        <f t="shared" si="5"/>
        <v>-0.08031278508998858</v>
      </c>
      <c r="L83" s="15"/>
    </row>
    <row r="84" spans="1:12" ht="15">
      <c r="A84" s="15"/>
      <c r="B84" s="15" t="str">
        <f>'Town Data'!A80</f>
        <v>SOUTH HERO</v>
      </c>
      <c r="C84" s="48">
        <f>IF('Town Data'!C80&gt;9,'Town Data'!B80,"*")</f>
        <v>2145851.28</v>
      </c>
      <c r="D84" s="51">
        <f>IF('Town Data'!E80&gt;9,'Town Data'!D80,"*")</f>
        <v>795626.86</v>
      </c>
      <c r="E84" s="58" t="str">
        <f>IF('Town Data'!G80&gt;9,'Town Data'!F80,"*")</f>
        <v>*</v>
      </c>
      <c r="F84" s="51">
        <f>IF('Town Data'!I80&gt;9,'Town Data'!H80,"*")</f>
        <v>1996402.64</v>
      </c>
      <c r="G84" s="49">
        <f>IF('Town Data'!K80&gt;9,'Town Data'!J80,"*")</f>
        <v>736577.6</v>
      </c>
      <c r="H84" s="50" t="str">
        <f>IF('Town Data'!M80&gt;9,'Town Data'!L80,"*")</f>
        <v>*</v>
      </c>
      <c r="I84" s="9">
        <f t="shared" si="3"/>
        <v>0.07485896732735231</v>
      </c>
      <c r="J84" s="9">
        <f t="shared" si="4"/>
        <v>0.08016705911230536</v>
      </c>
      <c r="K84" s="9">
        <f t="shared" si="5"/>
      </c>
      <c r="L84" s="15"/>
    </row>
    <row r="85" spans="1:12" ht="15">
      <c r="A85" s="15"/>
      <c r="B85" s="27" t="str">
        <f>'Town Data'!A81</f>
        <v>SPRINGFIELD</v>
      </c>
      <c r="C85" s="52">
        <f>IF('Town Data'!C81&gt;9,'Town Data'!B81,"*")</f>
        <v>10437649.25</v>
      </c>
      <c r="D85" s="53">
        <f>IF('Town Data'!E81&gt;9,'Town Data'!D81,"*")</f>
        <v>4182721.51</v>
      </c>
      <c r="E85" s="54">
        <f>IF('Town Data'!G81&gt;9,'Town Data'!F81,"*")</f>
        <v>197815.9999993</v>
      </c>
      <c r="F85" s="53">
        <f>IF('Town Data'!I81&gt;9,'Town Data'!H81,"*")</f>
        <v>18496808.74</v>
      </c>
      <c r="G85" s="53">
        <f>IF('Town Data'!K81&gt;9,'Town Data'!J81,"*")</f>
        <v>4632964.66</v>
      </c>
      <c r="H85" s="54">
        <f>IF('Town Data'!M81&gt;9,'Town Data'!L81,"*")</f>
        <v>161444.166666</v>
      </c>
      <c r="I85" s="22">
        <f t="shared" si="3"/>
        <v>-0.4357054021200848</v>
      </c>
      <c r="J85" s="22">
        <f t="shared" si="4"/>
        <v>-0.09718251336715363</v>
      </c>
      <c r="K85" s="22">
        <f t="shared" si="5"/>
        <v>0.22529047710064995</v>
      </c>
      <c r="L85" s="15"/>
    </row>
    <row r="86" spans="1:12" ht="15">
      <c r="A86" s="15"/>
      <c r="B86" s="15" t="str">
        <f>'Town Data'!A82</f>
        <v>ST ALBANS</v>
      </c>
      <c r="C86" s="48">
        <f>IF('Town Data'!C82&gt;9,'Town Data'!B82,"*")</f>
        <v>51949860.04</v>
      </c>
      <c r="D86" s="49">
        <f>IF('Town Data'!E82&gt;9,'Town Data'!D82,"*")</f>
        <v>4554984.21</v>
      </c>
      <c r="E86" s="50">
        <f>IF('Town Data'!G82&gt;9,'Town Data'!F82,"*")</f>
        <v>201907.3333327</v>
      </c>
      <c r="F86" s="51">
        <f>IF('Town Data'!I82&gt;9,'Town Data'!H82,"*")</f>
        <v>49947196.58</v>
      </c>
      <c r="G86" s="49">
        <f>IF('Town Data'!K82&gt;9,'Town Data'!J82,"*")</f>
        <v>4425311.24</v>
      </c>
      <c r="H86" s="50">
        <f>IF('Town Data'!M82&gt;9,'Town Data'!L82,"*")</f>
        <v>202983.3333326</v>
      </c>
      <c r="I86" s="9">
        <f t="shared" si="3"/>
        <v>0.04009561290977266</v>
      </c>
      <c r="J86" s="9">
        <f t="shared" si="4"/>
        <v>0.029302564942302167</v>
      </c>
      <c r="K86" s="9">
        <f t="shared" si="5"/>
        <v>-0.0053009278261133864</v>
      </c>
      <c r="L86" s="15"/>
    </row>
    <row r="87" spans="1:12" ht="15">
      <c r="A87" s="15"/>
      <c r="B87" s="27" t="str">
        <f>'Town Data'!A83</f>
        <v>ST ALBANS TOWN</v>
      </c>
      <c r="C87" s="52">
        <f>IF('Town Data'!C83&gt;9,'Town Data'!B83,"*")</f>
        <v>19209187.95</v>
      </c>
      <c r="D87" s="53">
        <f>IF('Town Data'!E83&gt;9,'Town Data'!D83,"*")</f>
        <v>5286321.93</v>
      </c>
      <c r="E87" s="54">
        <f>IF('Town Data'!G83&gt;9,'Town Data'!F83,"*")</f>
        <v>100841.1666661</v>
      </c>
      <c r="F87" s="53">
        <f>IF('Town Data'!I83&gt;9,'Town Data'!H83,"*")</f>
        <v>21565397.51</v>
      </c>
      <c r="G87" s="53">
        <f>IF('Town Data'!K83&gt;9,'Town Data'!J83,"*")</f>
        <v>5474385.54</v>
      </c>
      <c r="H87" s="54">
        <f>IF('Town Data'!M83&gt;9,'Town Data'!L83,"*")</f>
        <v>129448.9999995</v>
      </c>
      <c r="I87" s="22">
        <f t="shared" si="3"/>
        <v>-0.10925880494006263</v>
      </c>
      <c r="J87" s="22">
        <f t="shared" si="4"/>
        <v>-0.03435337329200974</v>
      </c>
      <c r="K87" s="22">
        <f t="shared" si="5"/>
        <v>-0.22099694345657742</v>
      </c>
      <c r="L87" s="15"/>
    </row>
    <row r="88" spans="1:12" ht="15">
      <c r="A88" s="15"/>
      <c r="B88" s="15" t="str">
        <f>'Town Data'!A84</f>
        <v>ST JOHNSBURY</v>
      </c>
      <c r="C88" s="48">
        <f>IF('Town Data'!C84&gt;9,'Town Data'!B84,"*")</f>
        <v>20128004.58</v>
      </c>
      <c r="D88" s="49">
        <f>IF('Town Data'!E84&gt;9,'Town Data'!D84,"*")</f>
        <v>6690968.75</v>
      </c>
      <c r="E88" s="50">
        <f>IF('Town Data'!G84&gt;9,'Town Data'!F84,"*")</f>
        <v>174478.8333323</v>
      </c>
      <c r="F88" s="51">
        <f>IF('Town Data'!I84&gt;9,'Town Data'!H84,"*")</f>
        <v>19450367.38</v>
      </c>
      <c r="G88" s="49">
        <f>IF('Town Data'!K84&gt;9,'Town Data'!J84,"*")</f>
        <v>6168806.1</v>
      </c>
      <c r="H88" s="50">
        <f>IF('Town Data'!M84&gt;9,'Town Data'!L84,"*")</f>
        <v>139469.9999989</v>
      </c>
      <c r="I88" s="9">
        <f t="shared" si="3"/>
        <v>0.0348393008091346</v>
      </c>
      <c r="J88" s="9">
        <f t="shared" si="4"/>
        <v>0.08464565777160679</v>
      </c>
      <c r="K88" s="9">
        <f t="shared" si="5"/>
        <v>0.25101336010379394</v>
      </c>
      <c r="L88" s="15"/>
    </row>
    <row r="89" spans="1:12" ht="15">
      <c r="A89" s="15"/>
      <c r="B89" s="27" t="str">
        <f>'Town Data'!A85</f>
        <v>STOWE</v>
      </c>
      <c r="C89" s="52">
        <f>IF('Town Data'!C85&gt;9,'Town Data'!B85,"*")</f>
        <v>12782513.56</v>
      </c>
      <c r="D89" s="53">
        <f>IF('Town Data'!E85&gt;9,'Town Data'!D85,"*")</f>
        <v>6633040.49</v>
      </c>
      <c r="E89" s="54">
        <f>IF('Town Data'!G85&gt;9,'Town Data'!F85,"*")</f>
        <v>284598.3333328</v>
      </c>
      <c r="F89" s="53">
        <f>IF('Town Data'!I85&gt;9,'Town Data'!H85,"*")</f>
        <v>13074094.27</v>
      </c>
      <c r="G89" s="53">
        <f>IF('Town Data'!K85&gt;9,'Town Data'!J85,"*")</f>
        <v>6904375.86</v>
      </c>
      <c r="H89" s="54">
        <f>IF('Town Data'!M85&gt;9,'Town Data'!L85,"*")</f>
        <v>272279.166666</v>
      </c>
      <c r="I89" s="22">
        <f t="shared" si="3"/>
        <v>-0.022302172829598163</v>
      </c>
      <c r="J89" s="22">
        <f t="shared" si="4"/>
        <v>-0.03929904389648916</v>
      </c>
      <c r="K89" s="22">
        <f t="shared" si="5"/>
        <v>0.04524461719802361</v>
      </c>
      <c r="L89" s="15"/>
    </row>
    <row r="90" spans="1:12" ht="15">
      <c r="A90" s="15"/>
      <c r="B90" s="15" t="str">
        <f>'Town Data'!A86</f>
        <v>SWANTON</v>
      </c>
      <c r="C90" s="48">
        <f>IF('Town Data'!C86&gt;9,'Town Data'!B86,"*")</f>
        <v>11833143.8</v>
      </c>
      <c r="D90" s="49">
        <f>IF('Town Data'!E86&gt;9,'Town Data'!D86,"*")</f>
        <v>2818211.63</v>
      </c>
      <c r="E90" s="50">
        <f>IF('Town Data'!G86&gt;9,'Town Data'!F86,"*")</f>
        <v>14122.1666663</v>
      </c>
      <c r="F90" s="51">
        <f>IF('Town Data'!I86&gt;9,'Town Data'!H86,"*")</f>
        <v>9949092.23</v>
      </c>
      <c r="G90" s="49">
        <f>IF('Town Data'!K86&gt;9,'Town Data'!J86,"*")</f>
        <v>2666362.87</v>
      </c>
      <c r="H90" s="50" t="str">
        <f>IF('Town Data'!M86&gt;9,'Town Data'!L86,"*")</f>
        <v>*</v>
      </c>
      <c r="I90" s="9">
        <f t="shared" si="3"/>
        <v>0.18936919333393296</v>
      </c>
      <c r="J90" s="9">
        <f t="shared" si="4"/>
        <v>0.05694977293169394</v>
      </c>
      <c r="K90" s="9">
        <f t="shared" si="5"/>
      </c>
      <c r="L90" s="15"/>
    </row>
    <row r="91" spans="1:12" ht="15">
      <c r="A91" s="15"/>
      <c r="B91" s="27" t="str">
        <f>'Town Data'!A87</f>
        <v>THETFORD</v>
      </c>
      <c r="C91" s="52">
        <f>IF('Town Data'!C87&gt;9,'Town Data'!B87,"*")</f>
        <v>1798694.76</v>
      </c>
      <c r="D91" s="53">
        <f>IF('Town Data'!E87&gt;9,'Town Data'!D87,"*")</f>
        <v>649151.14</v>
      </c>
      <c r="E91" s="54" t="str">
        <f>IF('Town Data'!G87&gt;9,'Town Data'!F87,"*")</f>
        <v>*</v>
      </c>
      <c r="F91" s="53">
        <f>IF('Town Data'!I87&gt;9,'Town Data'!H87,"*")</f>
        <v>1696100.09</v>
      </c>
      <c r="G91" s="53">
        <f>IF('Town Data'!K87&gt;9,'Town Data'!J87,"*")</f>
        <v>651664.46</v>
      </c>
      <c r="H91" s="54" t="str">
        <f>IF('Town Data'!M87&gt;9,'Town Data'!L87,"*")</f>
        <v>*</v>
      </c>
      <c r="I91" s="22">
        <f t="shared" si="3"/>
        <v>0.06048857057722338</v>
      </c>
      <c r="J91" s="22">
        <f t="shared" si="4"/>
        <v>-0.003856770093001464</v>
      </c>
      <c r="K91" s="22">
        <f t="shared" si="5"/>
      </c>
      <c r="L91" s="15"/>
    </row>
    <row r="92" spans="1:12" ht="15">
      <c r="A92" s="15"/>
      <c r="B92" s="15" t="str">
        <f>'Town Data'!A88</f>
        <v>TOWNSHEND</v>
      </c>
      <c r="C92" s="48">
        <f>IF('Town Data'!C88&gt;9,'Town Data'!B88,"*")</f>
        <v>838970.95</v>
      </c>
      <c r="D92" s="49" t="str">
        <f>IF('Town Data'!E88&gt;9,'Town Data'!D88,"*")</f>
        <v>*</v>
      </c>
      <c r="E92" s="50" t="str">
        <f>IF('Town Data'!G88&gt;9,'Town Data'!F88,"*")</f>
        <v>*</v>
      </c>
      <c r="F92" s="51" t="str">
        <f>IF('Town Data'!I88&gt;9,'Town Data'!H88,"*")</f>
        <v>*</v>
      </c>
      <c r="G92" s="49" t="str">
        <f>IF('Town Data'!K88&gt;9,'Town Data'!J88,"*")</f>
        <v>*</v>
      </c>
      <c r="H92" s="50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 t="str">
        <f>'Town Data'!A89</f>
        <v>VERGENNES</v>
      </c>
      <c r="C93" s="52">
        <f>IF('Town Data'!C89&gt;9,'Town Data'!B89,"*")</f>
        <v>20222356.91</v>
      </c>
      <c r="D93" s="53">
        <f>IF('Town Data'!E89&gt;9,'Town Data'!D89,"*")</f>
        <v>1704315.87</v>
      </c>
      <c r="E93" s="54">
        <f>IF('Town Data'!G89&gt;9,'Town Data'!F89,"*")</f>
        <v>330756.1666663</v>
      </c>
      <c r="F93" s="53">
        <f>IF('Town Data'!I89&gt;9,'Town Data'!H89,"*")</f>
        <v>14680580.97</v>
      </c>
      <c r="G93" s="53">
        <f>IF('Town Data'!K89&gt;9,'Town Data'!J89,"*")</f>
        <v>1477958.09</v>
      </c>
      <c r="H93" s="54">
        <f>IF('Town Data'!M89&gt;9,'Town Data'!L89,"*")</f>
        <v>517465.1666664</v>
      </c>
      <c r="I93" s="22">
        <f t="shared" si="3"/>
        <v>0.3774902336170964</v>
      </c>
      <c r="J93" s="22">
        <f t="shared" si="4"/>
        <v>0.15315575017421504</v>
      </c>
      <c r="K93" s="22">
        <f t="shared" si="5"/>
        <v>-0.36081462488173194</v>
      </c>
      <c r="L93" s="15"/>
    </row>
    <row r="94" spans="1:12" ht="15">
      <c r="A94" s="15"/>
      <c r="B94" s="15" t="str">
        <f>'Town Data'!A90</f>
        <v>WAITSFIELD</v>
      </c>
      <c r="C94" s="48">
        <f>IF('Town Data'!C90&gt;9,'Town Data'!B90,"*")</f>
        <v>9280220.17</v>
      </c>
      <c r="D94" s="49">
        <f>IF('Town Data'!E90&gt;9,'Town Data'!D90,"*")</f>
        <v>3731649.83</v>
      </c>
      <c r="E94" s="50" t="str">
        <f>IF('Town Data'!G90&gt;9,'Town Data'!F90,"*")</f>
        <v>*</v>
      </c>
      <c r="F94" s="51">
        <f>IF('Town Data'!I90&gt;9,'Town Data'!H90,"*")</f>
        <v>9010487.33</v>
      </c>
      <c r="G94" s="49">
        <f>IF('Town Data'!K90&gt;9,'Town Data'!J90,"*")</f>
        <v>4029355.9</v>
      </c>
      <c r="H94" s="50" t="str">
        <f>IF('Town Data'!M90&gt;9,'Town Data'!L90,"*")</f>
        <v>*</v>
      </c>
      <c r="I94" s="9">
        <f t="shared" si="3"/>
        <v>0.029935433026129103</v>
      </c>
      <c r="J94" s="9">
        <f t="shared" si="4"/>
        <v>-0.07388428259712672</v>
      </c>
      <c r="K94" s="9">
        <f t="shared" si="5"/>
      </c>
      <c r="L94" s="15"/>
    </row>
    <row r="95" spans="1:12" ht="15">
      <c r="A95" s="15"/>
      <c r="B95" s="27" t="str">
        <f>'Town Data'!A91</f>
        <v>WARREN</v>
      </c>
      <c r="C95" s="52">
        <f>IF('Town Data'!C91&gt;9,'Town Data'!B91,"*")</f>
        <v>1229317.14</v>
      </c>
      <c r="D95" s="53">
        <f>IF('Town Data'!E91&gt;9,'Town Data'!D91,"*")</f>
        <v>759917.01</v>
      </c>
      <c r="E95" s="54" t="str">
        <f>IF('Town Data'!G91&gt;9,'Town Data'!F91,"*")</f>
        <v>*</v>
      </c>
      <c r="F95" s="53">
        <f>IF('Town Data'!I91&gt;9,'Town Data'!H91,"*")</f>
        <v>1689511.35</v>
      </c>
      <c r="G95" s="53">
        <f>IF('Town Data'!K91&gt;9,'Town Data'!J91,"*")</f>
        <v>925606.87</v>
      </c>
      <c r="H95" s="54" t="str">
        <f>IF('Town Data'!M91&gt;9,'Town Data'!L91,"*")</f>
        <v>*</v>
      </c>
      <c r="I95" s="22">
        <f t="shared" si="3"/>
        <v>-0.27238302364763645</v>
      </c>
      <c r="J95" s="22">
        <f t="shared" si="4"/>
        <v>-0.17900673101097445</v>
      </c>
      <c r="K95" s="22">
        <f t="shared" si="5"/>
      </c>
      <c r="L95" s="15"/>
    </row>
    <row r="96" spans="1:12" ht="15">
      <c r="A96" s="15"/>
      <c r="B96" s="15" t="str">
        <f>'Town Data'!A92</f>
        <v>WATERBURY</v>
      </c>
      <c r="C96" s="48">
        <f>IF('Town Data'!C92&gt;9,'Town Data'!B92,"*")</f>
        <v>8644397.4</v>
      </c>
      <c r="D96" s="49">
        <f>IF('Town Data'!E92&gt;9,'Town Data'!D92,"*")</f>
        <v>3400212.11</v>
      </c>
      <c r="E96" s="50">
        <f>IF('Town Data'!G92&gt;9,'Town Data'!F92,"*")</f>
        <v>292996.1666662</v>
      </c>
      <c r="F96" s="51">
        <f>IF('Town Data'!I92&gt;9,'Town Data'!H92,"*")</f>
        <v>8403589.42</v>
      </c>
      <c r="G96" s="49">
        <f>IF('Town Data'!K92&gt;9,'Town Data'!J92,"*")</f>
        <v>3360562.61</v>
      </c>
      <c r="H96" s="50">
        <f>IF('Town Data'!M92&gt;9,'Town Data'!L92,"*")</f>
        <v>133660.9999996</v>
      </c>
      <c r="I96" s="9">
        <f t="shared" si="3"/>
        <v>0.028655371885124827</v>
      </c>
      <c r="J96" s="9">
        <f t="shared" si="4"/>
        <v>0.011798470851879175</v>
      </c>
      <c r="K96" s="9">
        <f t="shared" si="5"/>
        <v>1.1920842030740217</v>
      </c>
      <c r="L96" s="15"/>
    </row>
    <row r="97" spans="1:12" ht="15">
      <c r="A97" s="15"/>
      <c r="B97" s="27" t="str">
        <f>'Town Data'!A93</f>
        <v>WATERFORD</v>
      </c>
      <c r="C97" s="52">
        <f>IF('Town Data'!C93&gt;9,'Town Data'!B93,"*")</f>
        <v>2561392.28</v>
      </c>
      <c r="D97" s="53">
        <f>IF('Town Data'!E93&gt;9,'Town Data'!D93,"*")</f>
        <v>278185.76</v>
      </c>
      <c r="E97" s="54" t="str">
        <f>IF('Town Data'!G93&gt;9,'Town Data'!F93,"*")</f>
        <v>*</v>
      </c>
      <c r="F97" s="53">
        <f>IF('Town Data'!I93&gt;9,'Town Data'!H93,"*")</f>
        <v>535423.59</v>
      </c>
      <c r="G97" s="53">
        <f>IF('Town Data'!K93&gt;9,'Town Data'!J93,"*")</f>
        <v>169871.81</v>
      </c>
      <c r="H97" s="54" t="str">
        <f>IF('Town Data'!M93&gt;9,'Town Data'!L93,"*")</f>
        <v>*</v>
      </c>
      <c r="I97" s="22">
        <f t="shared" si="3"/>
        <v>3.783861465648161</v>
      </c>
      <c r="J97" s="22">
        <f t="shared" si="4"/>
        <v>0.6376216866118046</v>
      </c>
      <c r="K97" s="22">
        <f t="shared" si="5"/>
      </c>
      <c r="L97" s="15"/>
    </row>
    <row r="98" spans="1:12" ht="15">
      <c r="A98" s="15"/>
      <c r="B98" s="15" t="str">
        <f>'Town Data'!A94</f>
        <v>WEATHERSFIELD</v>
      </c>
      <c r="C98" s="48">
        <f>IF('Town Data'!C94&gt;9,'Town Data'!B94,"*")</f>
        <v>1046589.46</v>
      </c>
      <c r="D98" s="49">
        <f>IF('Town Data'!E94&gt;9,'Town Data'!D94,"*")</f>
        <v>266182.88</v>
      </c>
      <c r="E98" s="50" t="str">
        <f>IF('Town Data'!G94&gt;9,'Town Data'!F94,"*")</f>
        <v>*</v>
      </c>
      <c r="F98" s="51">
        <f>IF('Town Data'!I94&gt;9,'Town Data'!H94,"*")</f>
        <v>1353748.14</v>
      </c>
      <c r="G98" s="49">
        <f>IF('Town Data'!K94&gt;9,'Town Data'!J94,"*")</f>
        <v>350249.53</v>
      </c>
      <c r="H98" s="50" t="str">
        <f>IF('Town Data'!M94&gt;9,'Town Data'!L94,"*")</f>
        <v>*</v>
      </c>
      <c r="I98" s="9">
        <f t="shared" si="3"/>
        <v>-0.2268949968788138</v>
      </c>
      <c r="J98" s="9">
        <f t="shared" si="4"/>
        <v>-0.24001930851984302</v>
      </c>
      <c r="K98" s="9">
        <f t="shared" si="5"/>
      </c>
      <c r="L98" s="15"/>
    </row>
    <row r="99" spans="1:12" ht="15">
      <c r="A99" s="15"/>
      <c r="B99" s="27" t="str">
        <f>'Town Data'!A95</f>
        <v>WEST RUTLAND</v>
      </c>
      <c r="C99" s="52">
        <f>IF('Town Data'!C95&gt;9,'Town Data'!B95,"*")</f>
        <v>3637638.4</v>
      </c>
      <c r="D99" s="53">
        <f>IF('Town Data'!E95&gt;9,'Town Data'!D95,"*")</f>
        <v>780583.04</v>
      </c>
      <c r="E99" s="54" t="str">
        <f>IF('Town Data'!G95&gt;9,'Town Data'!F95,"*")</f>
        <v>*</v>
      </c>
      <c r="F99" s="53">
        <f>IF('Town Data'!I95&gt;9,'Town Data'!H95,"*")</f>
        <v>3762932.51</v>
      </c>
      <c r="G99" s="53">
        <f>IF('Town Data'!K95&gt;9,'Town Data'!J95,"*")</f>
        <v>856322.66</v>
      </c>
      <c r="H99" s="54" t="str">
        <f>IF('Town Data'!M95&gt;9,'Town Data'!L95,"*")</f>
        <v>*</v>
      </c>
      <c r="I99" s="22">
        <f t="shared" si="3"/>
        <v>-0.033296932556465084</v>
      </c>
      <c r="J99" s="22">
        <f t="shared" si="4"/>
        <v>-0.08844752514198327</v>
      </c>
      <c r="K99" s="22">
        <f t="shared" si="5"/>
      </c>
      <c r="L99" s="15"/>
    </row>
    <row r="100" spans="1:12" ht="15">
      <c r="A100" s="15"/>
      <c r="B100" s="27" t="str">
        <f>'Town Data'!A96</f>
        <v>WESTMINSTER</v>
      </c>
      <c r="C100" s="52">
        <f>IF('Town Data'!C96&gt;9,'Town Data'!B96,"*")</f>
        <v>2091768.53</v>
      </c>
      <c r="D100" s="53">
        <f>IF('Town Data'!E96&gt;9,'Town Data'!D96,"*")</f>
        <v>513515.12</v>
      </c>
      <c r="E100" s="54" t="str">
        <f>IF('Town Data'!G96&gt;9,'Town Data'!F96,"*")</f>
        <v>*</v>
      </c>
      <c r="F100" s="53">
        <f>IF('Town Data'!I96&gt;9,'Town Data'!H96,"*")</f>
        <v>1620592.71</v>
      </c>
      <c r="G100" s="53">
        <f>IF('Town Data'!K96&gt;9,'Town Data'!J96,"*")</f>
        <v>402136.1</v>
      </c>
      <c r="H100" s="54" t="str">
        <f>IF('Town Data'!M96&gt;9,'Town Data'!L96,"*")</f>
        <v>*</v>
      </c>
      <c r="I100" s="22">
        <f t="shared" si="3"/>
        <v>0.29074289739338643</v>
      </c>
      <c r="J100" s="22">
        <f t="shared" si="4"/>
        <v>0.2769684691327141</v>
      </c>
      <c r="K100" s="22">
        <f t="shared" si="5"/>
      </c>
      <c r="L100" s="15"/>
    </row>
    <row r="101" spans="1:12" ht="15">
      <c r="A101" s="15"/>
      <c r="B101" s="27" t="str">
        <f>'Town Data'!A97</f>
        <v>WILLIAMSTOWN</v>
      </c>
      <c r="C101" s="52">
        <f>IF('Town Data'!C97&gt;9,'Town Data'!B97,"*")</f>
        <v>1354482.1</v>
      </c>
      <c r="D101" s="53">
        <f>IF('Town Data'!E97&gt;9,'Town Data'!D97,"*")</f>
        <v>410496.92</v>
      </c>
      <c r="E101" s="54" t="str">
        <f>IF('Town Data'!G97&gt;9,'Town Data'!F97,"*")</f>
        <v>*</v>
      </c>
      <c r="F101" s="53">
        <f>IF('Town Data'!I97&gt;9,'Town Data'!H97,"*")</f>
        <v>1372395.04</v>
      </c>
      <c r="G101" s="53">
        <f>IF('Town Data'!K97&gt;9,'Town Data'!J97,"*")</f>
        <v>409552.76</v>
      </c>
      <c r="H101" s="54" t="str">
        <f>IF('Town Data'!M97&gt;9,'Town Data'!L97,"*")</f>
        <v>*</v>
      </c>
      <c r="I101" s="22">
        <f aca="true" t="shared" si="6" ref="I101:I164">_xlfn.IFERROR((C101-F101)/F101,"")</f>
        <v>-0.013052320562161128</v>
      </c>
      <c r="J101" s="22">
        <f aca="true" t="shared" si="7" ref="J101:J164">_xlfn.IFERROR((D101-G101)/G101,"")</f>
        <v>0.002305344005006765</v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WILLISTON</v>
      </c>
      <c r="C102" s="52">
        <f>IF('Town Data'!C98&gt;9,'Town Data'!B98,"*")</f>
        <v>79274345.04</v>
      </c>
      <c r="D102" s="53">
        <f>IF('Town Data'!E98&gt;9,'Town Data'!D98,"*")</f>
        <v>33680704.88</v>
      </c>
      <c r="E102" s="54">
        <f>IF('Town Data'!G98&gt;9,'Town Data'!F98,"*")</f>
        <v>1316690.4999981</v>
      </c>
      <c r="F102" s="53">
        <f>IF('Town Data'!I98&gt;9,'Town Data'!H98,"*")</f>
        <v>73598313.22</v>
      </c>
      <c r="G102" s="53">
        <f>IF('Town Data'!K98&gt;9,'Town Data'!J98,"*")</f>
        <v>34689672.67</v>
      </c>
      <c r="H102" s="54">
        <f>IF('Town Data'!M98&gt;9,'Town Data'!L98,"*")</f>
        <v>1608871.3333306</v>
      </c>
      <c r="I102" s="22">
        <f t="shared" si="6"/>
        <v>0.0771217650468866</v>
      </c>
      <c r="J102" s="22">
        <f t="shared" si="7"/>
        <v>-0.02908553792358396</v>
      </c>
      <c r="K102" s="22">
        <f t="shared" si="8"/>
        <v>-0.1816060907292336</v>
      </c>
      <c r="L102" s="15"/>
    </row>
    <row r="103" spans="2:12" ht="15">
      <c r="B103" s="27" t="str">
        <f>'Town Data'!A99</f>
        <v>WILMINGTON</v>
      </c>
      <c r="C103" s="52">
        <f>IF('Town Data'!C99&gt;9,'Town Data'!B99,"*")</f>
        <v>4071267.97</v>
      </c>
      <c r="D103" s="53">
        <f>IF('Town Data'!E99&gt;9,'Town Data'!D99,"*")</f>
        <v>1347015.04</v>
      </c>
      <c r="E103" s="54" t="str">
        <f>IF('Town Data'!G99&gt;9,'Town Data'!F99,"*")</f>
        <v>*</v>
      </c>
      <c r="F103" s="53">
        <f>IF('Town Data'!I99&gt;9,'Town Data'!H99,"*")</f>
        <v>4228918.14</v>
      </c>
      <c r="G103" s="53">
        <f>IF('Town Data'!K99&gt;9,'Town Data'!J99,"*")</f>
        <v>1637483.81</v>
      </c>
      <c r="H103" s="54" t="str">
        <f>IF('Town Data'!M99&gt;9,'Town Data'!L99,"*")</f>
        <v>*</v>
      </c>
      <c r="I103" s="22">
        <f t="shared" si="6"/>
        <v>-0.037279078189959826</v>
      </c>
      <c r="J103" s="22">
        <f t="shared" si="7"/>
        <v>-0.17738726222887052</v>
      </c>
      <c r="K103" s="22">
        <f t="shared" si="8"/>
      </c>
      <c r="L103" s="15"/>
    </row>
    <row r="104" spans="2:12" ht="15">
      <c r="B104" s="27" t="str">
        <f>'Town Data'!A100</f>
        <v>WINDSOR</v>
      </c>
      <c r="C104" s="52">
        <f>IF('Town Data'!C100&gt;9,'Town Data'!B100,"*")</f>
        <v>2807494.3</v>
      </c>
      <c r="D104" s="53">
        <f>IF('Town Data'!E100&gt;9,'Town Data'!D100,"*")</f>
        <v>760078.85</v>
      </c>
      <c r="E104" s="54" t="str">
        <f>IF('Town Data'!G100&gt;9,'Town Data'!F100,"*")</f>
        <v>*</v>
      </c>
      <c r="F104" s="53">
        <f>IF('Town Data'!I100&gt;9,'Town Data'!H100,"*")</f>
        <v>2200615.44</v>
      </c>
      <c r="G104" s="53">
        <f>IF('Town Data'!K100&gt;9,'Town Data'!J100,"*")</f>
        <v>703537.55</v>
      </c>
      <c r="H104" s="54" t="str">
        <f>IF('Town Data'!M100&gt;9,'Town Data'!L100,"*")</f>
        <v>*</v>
      </c>
      <c r="I104" s="22">
        <f t="shared" si="6"/>
        <v>0.2757768799440941</v>
      </c>
      <c r="J104" s="22">
        <f t="shared" si="7"/>
        <v>0.08036713889685053</v>
      </c>
      <c r="K104" s="22">
        <f t="shared" si="8"/>
      </c>
      <c r="L104" s="15"/>
    </row>
    <row r="105" spans="2:12" ht="15">
      <c r="B105" s="27" t="str">
        <f>'Town Data'!A101</f>
        <v>WINHALL</v>
      </c>
      <c r="C105" s="52">
        <f>IF('Town Data'!C101&gt;9,'Town Data'!B101,"*")</f>
        <v>806875.02</v>
      </c>
      <c r="D105" s="53">
        <f>IF('Town Data'!E101&gt;9,'Town Data'!D101,"*")</f>
        <v>551773.6</v>
      </c>
      <c r="E105" s="54" t="str">
        <f>IF('Town Data'!G101&gt;9,'Town Data'!F101,"*")</f>
        <v>*</v>
      </c>
      <c r="F105" s="53">
        <f>IF('Town Data'!I101&gt;9,'Town Data'!H101,"*")</f>
        <v>771318.74</v>
      </c>
      <c r="G105" s="53" t="str">
        <f>IF('Town Data'!K101&gt;9,'Town Data'!J101,"*")</f>
        <v>*</v>
      </c>
      <c r="H105" s="54" t="str">
        <f>IF('Town Data'!M101&gt;9,'Town Data'!L101,"*")</f>
        <v>*</v>
      </c>
      <c r="I105" s="22">
        <f t="shared" si="6"/>
        <v>0.04609803723944271</v>
      </c>
      <c r="J105" s="22">
        <f t="shared" si="7"/>
      </c>
      <c r="K105" s="22">
        <f t="shared" si="8"/>
      </c>
      <c r="L105" s="15"/>
    </row>
    <row r="106" spans="2:12" ht="15">
      <c r="B106" s="27" t="str">
        <f>'Town Data'!A102</f>
        <v>WINOOSKI</v>
      </c>
      <c r="C106" s="52">
        <f>IF('Town Data'!C102&gt;9,'Town Data'!B102,"*")</f>
        <v>17949137.01</v>
      </c>
      <c r="D106" s="53">
        <f>IF('Town Data'!E102&gt;9,'Town Data'!D102,"*")</f>
        <v>1406687.14</v>
      </c>
      <c r="E106" s="54">
        <f>IF('Town Data'!G102&gt;9,'Town Data'!F102,"*")</f>
        <v>291663.4999996</v>
      </c>
      <c r="F106" s="53">
        <f>IF('Town Data'!I102&gt;9,'Town Data'!H102,"*")</f>
        <v>16602543.02</v>
      </c>
      <c r="G106" s="53">
        <f>IF('Town Data'!K102&gt;9,'Town Data'!J102,"*")</f>
        <v>1438723.95</v>
      </c>
      <c r="H106" s="54">
        <f>IF('Town Data'!M102&gt;9,'Town Data'!L102,"*")</f>
        <v>376956.333333</v>
      </c>
      <c r="I106" s="22">
        <f t="shared" si="6"/>
        <v>0.08110769466929543</v>
      </c>
      <c r="J106" s="22">
        <f t="shared" si="7"/>
        <v>-0.022267516989621292</v>
      </c>
      <c r="K106" s="22">
        <f t="shared" si="8"/>
        <v>-0.22626714500125683</v>
      </c>
      <c r="L106" s="15"/>
    </row>
    <row r="107" spans="2:12" ht="15">
      <c r="B107" s="27" t="str">
        <f>'Town Data'!A103</f>
        <v>WOLCOTT</v>
      </c>
      <c r="C107" s="52">
        <f>IF('Town Data'!C103&gt;9,'Town Data'!B103,"*")</f>
        <v>624995.46</v>
      </c>
      <c r="D107" s="53">
        <f>IF('Town Data'!E103&gt;9,'Town Data'!D103,"*")</f>
        <v>142398.42</v>
      </c>
      <c r="E107" s="54" t="str">
        <f>IF('Town Data'!G103&gt;9,'Town Data'!F103,"*")</f>
        <v>*</v>
      </c>
      <c r="F107" s="53" t="str">
        <f>IF('Town Data'!I103&gt;9,'Town Data'!H103,"*")</f>
        <v>*</v>
      </c>
      <c r="G107" s="53" t="str">
        <f>IF('Town Data'!K103&gt;9,'Town Data'!J103,"*")</f>
        <v>*</v>
      </c>
      <c r="H107" s="54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 t="str">
        <f>'Town Data'!A104</f>
        <v>WOODSTOCK</v>
      </c>
      <c r="C108" s="52">
        <f>IF('Town Data'!C104&gt;9,'Town Data'!B104,"*")</f>
        <v>5562811.37</v>
      </c>
      <c r="D108" s="53">
        <f>IF('Town Data'!E104&gt;9,'Town Data'!D104,"*")</f>
        <v>1668887.35</v>
      </c>
      <c r="E108" s="54">
        <f>IF('Town Data'!G104&gt;9,'Town Data'!F104,"*")</f>
        <v>126962.3333331</v>
      </c>
      <c r="F108" s="53">
        <f>IF('Town Data'!I104&gt;9,'Town Data'!H104,"*")</f>
        <v>4988190.72</v>
      </c>
      <c r="G108" s="53">
        <f>IF('Town Data'!K104&gt;9,'Town Data'!J104,"*")</f>
        <v>1630689.31</v>
      </c>
      <c r="H108" s="54">
        <f>IF('Town Data'!M104&gt;9,'Town Data'!L104,"*")</f>
        <v>75708.9999996</v>
      </c>
      <c r="I108" s="22">
        <f t="shared" si="6"/>
        <v>0.1151962068523315</v>
      </c>
      <c r="J108" s="22">
        <f t="shared" si="7"/>
        <v>0.023424474402177833</v>
      </c>
      <c r="K108" s="22">
        <f t="shared" si="8"/>
        <v>0.6769780783496123</v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53" t="str">
        <f>IF('Town Data'!E105&gt;9,'Town Data'!D105,"*")</f>
        <v>*</v>
      </c>
      <c r="E109" s="54" t="str">
        <f>IF('Town Data'!G105&gt;9,'Town Data'!F105,"*")</f>
        <v>*</v>
      </c>
      <c r="F109" s="53" t="str">
        <f>IF('Town Data'!I105&gt;9,'Town Data'!H105,"*")</f>
        <v>*</v>
      </c>
      <c r="G109" s="53" t="str">
        <f>IF('Town Data'!K105&gt;9,'Town Data'!J105,"*")</f>
        <v>*</v>
      </c>
      <c r="H109" s="54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53" t="str">
        <f>IF('Town Data'!E106&gt;9,'Town Data'!D106,"*")</f>
        <v>*</v>
      </c>
      <c r="E110" s="54" t="str">
        <f>IF('Town Data'!G106&gt;9,'Town Data'!F106,"*")</f>
        <v>*</v>
      </c>
      <c r="F110" s="53" t="str">
        <f>IF('Town Data'!I106&gt;9,'Town Data'!H106,"*")</f>
        <v>*</v>
      </c>
      <c r="G110" s="53" t="str">
        <f>IF('Town Data'!K106&gt;9,'Town Data'!J106,"*")</f>
        <v>*</v>
      </c>
      <c r="H110" s="54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53" t="str">
        <f>IF('Town Data'!E107&gt;9,'Town Data'!D107,"*")</f>
        <v>*</v>
      </c>
      <c r="E111" s="54" t="str">
        <f>IF('Town Data'!G107&gt;9,'Town Data'!F107,"*")</f>
        <v>*</v>
      </c>
      <c r="F111" s="53" t="str">
        <f>IF('Town Data'!I107&gt;9,'Town Data'!H107,"*")</f>
        <v>*</v>
      </c>
      <c r="G111" s="53" t="str">
        <f>IF('Town Data'!K107&gt;9,'Town Data'!J107,"*")</f>
        <v>*</v>
      </c>
      <c r="H111" s="54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53" t="str">
        <f>IF('Town Data'!E108&gt;9,'Town Data'!D108,"*")</f>
        <v>*</v>
      </c>
      <c r="E112" s="54" t="str">
        <f>IF('Town Data'!G108&gt;9,'Town Data'!F108,"*")</f>
        <v>*</v>
      </c>
      <c r="F112" s="53" t="str">
        <f>IF('Town Data'!I108&gt;9,'Town Data'!H108,"*")</f>
        <v>*</v>
      </c>
      <c r="G112" s="53" t="str">
        <f>IF('Town Data'!K108&gt;9,'Town Data'!J108,"*")</f>
        <v>*</v>
      </c>
      <c r="H112" s="54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53" t="str">
        <f>IF('Town Data'!E109&gt;9,'Town Data'!D109,"*")</f>
        <v>*</v>
      </c>
      <c r="E113" s="54" t="str">
        <f>IF('Town Data'!G109&gt;9,'Town Data'!F109,"*")</f>
        <v>*</v>
      </c>
      <c r="F113" s="53" t="str">
        <f>IF('Town Data'!I109&gt;9,'Town Data'!H109,"*")</f>
        <v>*</v>
      </c>
      <c r="G113" s="53" t="str">
        <f>IF('Town Data'!K109&gt;9,'Town Data'!J109,"*")</f>
        <v>*</v>
      </c>
      <c r="H113" s="54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53" t="str">
        <f>IF('Town Data'!E110&gt;9,'Town Data'!D110,"*")</f>
        <v>*</v>
      </c>
      <c r="E114" s="54" t="str">
        <f>IF('Town Data'!G110&gt;9,'Town Data'!F110,"*")</f>
        <v>*</v>
      </c>
      <c r="F114" s="53" t="str">
        <f>IF('Town Data'!I110&gt;9,'Town Data'!H110,"*")</f>
        <v>*</v>
      </c>
      <c r="G114" s="53" t="str">
        <f>IF('Town Data'!K110&gt;9,'Town Data'!J110,"*")</f>
        <v>*</v>
      </c>
      <c r="H114" s="54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53" t="str">
        <f>IF('Town Data'!E111&gt;9,'Town Data'!D111,"*")</f>
        <v>*</v>
      </c>
      <c r="E115" s="54" t="str">
        <f>IF('Town Data'!G111&gt;9,'Town Data'!F111,"*")</f>
        <v>*</v>
      </c>
      <c r="F115" s="53" t="str">
        <f>IF('Town Data'!I111&gt;9,'Town Data'!H111,"*")</f>
        <v>*</v>
      </c>
      <c r="G115" s="53" t="str">
        <f>IF('Town Data'!K111&gt;9,'Town Data'!J111,"*")</f>
        <v>*</v>
      </c>
      <c r="H115" s="54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53" t="str">
        <f>IF('Town Data'!E112&gt;9,'Town Data'!D112,"*")</f>
        <v>*</v>
      </c>
      <c r="E116" s="54" t="str">
        <f>IF('Town Data'!G112&gt;9,'Town Data'!F112,"*")</f>
        <v>*</v>
      </c>
      <c r="F116" s="53" t="str">
        <f>IF('Town Data'!I112&gt;9,'Town Data'!H112,"*")</f>
        <v>*</v>
      </c>
      <c r="G116" s="53" t="str">
        <f>IF('Town Data'!K112&gt;9,'Town Data'!J112,"*")</f>
        <v>*</v>
      </c>
      <c r="H116" s="54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53" t="str">
        <f>IF('Town Data'!E113&gt;9,'Town Data'!D113,"*")</f>
        <v>*</v>
      </c>
      <c r="E117" s="54" t="str">
        <f>IF('Town Data'!G113&gt;9,'Town Data'!F113,"*")</f>
        <v>*</v>
      </c>
      <c r="F117" s="53" t="str">
        <f>IF('Town Data'!I113&gt;9,'Town Data'!H113,"*")</f>
        <v>*</v>
      </c>
      <c r="G117" s="53" t="str">
        <f>IF('Town Data'!K113&gt;9,'Town Data'!J113,"*")</f>
        <v>*</v>
      </c>
      <c r="H117" s="54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53" t="str">
        <f>IF('Town Data'!E114&gt;9,'Town Data'!D114,"*")</f>
        <v>*</v>
      </c>
      <c r="E118" s="54" t="str">
        <f>IF('Town Data'!G114&gt;9,'Town Data'!F114,"*")</f>
        <v>*</v>
      </c>
      <c r="F118" s="53" t="str">
        <f>IF('Town Data'!I114&gt;9,'Town Data'!H114,"*")</f>
        <v>*</v>
      </c>
      <c r="G118" s="53" t="str">
        <f>IF('Town Data'!K114&gt;9,'Town Data'!J114,"*")</f>
        <v>*</v>
      </c>
      <c r="H118" s="54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53" t="str">
        <f>IF('Town Data'!E115&gt;9,'Town Data'!D115,"*")</f>
        <v>*</v>
      </c>
      <c r="E119" s="54" t="str">
        <f>IF('Town Data'!G115&gt;9,'Town Data'!F115,"*")</f>
        <v>*</v>
      </c>
      <c r="F119" s="53" t="str">
        <f>IF('Town Data'!I115&gt;9,'Town Data'!H115,"*")</f>
        <v>*</v>
      </c>
      <c r="G119" s="53" t="str">
        <f>IF('Town Data'!K115&gt;9,'Town Data'!J115,"*")</f>
        <v>*</v>
      </c>
      <c r="H119" s="54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53" t="str">
        <f>IF('Town Data'!E116&gt;9,'Town Data'!D116,"*")</f>
        <v>*</v>
      </c>
      <c r="E120" s="54" t="str">
        <f>IF('Town Data'!G116&gt;9,'Town Data'!F116,"*")</f>
        <v>*</v>
      </c>
      <c r="F120" s="53" t="str">
        <f>IF('Town Data'!I116&gt;9,'Town Data'!H116,"*")</f>
        <v>*</v>
      </c>
      <c r="G120" s="53" t="str">
        <f>IF('Town Data'!K116&gt;9,'Town Data'!J116,"*")</f>
        <v>*</v>
      </c>
      <c r="H120" s="54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53" t="str">
        <f>IF('Town Data'!E117&gt;9,'Town Data'!D117,"*")</f>
        <v>*</v>
      </c>
      <c r="E121" s="54" t="str">
        <f>IF('Town Data'!G117&gt;9,'Town Data'!F117,"*")</f>
        <v>*</v>
      </c>
      <c r="F121" s="53" t="str">
        <f>IF('Town Data'!I117&gt;9,'Town Data'!H117,"*")</f>
        <v>*</v>
      </c>
      <c r="G121" s="53" t="str">
        <f>IF('Town Data'!K117&gt;9,'Town Data'!J117,"*")</f>
        <v>*</v>
      </c>
      <c r="H121" s="54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53" t="str">
        <f>IF('Town Data'!E118&gt;9,'Town Data'!D118,"*")</f>
        <v>*</v>
      </c>
      <c r="E122" s="54" t="str">
        <f>IF('Town Data'!G118&gt;9,'Town Data'!F118,"*")</f>
        <v>*</v>
      </c>
      <c r="F122" s="53" t="str">
        <f>IF('Town Data'!I118&gt;9,'Town Data'!H118,"*")</f>
        <v>*</v>
      </c>
      <c r="G122" s="53" t="str">
        <f>IF('Town Data'!K118&gt;9,'Town Data'!J118,"*")</f>
        <v>*</v>
      </c>
      <c r="H122" s="54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53" t="str">
        <f>IF('Town Data'!E119&gt;9,'Town Data'!D119,"*")</f>
        <v>*</v>
      </c>
      <c r="E123" s="54" t="str">
        <f>IF('Town Data'!G119&gt;9,'Town Data'!F119,"*")</f>
        <v>*</v>
      </c>
      <c r="F123" s="53" t="str">
        <f>IF('Town Data'!I119&gt;9,'Town Data'!H119,"*")</f>
        <v>*</v>
      </c>
      <c r="G123" s="53" t="str">
        <f>IF('Town Data'!K119&gt;9,'Town Data'!J119,"*")</f>
        <v>*</v>
      </c>
      <c r="H123" s="54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53" t="str">
        <f>IF('Town Data'!E120&gt;9,'Town Data'!D120,"*")</f>
        <v>*</v>
      </c>
      <c r="E124" s="54" t="str">
        <f>IF('Town Data'!G120&gt;9,'Town Data'!F120,"*")</f>
        <v>*</v>
      </c>
      <c r="F124" s="53" t="str">
        <f>IF('Town Data'!I120&gt;9,'Town Data'!H120,"*")</f>
        <v>*</v>
      </c>
      <c r="G124" s="53" t="str">
        <f>IF('Town Data'!K120&gt;9,'Town Data'!J120,"*")</f>
        <v>*</v>
      </c>
      <c r="H124" s="54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53" t="str">
        <f>IF('Town Data'!E121&gt;9,'Town Data'!D121,"*")</f>
        <v>*</v>
      </c>
      <c r="E125" s="54" t="str">
        <f>IF('Town Data'!G121&gt;9,'Town Data'!F121,"*")</f>
        <v>*</v>
      </c>
      <c r="F125" s="53" t="str">
        <f>IF('Town Data'!I121&gt;9,'Town Data'!H121,"*")</f>
        <v>*</v>
      </c>
      <c r="G125" s="53" t="str">
        <f>IF('Town Data'!K121&gt;9,'Town Data'!J121,"*")</f>
        <v>*</v>
      </c>
      <c r="H125" s="54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53" t="str">
        <f>IF('Town Data'!E122&gt;9,'Town Data'!D122,"*")</f>
        <v>*</v>
      </c>
      <c r="E126" s="54" t="str">
        <f>IF('Town Data'!G122&gt;9,'Town Data'!F122,"*")</f>
        <v>*</v>
      </c>
      <c r="F126" s="53" t="str">
        <f>IF('Town Data'!I122&gt;9,'Town Data'!H122,"*")</f>
        <v>*</v>
      </c>
      <c r="G126" s="53" t="str">
        <f>IF('Town Data'!K122&gt;9,'Town Data'!J122,"*")</f>
        <v>*</v>
      </c>
      <c r="H126" s="54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53" t="str">
        <f>IF('Town Data'!E123&gt;9,'Town Data'!D123,"*")</f>
        <v>*</v>
      </c>
      <c r="E127" s="54" t="str">
        <f>IF('Town Data'!G123&gt;9,'Town Data'!F123,"*")</f>
        <v>*</v>
      </c>
      <c r="F127" s="53" t="str">
        <f>IF('Town Data'!I123&gt;9,'Town Data'!H123,"*")</f>
        <v>*</v>
      </c>
      <c r="G127" s="53" t="str">
        <f>IF('Town Data'!K123&gt;9,'Town Data'!J123,"*")</f>
        <v>*</v>
      </c>
      <c r="H127" s="54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53" t="str">
        <f>IF('Town Data'!E124&gt;9,'Town Data'!D124,"*")</f>
        <v>*</v>
      </c>
      <c r="E128" s="54" t="str">
        <f>IF('Town Data'!G124&gt;9,'Town Data'!F124,"*")</f>
        <v>*</v>
      </c>
      <c r="F128" s="53" t="str">
        <f>IF('Town Data'!I124&gt;9,'Town Data'!H124,"*")</f>
        <v>*</v>
      </c>
      <c r="G128" s="53" t="str">
        <f>IF('Town Data'!K124&gt;9,'Town Data'!J124,"*")</f>
        <v>*</v>
      </c>
      <c r="H128" s="54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53" t="str">
        <f>IF('Town Data'!E125&gt;9,'Town Data'!D125,"*")</f>
        <v>*</v>
      </c>
      <c r="E129" s="54" t="str">
        <f>IF('Town Data'!G125&gt;9,'Town Data'!F125,"*")</f>
        <v>*</v>
      </c>
      <c r="F129" s="53" t="str">
        <f>IF('Town Data'!I125&gt;9,'Town Data'!H125,"*")</f>
        <v>*</v>
      </c>
      <c r="G129" s="53" t="str">
        <f>IF('Town Data'!K125&gt;9,'Town Data'!J125,"*")</f>
        <v>*</v>
      </c>
      <c r="H129" s="54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 t="str">
        <f>IF('Town Data'!I126&gt;9,'Town Data'!H126,"*")</f>
        <v>*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53" t="str">
        <f>IF('Town Data'!E127&gt;9,'Town Data'!D127,"*")</f>
        <v>*</v>
      </c>
      <c r="E131" s="54" t="str">
        <f>IF('Town Data'!G127&gt;9,'Town Data'!F127,"*")</f>
        <v>*</v>
      </c>
      <c r="F131" s="53" t="str">
        <f>IF('Town Data'!I127&gt;9,'Town Data'!H127,"*")</f>
        <v>*</v>
      </c>
      <c r="G131" s="53" t="str">
        <f>IF('Town Data'!K127&gt;9,'Town Data'!J127,"*")</f>
        <v>*</v>
      </c>
      <c r="H131" s="54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 t="str">
        <f>IF('Town Data'!I128&gt;9,'Town Data'!H128,"*")</f>
        <v>*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53" t="str">
        <f>IF('Town Data'!E129&gt;9,'Town Data'!D129,"*")</f>
        <v>*</v>
      </c>
      <c r="E133" s="54" t="str">
        <f>IF('Town Data'!G129&gt;9,'Town Data'!F129,"*")</f>
        <v>*</v>
      </c>
      <c r="F133" s="53" t="str">
        <f>IF('Town Data'!I129&gt;9,'Town Data'!H129,"*")</f>
        <v>*</v>
      </c>
      <c r="G133" s="53" t="str">
        <f>IF('Town Data'!K129&gt;9,'Town Data'!J129,"*")</f>
        <v>*</v>
      </c>
      <c r="H133" s="54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53" t="str">
        <f>IF('Town Data'!E130&gt;9,'Town Data'!D130,"*")</f>
        <v>*</v>
      </c>
      <c r="E134" s="54" t="str">
        <f>IF('Town Data'!G130&gt;9,'Town Data'!F130,"*")</f>
        <v>*</v>
      </c>
      <c r="F134" s="53" t="str">
        <f>IF('Town Data'!I130&gt;9,'Town Data'!H130,"*")</f>
        <v>*</v>
      </c>
      <c r="G134" s="53" t="str">
        <f>IF('Town Data'!K130&gt;9,'Town Data'!J130,"*")</f>
        <v>*</v>
      </c>
      <c r="H134" s="54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53" t="str">
        <f>IF('Town Data'!E131&gt;9,'Town Data'!D131,"*")</f>
        <v>*</v>
      </c>
      <c r="E135" s="54" t="str">
        <f>IF('Town Data'!G131&gt;9,'Town Data'!F131,"*")</f>
        <v>*</v>
      </c>
      <c r="F135" s="53" t="str">
        <f>IF('Town Data'!I131&gt;9,'Town Data'!H131,"*")</f>
        <v>*</v>
      </c>
      <c r="G135" s="53" t="str">
        <f>IF('Town Data'!K131&gt;9,'Town Data'!J131,"*")</f>
        <v>*</v>
      </c>
      <c r="H135" s="54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53" t="str">
        <f>IF('Town Data'!E132&gt;9,'Town Data'!D132,"*")</f>
        <v>*</v>
      </c>
      <c r="E136" s="54" t="str">
        <f>IF('Town Data'!G132&gt;9,'Town Data'!F132,"*")</f>
        <v>*</v>
      </c>
      <c r="F136" s="53" t="str">
        <f>IF('Town Data'!I132&gt;9,'Town Data'!H132,"*")</f>
        <v>*</v>
      </c>
      <c r="G136" s="53" t="str">
        <f>IF('Town Data'!K132&gt;9,'Town Data'!J132,"*")</f>
        <v>*</v>
      </c>
      <c r="H136" s="54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53" t="str">
        <f>IF('Town Data'!E133&gt;9,'Town Data'!D133,"*")</f>
        <v>*</v>
      </c>
      <c r="E137" s="54" t="str">
        <f>IF('Town Data'!G133&gt;9,'Town Data'!F133,"*")</f>
        <v>*</v>
      </c>
      <c r="F137" s="53" t="str">
        <f>IF('Town Data'!I133&gt;9,'Town Data'!H133,"*")</f>
        <v>*</v>
      </c>
      <c r="G137" s="53" t="str">
        <f>IF('Town Data'!K133&gt;9,'Town Data'!J133,"*")</f>
        <v>*</v>
      </c>
      <c r="H137" s="54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53" t="str">
        <f>IF('Town Data'!E134&gt;9,'Town Data'!D134,"*")</f>
        <v>*</v>
      </c>
      <c r="E138" s="54" t="str">
        <f>IF('Town Data'!G134&gt;9,'Town Data'!F134,"*")</f>
        <v>*</v>
      </c>
      <c r="F138" s="53" t="str">
        <f>IF('Town Data'!I134&gt;9,'Town Data'!H134,"*")</f>
        <v>*</v>
      </c>
      <c r="G138" s="53" t="str">
        <f>IF('Town Data'!K134&gt;9,'Town Data'!J134,"*")</f>
        <v>*</v>
      </c>
      <c r="H138" s="54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53" t="str">
        <f>IF('Town Data'!E135&gt;9,'Town Data'!D135,"*")</f>
        <v>*</v>
      </c>
      <c r="E139" s="54" t="str">
        <f>IF('Town Data'!G135&gt;9,'Town Data'!F135,"*")</f>
        <v>*</v>
      </c>
      <c r="F139" s="53" t="str">
        <f>IF('Town Data'!I135&gt;9,'Town Data'!H135,"*")</f>
        <v>*</v>
      </c>
      <c r="G139" s="53" t="str">
        <f>IF('Town Data'!K135&gt;9,'Town Data'!J135,"*")</f>
        <v>*</v>
      </c>
      <c r="H139" s="54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53" t="str">
        <f>IF('Town Data'!E136&gt;9,'Town Data'!D136,"*")</f>
        <v>*</v>
      </c>
      <c r="E140" s="54" t="str">
        <f>IF('Town Data'!G136&gt;9,'Town Data'!F136,"*")</f>
        <v>*</v>
      </c>
      <c r="F140" s="53" t="str">
        <f>IF('Town Data'!I136&gt;9,'Town Data'!H136,"*")</f>
        <v>*</v>
      </c>
      <c r="G140" s="53" t="str">
        <f>IF('Town Data'!K136&gt;9,'Town Data'!J136,"*")</f>
        <v>*</v>
      </c>
      <c r="H140" s="54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53" t="str">
        <f>IF('Town Data'!E137&gt;9,'Town Data'!D137,"*")</f>
        <v>*</v>
      </c>
      <c r="E141" s="54" t="str">
        <f>IF('Town Data'!G137&gt;9,'Town Data'!F137,"*")</f>
        <v>*</v>
      </c>
      <c r="F141" s="53" t="str">
        <f>IF('Town Data'!I137&gt;9,'Town Data'!H137,"*")</f>
        <v>*</v>
      </c>
      <c r="G141" s="53" t="str">
        <f>IF('Town Data'!K137&gt;9,'Town Data'!J137,"*")</f>
        <v>*</v>
      </c>
      <c r="H141" s="54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53" t="str">
        <f>IF('Town Data'!E138&gt;9,'Town Data'!D138,"*")</f>
        <v>*</v>
      </c>
      <c r="E142" s="54" t="str">
        <f>IF('Town Data'!G138&gt;9,'Town Data'!F138,"*")</f>
        <v>*</v>
      </c>
      <c r="F142" s="53" t="str">
        <f>IF('Town Data'!I138&gt;9,'Town Data'!H138,"*")</f>
        <v>*</v>
      </c>
      <c r="G142" s="53" t="str">
        <f>IF('Town Data'!K138&gt;9,'Town Data'!J138,"*")</f>
        <v>*</v>
      </c>
      <c r="H142" s="54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53" t="str">
        <f>IF('Town Data'!E139&gt;9,'Town Data'!D139,"*")</f>
        <v>*</v>
      </c>
      <c r="E143" s="54" t="str">
        <f>IF('Town Data'!G139&gt;9,'Town Data'!F139,"*")</f>
        <v>*</v>
      </c>
      <c r="F143" s="53" t="str">
        <f>IF('Town Data'!I139&gt;9,'Town Data'!H139,"*")</f>
        <v>*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53" t="str">
        <f>IF('Town Data'!E140&gt;9,'Town Data'!D140,"*")</f>
        <v>*</v>
      </c>
      <c r="E144" s="54" t="str">
        <f>IF('Town Data'!G140&gt;9,'Town Data'!F140,"*")</f>
        <v>*</v>
      </c>
      <c r="F144" s="53" t="str">
        <f>IF('Town Data'!I140&gt;9,'Town Data'!H140,"*")</f>
        <v>*</v>
      </c>
      <c r="G144" s="53" t="str">
        <f>IF('Town Data'!K140&gt;9,'Town Data'!J140,"*")</f>
        <v>*</v>
      </c>
      <c r="H144" s="54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53" t="str">
        <f>IF('Town Data'!E141&gt;9,'Town Data'!D141,"*")</f>
        <v>*</v>
      </c>
      <c r="E145" s="54" t="str">
        <f>IF('Town Data'!G141&gt;9,'Town Data'!F141,"*")</f>
        <v>*</v>
      </c>
      <c r="F145" s="53" t="str">
        <f>IF('Town Data'!I141&gt;9,'Town Data'!H141,"*")</f>
        <v>*</v>
      </c>
      <c r="G145" s="53" t="str">
        <f>IF('Town Data'!K141&gt;9,'Town Data'!J141,"*")</f>
        <v>*</v>
      </c>
      <c r="H145" s="54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53" t="str">
        <f>IF('Town Data'!E142&gt;9,'Town Data'!D142,"*")</f>
        <v>*</v>
      </c>
      <c r="E146" s="54" t="str">
        <f>IF('Town Data'!G142&gt;9,'Town Data'!F142,"*")</f>
        <v>*</v>
      </c>
      <c r="F146" s="53" t="str">
        <f>IF('Town Data'!I142&gt;9,'Town Data'!H142,"*")</f>
        <v>*</v>
      </c>
      <c r="G146" s="53" t="str">
        <f>IF('Town Data'!K142&gt;9,'Town Data'!J142,"*")</f>
        <v>*</v>
      </c>
      <c r="H146" s="54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53" t="str">
        <f>IF('Town Data'!E143&gt;9,'Town Data'!D143,"*")</f>
        <v>*</v>
      </c>
      <c r="E147" s="54" t="str">
        <f>IF('Town Data'!G143&gt;9,'Town Data'!F143,"*")</f>
        <v>*</v>
      </c>
      <c r="F147" s="53" t="str">
        <f>IF('Town Data'!I143&gt;9,'Town Data'!H143,"*")</f>
        <v>*</v>
      </c>
      <c r="G147" s="53" t="str">
        <f>IF('Town Data'!K143&gt;9,'Town Data'!J143,"*")</f>
        <v>*</v>
      </c>
      <c r="H147" s="54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53" t="str">
        <f>IF('Town Data'!E144&gt;9,'Town Data'!D144,"*")</f>
        <v>*</v>
      </c>
      <c r="E148" s="54" t="str">
        <f>IF('Town Data'!G144&gt;9,'Town Data'!F144,"*")</f>
        <v>*</v>
      </c>
      <c r="F148" s="53" t="str">
        <f>IF('Town Data'!I144&gt;9,'Town Data'!H144,"*")</f>
        <v>*</v>
      </c>
      <c r="G148" s="53" t="str">
        <f>IF('Town Data'!K144&gt;9,'Town Data'!J144,"*")</f>
        <v>*</v>
      </c>
      <c r="H148" s="54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53" t="str">
        <f>IF('Town Data'!E145&gt;9,'Town Data'!D145,"*")</f>
        <v>*</v>
      </c>
      <c r="E149" s="54" t="str">
        <f>IF('Town Data'!G145&gt;9,'Town Data'!F145,"*")</f>
        <v>*</v>
      </c>
      <c r="F149" s="53" t="str">
        <f>IF('Town Data'!I145&gt;9,'Town Data'!H145,"*")</f>
        <v>*</v>
      </c>
      <c r="G149" s="53" t="str">
        <f>IF('Town Data'!K145&gt;9,'Town Data'!J145,"*")</f>
        <v>*</v>
      </c>
      <c r="H149" s="54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 t="str">
        <f>IF('Town Data'!I146&gt;9,'Town Data'!H146,"*")</f>
        <v>*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53" t="str">
        <f>IF('Town Data'!E147&gt;9,'Town Data'!D147,"*")</f>
        <v>*</v>
      </c>
      <c r="E151" s="54" t="str">
        <f>IF('Town Data'!G147&gt;9,'Town Data'!F147,"*")</f>
        <v>*</v>
      </c>
      <c r="F151" s="53" t="str">
        <f>IF('Town Data'!I147&gt;9,'Town Data'!H147,"*")</f>
        <v>*</v>
      </c>
      <c r="G151" s="53" t="str">
        <f>IF('Town Data'!K147&gt;9,'Town Data'!J147,"*")</f>
        <v>*</v>
      </c>
      <c r="H151" s="54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53" t="str">
        <f>IF('Town Data'!E148&gt;9,'Town Data'!D148,"*")</f>
        <v>*</v>
      </c>
      <c r="E152" s="54" t="str">
        <f>IF('Town Data'!G148&gt;9,'Town Data'!F148,"*")</f>
        <v>*</v>
      </c>
      <c r="F152" s="53" t="str">
        <f>IF('Town Data'!I148&gt;9,'Town Data'!H148,"*")</f>
        <v>*</v>
      </c>
      <c r="G152" s="53" t="str">
        <f>IF('Town Data'!K148&gt;9,'Town Data'!J148,"*")</f>
        <v>*</v>
      </c>
      <c r="H152" s="54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53" t="str">
        <f>IF('Town Data'!E149&gt;9,'Town Data'!D149,"*")</f>
        <v>*</v>
      </c>
      <c r="E153" s="54" t="str">
        <f>IF('Town Data'!G149&gt;9,'Town Data'!F149,"*")</f>
        <v>*</v>
      </c>
      <c r="F153" s="53" t="str">
        <f>IF('Town Data'!I149&gt;9,'Town Data'!H149,"*")</f>
        <v>*</v>
      </c>
      <c r="G153" s="53" t="str">
        <f>IF('Town Data'!K149&gt;9,'Town Data'!J149,"*")</f>
        <v>*</v>
      </c>
      <c r="H153" s="54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53" t="str">
        <f>IF('Town Data'!E150&gt;9,'Town Data'!D150,"*")</f>
        <v>*</v>
      </c>
      <c r="E154" s="54" t="str">
        <f>IF('Town Data'!G150&gt;9,'Town Data'!F150,"*")</f>
        <v>*</v>
      </c>
      <c r="F154" s="53" t="str">
        <f>IF('Town Data'!I150&gt;9,'Town Data'!H150,"*")</f>
        <v>*</v>
      </c>
      <c r="G154" s="53" t="str">
        <f>IF('Town Data'!K150&gt;9,'Town Data'!J150,"*")</f>
        <v>*</v>
      </c>
      <c r="H154" s="54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53" t="str">
        <f>IF('Town Data'!E151&gt;9,'Town Data'!D151,"*")</f>
        <v>*</v>
      </c>
      <c r="E155" s="54" t="str">
        <f>IF('Town Data'!G151&gt;9,'Town Data'!F151,"*")</f>
        <v>*</v>
      </c>
      <c r="F155" s="53" t="str">
        <f>IF('Town Data'!I151&gt;9,'Town Data'!H151,"*")</f>
        <v>*</v>
      </c>
      <c r="G155" s="53" t="str">
        <f>IF('Town Data'!K151&gt;9,'Town Data'!J151,"*")</f>
        <v>*</v>
      </c>
      <c r="H155" s="54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53" t="str">
        <f>IF('Town Data'!E152&gt;9,'Town Data'!D152,"*")</f>
        <v>*</v>
      </c>
      <c r="E156" s="54" t="str">
        <f>IF('Town Data'!G152&gt;9,'Town Data'!F152,"*")</f>
        <v>*</v>
      </c>
      <c r="F156" s="53" t="str">
        <f>IF('Town Data'!I152&gt;9,'Town Data'!H152,"*")</f>
        <v>*</v>
      </c>
      <c r="G156" s="53" t="str">
        <f>IF('Town Data'!K152&gt;9,'Town Data'!J152,"*")</f>
        <v>*</v>
      </c>
      <c r="H156" s="54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 t="str">
        <f>IF('Town Data'!I153&gt;9,'Town Data'!H153,"*")</f>
        <v>*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53" t="str">
        <f>IF('Town Data'!E154&gt;9,'Town Data'!D154,"*")</f>
        <v>*</v>
      </c>
      <c r="E158" s="54" t="str">
        <f>IF('Town Data'!G154&gt;9,'Town Data'!F154,"*")</f>
        <v>*</v>
      </c>
      <c r="F158" s="53" t="str">
        <f>IF('Town Data'!I154&gt;9,'Town Data'!H154,"*")</f>
        <v>*</v>
      </c>
      <c r="G158" s="53" t="str">
        <f>IF('Town Data'!K154&gt;9,'Town Data'!J154,"*")</f>
        <v>*</v>
      </c>
      <c r="H158" s="54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53" t="str">
        <f>IF('Town Data'!E155&gt;9,'Town Data'!D155,"*")</f>
        <v>*</v>
      </c>
      <c r="E159" s="54" t="str">
        <f>IF('Town Data'!G155&gt;9,'Town Data'!F155,"*")</f>
        <v>*</v>
      </c>
      <c r="F159" s="53" t="str">
        <f>IF('Town Data'!I155&gt;9,'Town Data'!H155,"*")</f>
        <v>*</v>
      </c>
      <c r="G159" s="53" t="str">
        <f>IF('Town Data'!K155&gt;9,'Town Data'!J155,"*")</f>
        <v>*</v>
      </c>
      <c r="H159" s="54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 t="str">
        <f>IF('Town Data'!I156&gt;9,'Town Data'!H156,"*")</f>
        <v>*</v>
      </c>
      <c r="G160" s="53" t="str">
        <f>IF('Town Data'!K156&gt;9,'Town Data'!J156,"*")</f>
        <v>*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53" t="str">
        <f>IF('Town Data'!E157&gt;9,'Town Data'!D157,"*")</f>
        <v>*</v>
      </c>
      <c r="E161" s="54" t="str">
        <f>IF('Town Data'!G157&gt;9,'Town Data'!F157,"*")</f>
        <v>*</v>
      </c>
      <c r="F161" s="53" t="str">
        <f>IF('Town Data'!I157&gt;9,'Town Data'!H157,"*")</f>
        <v>*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53" t="str">
        <f>IF('Town Data'!E158&gt;9,'Town Data'!D158,"*")</f>
        <v>*</v>
      </c>
      <c r="E162" s="54" t="str">
        <f>IF('Town Data'!G158&gt;9,'Town Data'!F158,"*")</f>
        <v>*</v>
      </c>
      <c r="F162" s="53" t="str">
        <f>IF('Town Data'!I158&gt;9,'Town Data'!H158,"*")</f>
        <v>*</v>
      </c>
      <c r="G162" s="53" t="str">
        <f>IF('Town Data'!K158&gt;9,'Town Data'!J158,"*")</f>
        <v>*</v>
      </c>
      <c r="H162" s="54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53" t="str">
        <f>IF('Town Data'!E159&gt;9,'Town Data'!D159,"*")</f>
        <v>*</v>
      </c>
      <c r="E163" s="54" t="str">
        <f>IF('Town Data'!G159&gt;9,'Town Data'!F159,"*")</f>
        <v>*</v>
      </c>
      <c r="F163" s="53" t="str">
        <f>IF('Town Data'!I159&gt;9,'Town Data'!H159,"*")</f>
        <v>*</v>
      </c>
      <c r="G163" s="53" t="str">
        <f>IF('Town Data'!K159&gt;9,'Town Data'!J159,"*")</f>
        <v>*</v>
      </c>
      <c r="H163" s="54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14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7" ht="15">
      <c r="A2" s="40" t="s">
        <v>67</v>
      </c>
      <c r="B2" s="44">
        <v>1358534.83</v>
      </c>
      <c r="C2" s="41">
        <v>16</v>
      </c>
      <c r="D2" s="44">
        <v>462548.14</v>
      </c>
      <c r="E2" s="41">
        <v>15</v>
      </c>
      <c r="F2" s="41">
        <v>0</v>
      </c>
      <c r="G2" s="41">
        <v>0</v>
      </c>
      <c r="H2" s="44">
        <v>1258537.11</v>
      </c>
      <c r="I2" s="41">
        <v>16</v>
      </c>
      <c r="J2" s="44">
        <v>451004.75</v>
      </c>
      <c r="K2" s="41">
        <v>16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68</v>
      </c>
      <c r="B3" s="44">
        <v>10237472.65</v>
      </c>
      <c r="C3" s="41">
        <v>17</v>
      </c>
      <c r="D3" s="44">
        <v>477777.74</v>
      </c>
      <c r="E3" s="41">
        <v>16</v>
      </c>
      <c r="F3" s="41">
        <v>0</v>
      </c>
      <c r="G3" s="41">
        <v>0</v>
      </c>
      <c r="H3" s="44">
        <v>9398956.88</v>
      </c>
      <c r="I3" s="41">
        <v>17</v>
      </c>
      <c r="J3" s="44">
        <v>477284.92</v>
      </c>
      <c r="K3" s="41">
        <v>15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69</v>
      </c>
      <c r="B4" s="44">
        <v>188572977.75</v>
      </c>
      <c r="C4" s="41">
        <v>156</v>
      </c>
      <c r="D4" s="44">
        <v>10303349.71</v>
      </c>
      <c r="E4" s="41">
        <v>147</v>
      </c>
      <c r="F4" s="44">
        <v>410062.8333323</v>
      </c>
      <c r="G4" s="41">
        <v>34</v>
      </c>
      <c r="H4" s="44">
        <v>44390500.74</v>
      </c>
      <c r="I4" s="41">
        <v>161</v>
      </c>
      <c r="J4" s="44">
        <v>10198114.42</v>
      </c>
      <c r="K4" s="41">
        <v>154</v>
      </c>
      <c r="L4" s="44">
        <v>254644.3333322</v>
      </c>
      <c r="M4" s="41">
        <v>43</v>
      </c>
      <c r="N4" s="37"/>
      <c r="O4" s="37"/>
      <c r="P4" s="37"/>
      <c r="Q4" s="37"/>
    </row>
    <row r="5" spans="1:17" ht="15">
      <c r="A5" s="40" t="s">
        <v>70</v>
      </c>
      <c r="B5" s="44">
        <v>9882482.55</v>
      </c>
      <c r="C5" s="41">
        <v>27</v>
      </c>
      <c r="D5" s="44">
        <v>985499.18</v>
      </c>
      <c r="E5" s="41">
        <v>26</v>
      </c>
      <c r="F5" s="41">
        <v>0</v>
      </c>
      <c r="G5" s="41">
        <v>0</v>
      </c>
      <c r="H5" s="44">
        <v>10502859.6</v>
      </c>
      <c r="I5" s="41">
        <v>30</v>
      </c>
      <c r="J5" s="44">
        <v>1132209.05</v>
      </c>
      <c r="K5" s="41">
        <v>29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71</v>
      </c>
      <c r="B6" s="44">
        <v>15937552.94</v>
      </c>
      <c r="C6" s="41">
        <v>35</v>
      </c>
      <c r="D6" s="44">
        <v>1398223.21</v>
      </c>
      <c r="E6" s="41">
        <v>31</v>
      </c>
      <c r="F6" s="44">
        <v>45269.333333</v>
      </c>
      <c r="G6" s="41">
        <v>13</v>
      </c>
      <c r="H6" s="44">
        <v>14860635.52</v>
      </c>
      <c r="I6" s="41">
        <v>36</v>
      </c>
      <c r="J6" s="44">
        <v>1426706.46</v>
      </c>
      <c r="K6" s="41">
        <v>34</v>
      </c>
      <c r="L6" s="44">
        <v>26630.6666664</v>
      </c>
      <c r="M6" s="41">
        <v>13</v>
      </c>
      <c r="N6" s="37"/>
      <c r="O6" s="37"/>
      <c r="P6" s="37"/>
      <c r="Q6" s="37"/>
    </row>
    <row r="7" spans="1:17" ht="15">
      <c r="A7" s="40" t="s">
        <v>72</v>
      </c>
      <c r="B7" s="44">
        <v>34105327.76</v>
      </c>
      <c r="C7" s="41">
        <v>184</v>
      </c>
      <c r="D7" s="44">
        <v>11378369.99</v>
      </c>
      <c r="E7" s="41">
        <v>177</v>
      </c>
      <c r="F7" s="44">
        <v>178119.6666652</v>
      </c>
      <c r="G7" s="41">
        <v>47</v>
      </c>
      <c r="H7" s="44">
        <v>33323737.76</v>
      </c>
      <c r="I7" s="41">
        <v>173</v>
      </c>
      <c r="J7" s="44">
        <v>10394162.83</v>
      </c>
      <c r="K7" s="41">
        <v>169</v>
      </c>
      <c r="L7" s="44">
        <v>272440.4999985</v>
      </c>
      <c r="M7" s="41">
        <v>51</v>
      </c>
      <c r="N7" s="37"/>
      <c r="O7" s="37"/>
      <c r="P7" s="37"/>
      <c r="Q7" s="37"/>
    </row>
    <row r="8" spans="1:17" ht="15">
      <c r="A8" s="40" t="s">
        <v>73</v>
      </c>
      <c r="B8" s="44">
        <v>17866529.47</v>
      </c>
      <c r="C8" s="41">
        <v>51</v>
      </c>
      <c r="D8" s="44">
        <v>6041020.88</v>
      </c>
      <c r="E8" s="41">
        <v>49</v>
      </c>
      <c r="F8" s="44">
        <v>67289.4999991</v>
      </c>
      <c r="G8" s="41">
        <v>26</v>
      </c>
      <c r="H8" s="44">
        <v>15959276.1</v>
      </c>
      <c r="I8" s="41">
        <v>51</v>
      </c>
      <c r="J8" s="44">
        <v>6044901.33</v>
      </c>
      <c r="K8" s="41">
        <v>50</v>
      </c>
      <c r="L8" s="44">
        <v>236297.8333326</v>
      </c>
      <c r="M8" s="41">
        <v>27</v>
      </c>
      <c r="N8" s="37"/>
      <c r="O8" s="37"/>
      <c r="P8" s="37"/>
      <c r="Q8" s="37"/>
    </row>
    <row r="9" spans="1:17" ht="15">
      <c r="A9" s="40" t="s">
        <v>74</v>
      </c>
      <c r="B9" s="44">
        <v>1434260.48</v>
      </c>
      <c r="C9" s="41">
        <v>21</v>
      </c>
      <c r="D9" s="44">
        <v>453947.13</v>
      </c>
      <c r="E9" s="41">
        <v>21</v>
      </c>
      <c r="F9" s="41">
        <v>0</v>
      </c>
      <c r="G9" s="41">
        <v>0</v>
      </c>
      <c r="H9" s="44">
        <v>1357728.43</v>
      </c>
      <c r="I9" s="41">
        <v>22</v>
      </c>
      <c r="J9" s="44">
        <v>446401</v>
      </c>
      <c r="K9" s="41">
        <v>22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75</v>
      </c>
      <c r="B10" s="44">
        <v>7058904.88</v>
      </c>
      <c r="C10" s="41">
        <v>29</v>
      </c>
      <c r="D10" s="44">
        <v>1938202.15</v>
      </c>
      <c r="E10" s="41">
        <v>26</v>
      </c>
      <c r="F10" s="44">
        <v>78441.3333329</v>
      </c>
      <c r="G10" s="41">
        <v>15</v>
      </c>
      <c r="H10" s="44">
        <v>7544010.71</v>
      </c>
      <c r="I10" s="41">
        <v>32</v>
      </c>
      <c r="J10" s="44">
        <v>1952680.66</v>
      </c>
      <c r="K10" s="41">
        <v>29</v>
      </c>
      <c r="L10" s="44">
        <v>71719.1666662</v>
      </c>
      <c r="M10" s="41">
        <v>14</v>
      </c>
      <c r="N10" s="37"/>
      <c r="O10" s="37"/>
      <c r="P10" s="37"/>
      <c r="Q10" s="37"/>
    </row>
    <row r="11" spans="1:17" ht="15">
      <c r="A11" s="40" t="s">
        <v>76</v>
      </c>
      <c r="B11" s="44">
        <v>7655859.07</v>
      </c>
      <c r="C11" s="41">
        <v>43</v>
      </c>
      <c r="D11" s="44">
        <v>1360580.5</v>
      </c>
      <c r="E11" s="41">
        <v>40</v>
      </c>
      <c r="F11" s="41">
        <v>0</v>
      </c>
      <c r="G11" s="41">
        <v>0</v>
      </c>
      <c r="H11" s="44">
        <v>7569480.8</v>
      </c>
      <c r="I11" s="41">
        <v>43</v>
      </c>
      <c r="J11" s="44">
        <v>1277806.38</v>
      </c>
      <c r="K11" s="41">
        <v>40</v>
      </c>
      <c r="L11" s="41">
        <v>0</v>
      </c>
      <c r="M11" s="41">
        <v>0</v>
      </c>
      <c r="N11" s="37"/>
      <c r="O11" s="37"/>
      <c r="P11" s="37"/>
      <c r="Q11" s="37"/>
    </row>
    <row r="12" spans="1:17" ht="15">
      <c r="A12" s="40" t="s">
        <v>77</v>
      </c>
      <c r="B12" s="44">
        <v>42430218.99</v>
      </c>
      <c r="C12" s="41">
        <v>189</v>
      </c>
      <c r="D12" s="44">
        <v>7707727.34</v>
      </c>
      <c r="E12" s="41">
        <v>174</v>
      </c>
      <c r="F12" s="44">
        <v>433882.1666652</v>
      </c>
      <c r="G12" s="41">
        <v>57</v>
      </c>
      <c r="H12" s="44">
        <v>43489993.82</v>
      </c>
      <c r="I12" s="41">
        <v>192</v>
      </c>
      <c r="J12" s="44">
        <v>8153053.26</v>
      </c>
      <c r="K12" s="41">
        <v>181</v>
      </c>
      <c r="L12" s="44">
        <v>405965.4999985</v>
      </c>
      <c r="M12" s="41">
        <v>52</v>
      </c>
      <c r="N12" s="37"/>
      <c r="O12" s="37"/>
      <c r="P12" s="37"/>
      <c r="Q12" s="37"/>
    </row>
    <row r="13" spans="1:17" ht="15">
      <c r="A13" s="40" t="s">
        <v>78</v>
      </c>
      <c r="B13" s="44">
        <v>1309862.95</v>
      </c>
      <c r="C13" s="41">
        <v>10</v>
      </c>
      <c r="D13" s="44">
        <v>232477.68</v>
      </c>
      <c r="E13" s="41">
        <v>10</v>
      </c>
      <c r="F13" s="41">
        <v>0</v>
      </c>
      <c r="G13" s="41">
        <v>0</v>
      </c>
      <c r="H13" s="41">
        <v>1665254.55</v>
      </c>
      <c r="I13" s="41">
        <v>12</v>
      </c>
      <c r="J13" s="41">
        <v>404649.82</v>
      </c>
      <c r="K13" s="41">
        <v>11</v>
      </c>
      <c r="L13" s="41">
        <v>0</v>
      </c>
      <c r="M13" s="41">
        <v>0</v>
      </c>
      <c r="N13" s="37"/>
      <c r="O13" s="37"/>
      <c r="P13" s="37"/>
      <c r="Q13" s="37"/>
    </row>
    <row r="14" spans="1:17" ht="15">
      <c r="A14" s="40" t="s">
        <v>79</v>
      </c>
      <c r="B14" s="44">
        <v>697472.34</v>
      </c>
      <c r="C14" s="41">
        <v>11</v>
      </c>
      <c r="D14" s="44">
        <v>341097.68</v>
      </c>
      <c r="E14" s="41">
        <v>11</v>
      </c>
      <c r="F14" s="41">
        <v>0</v>
      </c>
      <c r="G14" s="41">
        <v>0</v>
      </c>
      <c r="H14" s="44">
        <v>806437.71</v>
      </c>
      <c r="I14" s="41">
        <v>13</v>
      </c>
      <c r="J14" s="44">
        <v>336486.66</v>
      </c>
      <c r="K14" s="41">
        <v>13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80</v>
      </c>
      <c r="B15" s="44">
        <v>4671478.25</v>
      </c>
      <c r="C15" s="41">
        <v>29</v>
      </c>
      <c r="D15" s="44">
        <v>1485760.98</v>
      </c>
      <c r="E15" s="41">
        <v>29</v>
      </c>
      <c r="F15" s="41">
        <v>0</v>
      </c>
      <c r="G15" s="41">
        <v>0</v>
      </c>
      <c r="H15" s="44">
        <v>3917120.87</v>
      </c>
      <c r="I15" s="41">
        <v>29</v>
      </c>
      <c r="J15" s="44">
        <v>1356947.87</v>
      </c>
      <c r="K15" s="41">
        <v>28</v>
      </c>
      <c r="L15" s="41">
        <v>0</v>
      </c>
      <c r="M15" s="41">
        <v>0</v>
      </c>
      <c r="N15" s="37"/>
      <c r="O15" s="37"/>
      <c r="P15" s="37"/>
      <c r="Q15" s="37"/>
    </row>
    <row r="16" spans="1:17" ht="15">
      <c r="A16" s="40" t="s">
        <v>81</v>
      </c>
      <c r="B16" s="44">
        <v>926292.66</v>
      </c>
      <c r="C16" s="41">
        <v>16</v>
      </c>
      <c r="D16" s="44">
        <v>504076.25</v>
      </c>
      <c r="E16" s="41">
        <v>16</v>
      </c>
      <c r="F16" s="41">
        <v>0</v>
      </c>
      <c r="G16" s="41">
        <v>0</v>
      </c>
      <c r="H16" s="44">
        <v>712072.67</v>
      </c>
      <c r="I16" s="41">
        <v>14</v>
      </c>
      <c r="J16" s="44">
        <v>367715.01</v>
      </c>
      <c r="K16" s="41">
        <v>14</v>
      </c>
      <c r="L16" s="41">
        <v>0</v>
      </c>
      <c r="M16" s="41">
        <v>0</v>
      </c>
      <c r="N16" s="37"/>
      <c r="O16" s="37"/>
      <c r="P16" s="37"/>
      <c r="Q16" s="37"/>
    </row>
    <row r="17" spans="1:17" ht="15">
      <c r="A17" s="40" t="s">
        <v>82</v>
      </c>
      <c r="B17" s="44">
        <v>66117341.74</v>
      </c>
      <c r="C17" s="41">
        <v>303</v>
      </c>
      <c r="D17" s="44">
        <v>20982289.66</v>
      </c>
      <c r="E17" s="41">
        <v>286</v>
      </c>
      <c r="F17" s="44">
        <v>508679.4999975</v>
      </c>
      <c r="G17" s="41">
        <v>78</v>
      </c>
      <c r="H17" s="44">
        <v>89643080.86</v>
      </c>
      <c r="I17" s="41">
        <v>323</v>
      </c>
      <c r="J17" s="44">
        <v>22085370.28</v>
      </c>
      <c r="K17" s="41">
        <v>312</v>
      </c>
      <c r="L17" s="44">
        <v>439220.1666643</v>
      </c>
      <c r="M17" s="41">
        <v>85</v>
      </c>
      <c r="N17" s="37"/>
      <c r="O17" s="37"/>
      <c r="P17" s="37"/>
      <c r="Q17" s="37"/>
    </row>
    <row r="18" spans="1:17" ht="15">
      <c r="A18" s="40" t="s">
        <v>83</v>
      </c>
      <c r="B18" s="44">
        <v>5175809.06</v>
      </c>
      <c r="C18" s="41">
        <v>32</v>
      </c>
      <c r="D18" s="44">
        <v>1884296.63</v>
      </c>
      <c r="E18" s="41">
        <v>32</v>
      </c>
      <c r="F18" s="41">
        <v>0</v>
      </c>
      <c r="G18" s="41">
        <v>0</v>
      </c>
      <c r="H18" s="44">
        <v>4402650.49</v>
      </c>
      <c r="I18" s="41">
        <v>33</v>
      </c>
      <c r="J18" s="44">
        <v>1657660.49</v>
      </c>
      <c r="K18" s="41">
        <v>30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84</v>
      </c>
      <c r="B19" s="44">
        <v>7920796.45</v>
      </c>
      <c r="C19" s="41">
        <v>38</v>
      </c>
      <c r="D19" s="44">
        <v>1407153.62</v>
      </c>
      <c r="E19" s="41">
        <v>35</v>
      </c>
      <c r="F19" s="41">
        <v>0</v>
      </c>
      <c r="G19" s="41">
        <v>0</v>
      </c>
      <c r="H19" s="44">
        <v>7596044.86</v>
      </c>
      <c r="I19" s="41">
        <v>37</v>
      </c>
      <c r="J19" s="44">
        <v>1852928.59</v>
      </c>
      <c r="K19" s="41">
        <v>34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85</v>
      </c>
      <c r="B20" s="44">
        <v>1155727.26</v>
      </c>
      <c r="C20" s="41">
        <v>21</v>
      </c>
      <c r="D20" s="44">
        <v>499341.24</v>
      </c>
      <c r="E20" s="41">
        <v>18</v>
      </c>
      <c r="F20" s="41">
        <v>0</v>
      </c>
      <c r="G20" s="41">
        <v>0</v>
      </c>
      <c r="H20" s="44">
        <v>1056763.83</v>
      </c>
      <c r="I20" s="41">
        <v>19</v>
      </c>
      <c r="J20" s="44">
        <v>447203.39</v>
      </c>
      <c r="K20" s="41">
        <v>17</v>
      </c>
      <c r="L20" s="41">
        <v>0</v>
      </c>
      <c r="M20" s="41">
        <v>0</v>
      </c>
      <c r="N20" s="37"/>
      <c r="O20" s="37"/>
      <c r="P20" s="37"/>
      <c r="Q20" s="37"/>
    </row>
    <row r="21" spans="1:17" ht="15">
      <c r="A21" s="40" t="s">
        <v>86</v>
      </c>
      <c r="B21" s="44">
        <v>210843.82</v>
      </c>
      <c r="C21" s="41">
        <v>10</v>
      </c>
      <c r="D21" s="44">
        <v>0</v>
      </c>
      <c r="E21" s="41">
        <v>0</v>
      </c>
      <c r="F21" s="41">
        <v>0</v>
      </c>
      <c r="G21" s="41">
        <v>0</v>
      </c>
      <c r="H21" s="44">
        <v>319896.14</v>
      </c>
      <c r="I21" s="41">
        <v>12</v>
      </c>
      <c r="J21" s="44">
        <v>117625.24</v>
      </c>
      <c r="K21" s="41">
        <v>12</v>
      </c>
      <c r="L21" s="44">
        <v>0</v>
      </c>
      <c r="M21" s="41">
        <v>0</v>
      </c>
      <c r="N21" s="37"/>
      <c r="O21" s="37"/>
      <c r="P21" s="37"/>
      <c r="Q21" s="37"/>
    </row>
    <row r="22" spans="1:17" ht="15">
      <c r="A22" s="40" t="s">
        <v>87</v>
      </c>
      <c r="B22" s="44">
        <v>2634706.9</v>
      </c>
      <c r="C22" s="41">
        <v>31</v>
      </c>
      <c r="D22" s="44">
        <v>680802.77</v>
      </c>
      <c r="E22" s="41">
        <v>29</v>
      </c>
      <c r="F22" s="41">
        <v>0</v>
      </c>
      <c r="G22" s="41">
        <v>0</v>
      </c>
      <c r="H22" s="44">
        <v>2578584.89</v>
      </c>
      <c r="I22" s="41">
        <v>34</v>
      </c>
      <c r="J22" s="44">
        <v>683989.26</v>
      </c>
      <c r="K22" s="41">
        <v>31</v>
      </c>
      <c r="L22" s="41">
        <v>0</v>
      </c>
      <c r="M22" s="41">
        <v>0</v>
      </c>
      <c r="N22" s="37"/>
      <c r="O22" s="37"/>
      <c r="P22" s="37"/>
      <c r="Q22" s="37"/>
    </row>
    <row r="23" spans="1:17" ht="15">
      <c r="A23" s="40" t="s">
        <v>88</v>
      </c>
      <c r="B23" s="44">
        <v>6009823.64</v>
      </c>
      <c r="C23" s="41">
        <v>28</v>
      </c>
      <c r="D23" s="44">
        <v>1676072.29</v>
      </c>
      <c r="E23" s="41">
        <v>27</v>
      </c>
      <c r="F23" s="44">
        <v>0</v>
      </c>
      <c r="G23" s="41">
        <v>0</v>
      </c>
      <c r="H23" s="44">
        <v>4000223.76</v>
      </c>
      <c r="I23" s="41">
        <v>27</v>
      </c>
      <c r="J23" s="44">
        <v>1468954.27</v>
      </c>
      <c r="K23" s="41">
        <v>26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89</v>
      </c>
      <c r="B24" s="44">
        <v>134820941.36</v>
      </c>
      <c r="C24" s="41">
        <v>127</v>
      </c>
      <c r="D24" s="44">
        <v>34572651.5</v>
      </c>
      <c r="E24" s="41">
        <v>115</v>
      </c>
      <c r="F24" s="41">
        <v>1305049.9999987</v>
      </c>
      <c r="G24" s="41">
        <v>43</v>
      </c>
      <c r="H24" s="44">
        <v>124631681.65</v>
      </c>
      <c r="I24" s="41">
        <v>126</v>
      </c>
      <c r="J24" s="44">
        <v>33315543.67</v>
      </c>
      <c r="K24" s="41">
        <v>114</v>
      </c>
      <c r="L24" s="41">
        <v>3426778.1666656</v>
      </c>
      <c r="M24" s="41">
        <v>38</v>
      </c>
      <c r="N24" s="37"/>
      <c r="O24" s="37"/>
      <c r="P24" s="37"/>
      <c r="Q24" s="37"/>
    </row>
    <row r="25" spans="1:17" ht="15">
      <c r="A25" s="40" t="s">
        <v>90</v>
      </c>
      <c r="B25" s="44">
        <v>440641.52</v>
      </c>
      <c r="C25" s="41">
        <v>12</v>
      </c>
      <c r="D25" s="41">
        <v>197246.46</v>
      </c>
      <c r="E25" s="41">
        <v>12</v>
      </c>
      <c r="F25" s="41">
        <v>0</v>
      </c>
      <c r="G25" s="41">
        <v>0</v>
      </c>
      <c r="H25" s="44">
        <v>451981.52</v>
      </c>
      <c r="I25" s="41">
        <v>12</v>
      </c>
      <c r="J25" s="44">
        <v>222347.09</v>
      </c>
      <c r="K25" s="41">
        <v>12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91</v>
      </c>
      <c r="B26" s="44">
        <v>0</v>
      </c>
      <c r="C26" s="41">
        <v>0</v>
      </c>
      <c r="D26" s="44">
        <v>0</v>
      </c>
      <c r="E26" s="41">
        <v>0</v>
      </c>
      <c r="F26" s="41">
        <v>0</v>
      </c>
      <c r="G26" s="41">
        <v>0</v>
      </c>
      <c r="H26" s="44">
        <v>1765754.8</v>
      </c>
      <c r="I26" s="41">
        <v>10</v>
      </c>
      <c r="J26" s="44">
        <v>0</v>
      </c>
      <c r="K26" s="41">
        <v>0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92</v>
      </c>
      <c r="B27" s="44">
        <v>1048552.98</v>
      </c>
      <c r="C27" s="41">
        <v>14</v>
      </c>
      <c r="D27" s="44">
        <v>895636.14</v>
      </c>
      <c r="E27" s="41">
        <v>13</v>
      </c>
      <c r="F27" s="44">
        <v>0</v>
      </c>
      <c r="G27" s="41">
        <v>0</v>
      </c>
      <c r="H27" s="44">
        <v>997470.06</v>
      </c>
      <c r="I27" s="41">
        <v>13</v>
      </c>
      <c r="J27" s="44">
        <v>786685.11</v>
      </c>
      <c r="K27" s="41">
        <v>13</v>
      </c>
      <c r="L27" s="44">
        <v>0</v>
      </c>
      <c r="M27" s="41">
        <v>0</v>
      </c>
      <c r="N27" s="37"/>
      <c r="O27" s="37"/>
      <c r="P27" s="37"/>
      <c r="Q27" s="37"/>
    </row>
    <row r="28" spans="1:17" ht="15">
      <c r="A28" s="40" t="s">
        <v>93</v>
      </c>
      <c r="B28" s="44">
        <v>18739056.66</v>
      </c>
      <c r="C28" s="41">
        <v>55</v>
      </c>
      <c r="D28" s="44">
        <v>7701047.51</v>
      </c>
      <c r="E28" s="41">
        <v>55</v>
      </c>
      <c r="F28" s="41">
        <v>91023.1666658</v>
      </c>
      <c r="G28" s="41">
        <v>26</v>
      </c>
      <c r="H28" s="44">
        <v>16144750.75</v>
      </c>
      <c r="I28" s="41">
        <v>55</v>
      </c>
      <c r="J28" s="44">
        <v>5843023.18</v>
      </c>
      <c r="K28" s="41">
        <v>53</v>
      </c>
      <c r="L28" s="41">
        <v>110353.8333325</v>
      </c>
      <c r="M28" s="41">
        <v>25</v>
      </c>
      <c r="N28" s="37"/>
      <c r="O28" s="37"/>
      <c r="P28" s="37"/>
      <c r="Q28" s="37"/>
    </row>
    <row r="29" spans="1:17" ht="15">
      <c r="A29" s="40" t="s">
        <v>94</v>
      </c>
      <c r="B29" s="44">
        <v>2046548.97</v>
      </c>
      <c r="C29" s="41">
        <v>26</v>
      </c>
      <c r="D29" s="44">
        <v>836692.28</v>
      </c>
      <c r="E29" s="41">
        <v>25</v>
      </c>
      <c r="F29" s="41">
        <v>0</v>
      </c>
      <c r="G29" s="41">
        <v>0</v>
      </c>
      <c r="H29" s="44">
        <v>1774473.52</v>
      </c>
      <c r="I29" s="41">
        <v>25</v>
      </c>
      <c r="J29" s="44">
        <v>723400.56</v>
      </c>
      <c r="K29" s="41">
        <v>23</v>
      </c>
      <c r="L29" s="41">
        <v>0</v>
      </c>
      <c r="M29" s="41">
        <v>0</v>
      </c>
      <c r="N29" s="37"/>
      <c r="O29" s="37"/>
      <c r="P29" s="37"/>
      <c r="Q29" s="37"/>
    </row>
    <row r="30" spans="1:17" ht="15">
      <c r="A30" s="40" t="s">
        <v>95</v>
      </c>
      <c r="B30" s="44">
        <v>888111.14</v>
      </c>
      <c r="C30" s="41">
        <v>21</v>
      </c>
      <c r="D30" s="44">
        <v>687236.57</v>
      </c>
      <c r="E30" s="41">
        <v>20</v>
      </c>
      <c r="F30" s="41">
        <v>0</v>
      </c>
      <c r="G30" s="41">
        <v>0</v>
      </c>
      <c r="H30" s="44">
        <v>908298.29</v>
      </c>
      <c r="I30" s="41">
        <v>23</v>
      </c>
      <c r="J30" s="44">
        <v>644962.91</v>
      </c>
      <c r="K30" s="41">
        <v>21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96</v>
      </c>
      <c r="B31" s="44">
        <v>1220549.7</v>
      </c>
      <c r="C31" s="41">
        <v>12</v>
      </c>
      <c r="D31" s="44">
        <v>280994.75</v>
      </c>
      <c r="E31" s="41">
        <v>11</v>
      </c>
      <c r="F31" s="41">
        <v>0</v>
      </c>
      <c r="G31" s="41">
        <v>0</v>
      </c>
      <c r="H31" s="44">
        <v>1087007.04</v>
      </c>
      <c r="I31" s="41">
        <v>10</v>
      </c>
      <c r="J31" s="44">
        <v>247956.97</v>
      </c>
      <c r="K31" s="41">
        <v>10</v>
      </c>
      <c r="L31" s="41">
        <v>0</v>
      </c>
      <c r="M31" s="41">
        <v>0</v>
      </c>
      <c r="N31" s="37"/>
      <c r="O31" s="37"/>
      <c r="P31" s="37"/>
      <c r="Q31" s="37"/>
    </row>
    <row r="32" spans="1:17" ht="15">
      <c r="A32" s="40" t="s">
        <v>97</v>
      </c>
      <c r="B32" s="44">
        <v>5143491.95</v>
      </c>
      <c r="C32" s="41">
        <v>26</v>
      </c>
      <c r="D32" s="44">
        <v>1330758.92</v>
      </c>
      <c r="E32" s="41">
        <v>25</v>
      </c>
      <c r="F32" s="44">
        <v>0</v>
      </c>
      <c r="G32" s="41">
        <v>0</v>
      </c>
      <c r="H32" s="44">
        <v>3525153.84</v>
      </c>
      <c r="I32" s="41">
        <v>24</v>
      </c>
      <c r="J32" s="44">
        <v>1227763.73</v>
      </c>
      <c r="K32" s="41">
        <v>23</v>
      </c>
      <c r="L32" s="44">
        <v>0</v>
      </c>
      <c r="M32" s="41">
        <v>0</v>
      </c>
      <c r="N32" s="37"/>
      <c r="O32" s="37"/>
      <c r="P32" s="37"/>
      <c r="Q32" s="37"/>
    </row>
    <row r="33" spans="1:17" ht="15">
      <c r="A33" s="40" t="s">
        <v>98</v>
      </c>
      <c r="B33" s="44">
        <v>6135373.23</v>
      </c>
      <c r="C33" s="41">
        <v>37</v>
      </c>
      <c r="D33" s="44">
        <v>1627993.37</v>
      </c>
      <c r="E33" s="41">
        <v>36</v>
      </c>
      <c r="F33" s="44">
        <v>27565.6666663</v>
      </c>
      <c r="G33" s="41">
        <v>10</v>
      </c>
      <c r="H33" s="44">
        <v>5460141.74</v>
      </c>
      <c r="I33" s="41">
        <v>39</v>
      </c>
      <c r="J33" s="44">
        <v>1644406.68</v>
      </c>
      <c r="K33" s="41">
        <v>38</v>
      </c>
      <c r="L33" s="44">
        <v>0</v>
      </c>
      <c r="M33" s="41">
        <v>0</v>
      </c>
      <c r="N33" s="37"/>
      <c r="O33" s="37"/>
      <c r="P33" s="37"/>
      <c r="Q33" s="37"/>
    </row>
    <row r="34" spans="1:17" ht="15">
      <c r="A34" s="40" t="s">
        <v>99</v>
      </c>
      <c r="B34" s="44">
        <v>47736770.37</v>
      </c>
      <c r="C34" s="41">
        <v>165</v>
      </c>
      <c r="D34" s="44">
        <v>11688676.29</v>
      </c>
      <c r="E34" s="41">
        <v>156</v>
      </c>
      <c r="F34" s="41">
        <v>323984.1666652</v>
      </c>
      <c r="G34" s="41">
        <v>43</v>
      </c>
      <c r="H34" s="44">
        <v>33418560.42</v>
      </c>
      <c r="I34" s="41">
        <v>170</v>
      </c>
      <c r="J34" s="44">
        <v>11620382.14</v>
      </c>
      <c r="K34" s="41">
        <v>161</v>
      </c>
      <c r="L34" s="41">
        <v>269061.4999985</v>
      </c>
      <c r="M34" s="41">
        <v>52</v>
      </c>
      <c r="N34" s="37"/>
      <c r="O34" s="37"/>
      <c r="P34" s="37"/>
      <c r="Q34" s="37"/>
    </row>
    <row r="35" spans="1:17" ht="15">
      <c r="A35" s="40" t="s">
        <v>100</v>
      </c>
      <c r="B35" s="44">
        <v>6313977.95</v>
      </c>
      <c r="C35" s="41">
        <v>34</v>
      </c>
      <c r="D35" s="44">
        <v>1481256.8</v>
      </c>
      <c r="E35" s="41">
        <v>32</v>
      </c>
      <c r="F35" s="41">
        <v>0</v>
      </c>
      <c r="G35" s="41">
        <v>0</v>
      </c>
      <c r="H35" s="44">
        <v>5617445.29</v>
      </c>
      <c r="I35" s="41">
        <v>33</v>
      </c>
      <c r="J35" s="44">
        <v>1389898.85</v>
      </c>
      <c r="K35" s="41">
        <v>32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101</v>
      </c>
      <c r="B36" s="44">
        <v>2547601.24</v>
      </c>
      <c r="C36" s="41">
        <v>22</v>
      </c>
      <c r="D36" s="44">
        <v>1143265.44</v>
      </c>
      <c r="E36" s="41">
        <v>20</v>
      </c>
      <c r="F36" s="41">
        <v>0</v>
      </c>
      <c r="G36" s="41">
        <v>0</v>
      </c>
      <c r="H36" s="44">
        <v>2735458.56</v>
      </c>
      <c r="I36" s="41">
        <v>22</v>
      </c>
      <c r="J36" s="44">
        <v>1135724.5</v>
      </c>
      <c r="K36" s="41">
        <v>21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102</v>
      </c>
      <c r="B37" s="44">
        <v>1333831.7</v>
      </c>
      <c r="C37" s="41">
        <v>16</v>
      </c>
      <c r="D37" s="44">
        <v>378161.29</v>
      </c>
      <c r="E37" s="41">
        <v>14</v>
      </c>
      <c r="F37" s="41">
        <v>0</v>
      </c>
      <c r="G37" s="41">
        <v>0</v>
      </c>
      <c r="H37" s="44">
        <v>3752245.01</v>
      </c>
      <c r="I37" s="41">
        <v>17</v>
      </c>
      <c r="J37" s="44">
        <v>418684.47</v>
      </c>
      <c r="K37" s="41">
        <v>16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103</v>
      </c>
      <c r="B38" s="44">
        <v>2261378.86</v>
      </c>
      <c r="C38" s="41">
        <v>16</v>
      </c>
      <c r="D38" s="44">
        <v>1026499.8</v>
      </c>
      <c r="E38" s="41">
        <v>16</v>
      </c>
      <c r="F38" s="41">
        <v>0</v>
      </c>
      <c r="G38" s="41">
        <v>0</v>
      </c>
      <c r="H38" s="44">
        <v>1980035.17</v>
      </c>
      <c r="I38" s="41">
        <v>16</v>
      </c>
      <c r="J38" s="44">
        <v>863062.5</v>
      </c>
      <c r="K38" s="41">
        <v>16</v>
      </c>
      <c r="L38" s="41">
        <v>0</v>
      </c>
      <c r="M38" s="41">
        <v>0</v>
      </c>
      <c r="N38" s="37"/>
      <c r="O38" s="37"/>
      <c r="P38" s="37"/>
      <c r="Q38" s="37"/>
    </row>
    <row r="39" spans="1:17" ht="15">
      <c r="A39" s="40" t="s">
        <v>104</v>
      </c>
      <c r="B39" s="44">
        <v>1828713.73</v>
      </c>
      <c r="C39" s="41">
        <v>13</v>
      </c>
      <c r="D39" s="44">
        <v>531945.73</v>
      </c>
      <c r="E39" s="41">
        <v>13</v>
      </c>
      <c r="F39" s="41">
        <v>0</v>
      </c>
      <c r="G39" s="41">
        <v>0</v>
      </c>
      <c r="H39" s="44">
        <v>1003796.09</v>
      </c>
      <c r="I39" s="41">
        <v>15</v>
      </c>
      <c r="J39" s="44">
        <v>730770.22</v>
      </c>
      <c r="K39" s="41">
        <v>14</v>
      </c>
      <c r="L39" s="41">
        <v>0</v>
      </c>
      <c r="M39" s="41">
        <v>0</v>
      </c>
      <c r="N39" s="37"/>
      <c r="O39" s="37"/>
      <c r="P39" s="37"/>
      <c r="Q39" s="37"/>
    </row>
    <row r="40" spans="1:17" ht="15">
      <c r="A40" s="40" t="s">
        <v>105</v>
      </c>
      <c r="B40" s="44">
        <v>8188982.93</v>
      </c>
      <c r="C40" s="41">
        <v>36</v>
      </c>
      <c r="D40" s="44">
        <v>1379453.75</v>
      </c>
      <c r="E40" s="41">
        <v>33</v>
      </c>
      <c r="F40" s="44">
        <v>0</v>
      </c>
      <c r="G40" s="41">
        <v>0</v>
      </c>
      <c r="H40" s="44">
        <v>8006430.83</v>
      </c>
      <c r="I40" s="41">
        <v>35</v>
      </c>
      <c r="J40" s="44">
        <v>1465389.68</v>
      </c>
      <c r="K40" s="41">
        <v>34</v>
      </c>
      <c r="L40" s="44">
        <v>0</v>
      </c>
      <c r="M40" s="41">
        <v>0</v>
      </c>
      <c r="N40" s="37"/>
      <c r="O40" s="37"/>
      <c r="P40" s="37"/>
      <c r="Q40" s="37"/>
    </row>
    <row r="41" spans="1:17" ht="15">
      <c r="A41" s="40" t="s">
        <v>106</v>
      </c>
      <c r="B41" s="44">
        <v>32852803.35</v>
      </c>
      <c r="C41" s="41">
        <v>112</v>
      </c>
      <c r="D41" s="44">
        <v>6945643.44</v>
      </c>
      <c r="E41" s="41">
        <v>104</v>
      </c>
      <c r="F41" s="41">
        <v>150020.8333322</v>
      </c>
      <c r="G41" s="41">
        <v>43</v>
      </c>
      <c r="H41" s="44">
        <v>30568113.01</v>
      </c>
      <c r="I41" s="41">
        <v>109</v>
      </c>
      <c r="J41" s="44">
        <v>6747246.77</v>
      </c>
      <c r="K41" s="41">
        <v>104</v>
      </c>
      <c r="L41" s="41">
        <v>220880.8333321</v>
      </c>
      <c r="M41" s="41">
        <v>39</v>
      </c>
      <c r="N41" s="37"/>
      <c r="O41" s="37"/>
      <c r="P41" s="37"/>
      <c r="Q41" s="37"/>
    </row>
    <row r="42" spans="1:17" ht="15">
      <c r="A42" s="40" t="s">
        <v>107</v>
      </c>
      <c r="B42" s="44">
        <v>1272153.74</v>
      </c>
      <c r="C42" s="41">
        <v>13</v>
      </c>
      <c r="D42" s="44">
        <v>458713.45</v>
      </c>
      <c r="E42" s="41">
        <v>13</v>
      </c>
      <c r="F42" s="41">
        <v>0</v>
      </c>
      <c r="G42" s="41">
        <v>0</v>
      </c>
      <c r="H42" s="44">
        <v>956554.2</v>
      </c>
      <c r="I42" s="41">
        <v>12</v>
      </c>
      <c r="J42" s="44">
        <v>342007.62</v>
      </c>
      <c r="K42" s="41">
        <v>12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108</v>
      </c>
      <c r="B43" s="44">
        <v>1640637.03</v>
      </c>
      <c r="C43" s="41">
        <v>14</v>
      </c>
      <c r="D43" s="44">
        <v>512924.4</v>
      </c>
      <c r="E43" s="41">
        <v>14</v>
      </c>
      <c r="F43" s="41">
        <v>0</v>
      </c>
      <c r="G43" s="41">
        <v>0</v>
      </c>
      <c r="H43" s="44">
        <v>1441646.69</v>
      </c>
      <c r="I43" s="41">
        <v>15</v>
      </c>
      <c r="J43" s="44">
        <v>523566.41</v>
      </c>
      <c r="K43" s="41">
        <v>15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109</v>
      </c>
      <c r="B44" s="44">
        <v>8635443.59</v>
      </c>
      <c r="C44" s="41">
        <v>30</v>
      </c>
      <c r="D44" s="44">
        <v>1366219.17</v>
      </c>
      <c r="E44" s="41">
        <v>27</v>
      </c>
      <c r="F44" s="41">
        <v>0</v>
      </c>
      <c r="G44" s="41">
        <v>0</v>
      </c>
      <c r="H44" s="44">
        <v>9125513.96</v>
      </c>
      <c r="I44" s="41">
        <v>32</v>
      </c>
      <c r="J44" s="44">
        <v>1376553.81</v>
      </c>
      <c r="K44" s="41">
        <v>29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110</v>
      </c>
      <c r="B45" s="44">
        <v>3034142.62</v>
      </c>
      <c r="C45" s="41">
        <v>21</v>
      </c>
      <c r="D45" s="44">
        <v>366620.22</v>
      </c>
      <c r="E45" s="41">
        <v>20</v>
      </c>
      <c r="F45" s="41">
        <v>0</v>
      </c>
      <c r="G45" s="41">
        <v>0</v>
      </c>
      <c r="H45" s="44">
        <v>2558652.62</v>
      </c>
      <c r="I45" s="41">
        <v>19</v>
      </c>
      <c r="J45" s="44">
        <v>334489.76</v>
      </c>
      <c r="K45" s="41">
        <v>19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111</v>
      </c>
      <c r="B46" s="44">
        <v>840406.61</v>
      </c>
      <c r="C46" s="41">
        <v>10</v>
      </c>
      <c r="D46" s="44">
        <v>204082.04</v>
      </c>
      <c r="E46" s="41">
        <v>10</v>
      </c>
      <c r="F46" s="41">
        <v>0</v>
      </c>
      <c r="G46" s="41">
        <v>0</v>
      </c>
      <c r="H46" s="44">
        <v>0</v>
      </c>
      <c r="I46" s="41">
        <v>0</v>
      </c>
      <c r="J46" s="44">
        <v>0</v>
      </c>
      <c r="K46" s="41">
        <v>0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112</v>
      </c>
      <c r="B47" s="44">
        <v>681642.06</v>
      </c>
      <c r="C47" s="41">
        <v>12</v>
      </c>
      <c r="D47" s="44">
        <v>296102.93</v>
      </c>
      <c r="E47" s="41">
        <v>11</v>
      </c>
      <c r="F47" s="41">
        <v>0</v>
      </c>
      <c r="G47" s="41">
        <v>0</v>
      </c>
      <c r="H47" s="44">
        <v>634782</v>
      </c>
      <c r="I47" s="41">
        <v>13</v>
      </c>
      <c r="J47" s="44">
        <v>282239.55</v>
      </c>
      <c r="K47" s="41">
        <v>12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113</v>
      </c>
      <c r="B48" s="44">
        <v>2152084.07</v>
      </c>
      <c r="C48" s="41">
        <v>16</v>
      </c>
      <c r="D48" s="44">
        <v>734956.15</v>
      </c>
      <c r="E48" s="41">
        <v>16</v>
      </c>
      <c r="F48" s="41">
        <v>0</v>
      </c>
      <c r="G48" s="41">
        <v>0</v>
      </c>
      <c r="H48" s="44">
        <v>1578238.49</v>
      </c>
      <c r="I48" s="41">
        <v>14</v>
      </c>
      <c r="J48" s="44">
        <v>602846.08</v>
      </c>
      <c r="K48" s="41">
        <v>14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114</v>
      </c>
      <c r="B49" s="44">
        <v>10167482.54</v>
      </c>
      <c r="C49" s="41">
        <v>28</v>
      </c>
      <c r="D49" s="44">
        <v>3565788.08</v>
      </c>
      <c r="E49" s="41">
        <v>27</v>
      </c>
      <c r="F49" s="41">
        <v>0</v>
      </c>
      <c r="G49" s="41">
        <v>0</v>
      </c>
      <c r="H49" s="44">
        <v>9970420.44</v>
      </c>
      <c r="I49" s="41">
        <v>29</v>
      </c>
      <c r="J49" s="44">
        <v>3294300.06</v>
      </c>
      <c r="K49" s="41">
        <v>28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115</v>
      </c>
      <c r="B50" s="44">
        <v>2393727.97</v>
      </c>
      <c r="C50" s="41">
        <v>27</v>
      </c>
      <c r="D50" s="44">
        <v>1910998.77</v>
      </c>
      <c r="E50" s="41">
        <v>25</v>
      </c>
      <c r="F50" s="41">
        <v>0</v>
      </c>
      <c r="G50" s="41">
        <v>0</v>
      </c>
      <c r="H50" s="44">
        <v>2816420.36</v>
      </c>
      <c r="I50" s="41">
        <v>26</v>
      </c>
      <c r="J50" s="44">
        <v>1873023.83</v>
      </c>
      <c r="K50" s="41">
        <v>24</v>
      </c>
      <c r="L50" s="41">
        <v>0</v>
      </c>
      <c r="M50" s="41">
        <v>0</v>
      </c>
      <c r="N50" s="37"/>
      <c r="O50" s="37"/>
      <c r="P50" s="37"/>
      <c r="Q50" s="37"/>
    </row>
    <row r="51" spans="1:17" ht="15">
      <c r="A51" s="40" t="s">
        <v>116</v>
      </c>
      <c r="B51" s="44">
        <v>3296218.51</v>
      </c>
      <c r="C51" s="41">
        <v>25</v>
      </c>
      <c r="D51" s="44">
        <v>1068875.88</v>
      </c>
      <c r="E51" s="41">
        <v>23</v>
      </c>
      <c r="F51" s="44">
        <v>0</v>
      </c>
      <c r="G51" s="41">
        <v>0</v>
      </c>
      <c r="H51" s="44">
        <v>2645809.22</v>
      </c>
      <c r="I51" s="41">
        <v>23</v>
      </c>
      <c r="J51" s="44">
        <v>980347.79</v>
      </c>
      <c r="K51" s="41">
        <v>21</v>
      </c>
      <c r="L51" s="44">
        <v>0</v>
      </c>
      <c r="M51" s="41">
        <v>0</v>
      </c>
      <c r="N51" s="37"/>
      <c r="O51" s="37"/>
      <c r="P51" s="37"/>
      <c r="Q51" s="37"/>
    </row>
    <row r="52" spans="1:17" ht="15">
      <c r="A52" s="40" t="s">
        <v>117</v>
      </c>
      <c r="B52" s="44">
        <v>6657600.31</v>
      </c>
      <c r="C52" s="41">
        <v>32</v>
      </c>
      <c r="D52" s="44">
        <v>3427322.39</v>
      </c>
      <c r="E52" s="41">
        <v>32</v>
      </c>
      <c r="F52" s="44">
        <v>0</v>
      </c>
      <c r="G52" s="41">
        <v>0</v>
      </c>
      <c r="H52" s="44">
        <v>6291105.34</v>
      </c>
      <c r="I52" s="41">
        <v>34</v>
      </c>
      <c r="J52" s="44">
        <v>3227822</v>
      </c>
      <c r="K52" s="41">
        <v>34</v>
      </c>
      <c r="L52" s="44">
        <v>0</v>
      </c>
      <c r="M52" s="41">
        <v>0</v>
      </c>
      <c r="N52" s="37"/>
      <c r="O52" s="37"/>
      <c r="P52" s="37"/>
      <c r="Q52" s="37"/>
    </row>
    <row r="53" spans="1:17" ht="15">
      <c r="A53" s="40" t="s">
        <v>118</v>
      </c>
      <c r="B53" s="44">
        <v>8339178.36</v>
      </c>
      <c r="C53" s="41">
        <v>51</v>
      </c>
      <c r="D53" s="44">
        <v>2932906.94</v>
      </c>
      <c r="E53" s="41">
        <v>48</v>
      </c>
      <c r="F53" s="44">
        <v>46211.9999992</v>
      </c>
      <c r="G53" s="41">
        <v>16</v>
      </c>
      <c r="H53" s="44">
        <v>8464791.22</v>
      </c>
      <c r="I53" s="41">
        <v>53</v>
      </c>
      <c r="J53" s="44">
        <v>2971306.49</v>
      </c>
      <c r="K53" s="41">
        <v>49</v>
      </c>
      <c r="L53" s="44">
        <v>58950.9999994</v>
      </c>
      <c r="M53" s="41">
        <v>15</v>
      </c>
      <c r="N53" s="37"/>
      <c r="O53" s="37"/>
      <c r="P53" s="37"/>
      <c r="Q53" s="37"/>
    </row>
    <row r="54" spans="1:17" ht="15">
      <c r="A54" s="40" t="s">
        <v>119</v>
      </c>
      <c r="B54" s="44">
        <v>31092687.67</v>
      </c>
      <c r="C54" s="41">
        <v>143</v>
      </c>
      <c r="D54" s="44">
        <v>9263239.07</v>
      </c>
      <c r="E54" s="41">
        <v>135</v>
      </c>
      <c r="F54" s="44">
        <v>305113.8333324</v>
      </c>
      <c r="G54" s="41">
        <v>30</v>
      </c>
      <c r="H54" s="44">
        <v>31026359.65</v>
      </c>
      <c r="I54" s="41">
        <v>146</v>
      </c>
      <c r="J54" s="44">
        <v>9126523.56</v>
      </c>
      <c r="K54" s="41">
        <v>139</v>
      </c>
      <c r="L54" s="44">
        <v>206363.8333321</v>
      </c>
      <c r="M54" s="41">
        <v>36</v>
      </c>
      <c r="N54" s="37"/>
      <c r="O54" s="37"/>
      <c r="P54" s="37"/>
      <c r="Q54" s="37"/>
    </row>
    <row r="55" spans="1:17" ht="15">
      <c r="A55" s="40" t="s">
        <v>120</v>
      </c>
      <c r="B55" s="44">
        <v>31678261.01</v>
      </c>
      <c r="C55" s="41">
        <v>111</v>
      </c>
      <c r="D55" s="44">
        <v>8827793.33</v>
      </c>
      <c r="E55" s="41">
        <v>111</v>
      </c>
      <c r="F55" s="44">
        <v>253393.9999988</v>
      </c>
      <c r="G55" s="41">
        <v>33</v>
      </c>
      <c r="H55" s="44">
        <v>31568902.22</v>
      </c>
      <c r="I55" s="41">
        <v>118</v>
      </c>
      <c r="J55" s="44">
        <v>8898872.75</v>
      </c>
      <c r="K55" s="41">
        <v>116</v>
      </c>
      <c r="L55" s="44">
        <v>139498.3333322</v>
      </c>
      <c r="M55" s="41">
        <v>32</v>
      </c>
      <c r="N55" s="37"/>
      <c r="O55" s="37"/>
      <c r="P55" s="37"/>
      <c r="Q55" s="37"/>
    </row>
    <row r="56" spans="1:17" ht="15">
      <c r="A56" s="40" t="s">
        <v>121</v>
      </c>
      <c r="B56" s="44">
        <v>16104656.3</v>
      </c>
      <c r="C56" s="41">
        <v>62</v>
      </c>
      <c r="D56" s="44">
        <v>3435526.04</v>
      </c>
      <c r="E56" s="41">
        <v>59</v>
      </c>
      <c r="F56" s="44">
        <v>75630.6666663</v>
      </c>
      <c r="G56" s="41">
        <v>16</v>
      </c>
      <c r="H56" s="44">
        <v>19364339.01</v>
      </c>
      <c r="I56" s="41">
        <v>63</v>
      </c>
      <c r="J56" s="44">
        <v>3828120.17</v>
      </c>
      <c r="K56" s="41">
        <v>61</v>
      </c>
      <c r="L56" s="44">
        <v>41391.8333329</v>
      </c>
      <c r="M56" s="41">
        <v>17</v>
      </c>
      <c r="N56" s="37"/>
      <c r="O56" s="37"/>
      <c r="P56" s="37"/>
      <c r="Q56" s="37"/>
    </row>
    <row r="57" spans="1:17" ht="15">
      <c r="A57" s="40" t="s">
        <v>122</v>
      </c>
      <c r="B57" s="44">
        <v>14827839.83</v>
      </c>
      <c r="C57" s="41">
        <v>98</v>
      </c>
      <c r="D57" s="44">
        <v>5348214.83</v>
      </c>
      <c r="E57" s="41">
        <v>94</v>
      </c>
      <c r="F57" s="41">
        <v>184503.1666658</v>
      </c>
      <c r="G57" s="41">
        <v>24</v>
      </c>
      <c r="H57" s="44">
        <v>14759536.47</v>
      </c>
      <c r="I57" s="41">
        <v>102</v>
      </c>
      <c r="J57" s="44">
        <v>5635329.02</v>
      </c>
      <c r="K57" s="41">
        <v>100</v>
      </c>
      <c r="L57" s="41">
        <v>232835.666666</v>
      </c>
      <c r="M57" s="41">
        <v>24</v>
      </c>
      <c r="N57" s="37"/>
      <c r="O57" s="37"/>
      <c r="P57" s="37"/>
      <c r="Q57" s="37"/>
    </row>
    <row r="58" spans="1:17" ht="15">
      <c r="A58" s="40" t="s">
        <v>123</v>
      </c>
      <c r="B58" s="44">
        <v>421733.51</v>
      </c>
      <c r="C58" s="41">
        <v>10</v>
      </c>
      <c r="D58" s="44">
        <v>0</v>
      </c>
      <c r="E58" s="41">
        <v>0</v>
      </c>
      <c r="F58" s="41">
        <v>0</v>
      </c>
      <c r="G58" s="41">
        <v>0</v>
      </c>
      <c r="H58" s="44">
        <v>370435.3</v>
      </c>
      <c r="I58" s="41">
        <v>10</v>
      </c>
      <c r="J58" s="44">
        <v>0</v>
      </c>
      <c r="K58" s="41">
        <v>0</v>
      </c>
      <c r="L58" s="41">
        <v>0</v>
      </c>
      <c r="M58" s="41">
        <v>0</v>
      </c>
      <c r="N58" s="37"/>
      <c r="O58" s="37"/>
      <c r="P58" s="37"/>
      <c r="Q58" s="37"/>
    </row>
    <row r="59" spans="1:17" ht="15">
      <c r="A59" s="40" t="s">
        <v>124</v>
      </c>
      <c r="B59" s="44">
        <v>19576612.15</v>
      </c>
      <c r="C59" s="41">
        <v>89</v>
      </c>
      <c r="D59" s="44">
        <v>6629075.37</v>
      </c>
      <c r="E59" s="41">
        <v>87</v>
      </c>
      <c r="F59" s="44">
        <v>204417.9999989</v>
      </c>
      <c r="G59" s="41">
        <v>39</v>
      </c>
      <c r="H59" s="44">
        <v>17906343.33</v>
      </c>
      <c r="I59" s="41">
        <v>92</v>
      </c>
      <c r="J59" s="44">
        <v>6502354.78</v>
      </c>
      <c r="K59" s="41">
        <v>91</v>
      </c>
      <c r="L59" s="44">
        <v>151684.833332</v>
      </c>
      <c r="M59" s="41">
        <v>35</v>
      </c>
      <c r="N59" s="37"/>
      <c r="O59" s="37"/>
      <c r="P59" s="37"/>
      <c r="Q59" s="37"/>
    </row>
    <row r="60" spans="1:17" ht="15">
      <c r="A60" s="40" t="s">
        <v>125</v>
      </c>
      <c r="B60" s="44">
        <v>10673088.17</v>
      </c>
      <c r="C60" s="41">
        <v>26</v>
      </c>
      <c r="D60" s="44">
        <v>669558.03</v>
      </c>
      <c r="E60" s="41">
        <v>24</v>
      </c>
      <c r="F60" s="41">
        <v>0</v>
      </c>
      <c r="G60" s="41">
        <v>0</v>
      </c>
      <c r="H60" s="44">
        <v>10590932</v>
      </c>
      <c r="I60" s="41">
        <v>28</v>
      </c>
      <c r="J60" s="44">
        <v>793716.85</v>
      </c>
      <c r="K60" s="41">
        <v>26</v>
      </c>
      <c r="L60" s="41">
        <v>0</v>
      </c>
      <c r="M60" s="41">
        <v>0</v>
      </c>
      <c r="N60" s="37"/>
      <c r="O60" s="37"/>
      <c r="P60" s="37"/>
      <c r="Q60" s="37"/>
    </row>
    <row r="61" spans="1:17" ht="15">
      <c r="A61" s="40" t="s">
        <v>126</v>
      </c>
      <c r="B61" s="44">
        <v>3399713.42</v>
      </c>
      <c r="C61" s="41">
        <v>12</v>
      </c>
      <c r="D61" s="44">
        <v>191129.35</v>
      </c>
      <c r="E61" s="41">
        <v>11</v>
      </c>
      <c r="F61" s="41">
        <v>0</v>
      </c>
      <c r="G61" s="41">
        <v>0</v>
      </c>
      <c r="H61" s="44">
        <v>2876412.87</v>
      </c>
      <c r="I61" s="41">
        <v>11</v>
      </c>
      <c r="J61" s="44">
        <v>170432.77</v>
      </c>
      <c r="K61" s="41">
        <v>11</v>
      </c>
      <c r="L61" s="41">
        <v>0</v>
      </c>
      <c r="M61" s="41">
        <v>0</v>
      </c>
      <c r="N61" s="37"/>
      <c r="O61" s="37"/>
      <c r="P61" s="37"/>
      <c r="Q61" s="37"/>
    </row>
    <row r="62" spans="1:17" ht="15">
      <c r="A62" s="40" t="s">
        <v>127</v>
      </c>
      <c r="B62" s="44">
        <v>15750002.57</v>
      </c>
      <c r="C62" s="41">
        <v>84</v>
      </c>
      <c r="D62" s="44">
        <v>3480857.96</v>
      </c>
      <c r="E62" s="41">
        <v>82</v>
      </c>
      <c r="F62" s="41">
        <v>29777.8333326</v>
      </c>
      <c r="G62" s="41">
        <v>23</v>
      </c>
      <c r="H62" s="44">
        <v>18978779.66</v>
      </c>
      <c r="I62" s="41">
        <v>93</v>
      </c>
      <c r="J62" s="44">
        <v>3705131.69</v>
      </c>
      <c r="K62" s="41">
        <v>92</v>
      </c>
      <c r="L62" s="41">
        <v>55469.9999987</v>
      </c>
      <c r="M62" s="41">
        <v>28</v>
      </c>
      <c r="N62" s="37"/>
      <c r="O62" s="37"/>
      <c r="P62" s="37"/>
      <c r="Q62" s="37"/>
    </row>
    <row r="63" spans="1:17" ht="15">
      <c r="A63" s="40" t="s">
        <v>128</v>
      </c>
      <c r="B63" s="44">
        <v>4712829.31</v>
      </c>
      <c r="C63" s="41">
        <v>37</v>
      </c>
      <c r="D63" s="44">
        <v>1464927</v>
      </c>
      <c r="E63" s="41">
        <v>35</v>
      </c>
      <c r="F63" s="41">
        <v>0</v>
      </c>
      <c r="G63" s="41">
        <v>0</v>
      </c>
      <c r="H63" s="44">
        <v>4310252.93</v>
      </c>
      <c r="I63" s="41">
        <v>35</v>
      </c>
      <c r="J63" s="44">
        <v>1541898.85</v>
      </c>
      <c r="K63" s="41">
        <v>33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129</v>
      </c>
      <c r="B64" s="44">
        <v>4985831.59</v>
      </c>
      <c r="C64" s="41">
        <v>17</v>
      </c>
      <c r="D64" s="44">
        <v>404329.52</v>
      </c>
      <c r="E64" s="41">
        <v>16</v>
      </c>
      <c r="F64" s="41">
        <v>0</v>
      </c>
      <c r="G64" s="41">
        <v>0</v>
      </c>
      <c r="H64" s="44">
        <v>1919806.34</v>
      </c>
      <c r="I64" s="41">
        <v>16</v>
      </c>
      <c r="J64" s="44">
        <v>481959.7</v>
      </c>
      <c r="K64" s="41">
        <v>16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130</v>
      </c>
      <c r="B65" s="44">
        <v>2355479.18</v>
      </c>
      <c r="C65" s="41">
        <v>19</v>
      </c>
      <c r="D65" s="44">
        <v>753571.4</v>
      </c>
      <c r="E65" s="41">
        <v>18</v>
      </c>
      <c r="F65" s="44">
        <v>0</v>
      </c>
      <c r="G65" s="41">
        <v>0</v>
      </c>
      <c r="H65" s="44">
        <v>2033601.79</v>
      </c>
      <c r="I65" s="41">
        <v>18</v>
      </c>
      <c r="J65" s="44">
        <v>688192.45</v>
      </c>
      <c r="K65" s="41">
        <v>18</v>
      </c>
      <c r="L65" s="44">
        <v>0</v>
      </c>
      <c r="M65" s="41">
        <v>0</v>
      </c>
      <c r="N65" s="37"/>
      <c r="O65" s="37"/>
      <c r="P65" s="37"/>
      <c r="Q65" s="37"/>
    </row>
    <row r="66" spans="1:17" ht="15">
      <c r="A66" s="40" t="s">
        <v>131</v>
      </c>
      <c r="B66" s="44">
        <v>2506377.32</v>
      </c>
      <c r="C66" s="41">
        <v>29</v>
      </c>
      <c r="D66" s="44">
        <v>760006.51</v>
      </c>
      <c r="E66" s="41">
        <v>28</v>
      </c>
      <c r="F66" s="41">
        <v>0</v>
      </c>
      <c r="G66" s="41">
        <v>0</v>
      </c>
      <c r="H66" s="44">
        <v>2381550.2</v>
      </c>
      <c r="I66" s="41">
        <v>28</v>
      </c>
      <c r="J66" s="44">
        <v>800333.17</v>
      </c>
      <c r="K66" s="41">
        <v>27</v>
      </c>
      <c r="L66" s="41">
        <v>0</v>
      </c>
      <c r="M66" s="41">
        <v>0</v>
      </c>
      <c r="N66" s="37"/>
      <c r="O66" s="37"/>
      <c r="P66" s="37"/>
      <c r="Q66" s="37"/>
    </row>
    <row r="67" spans="1:17" ht="15">
      <c r="A67" s="40" t="s">
        <v>132</v>
      </c>
      <c r="B67" s="44">
        <v>775365.82</v>
      </c>
      <c r="C67" s="41">
        <v>10</v>
      </c>
      <c r="D67" s="44">
        <v>0</v>
      </c>
      <c r="E67" s="41">
        <v>0</v>
      </c>
      <c r="F67" s="41">
        <v>0</v>
      </c>
      <c r="G67" s="41">
        <v>0</v>
      </c>
      <c r="H67" s="44">
        <v>759270.63</v>
      </c>
      <c r="I67" s="41">
        <v>10</v>
      </c>
      <c r="J67" s="44">
        <v>441546.49</v>
      </c>
      <c r="K67" s="41">
        <v>11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133</v>
      </c>
      <c r="B68" s="44">
        <v>986103.53</v>
      </c>
      <c r="C68" s="41">
        <v>17</v>
      </c>
      <c r="D68" s="44">
        <v>315679.95</v>
      </c>
      <c r="E68" s="41">
        <v>14</v>
      </c>
      <c r="F68" s="41">
        <v>0</v>
      </c>
      <c r="G68" s="41">
        <v>0</v>
      </c>
      <c r="H68" s="44">
        <v>1009691.86</v>
      </c>
      <c r="I68" s="41">
        <v>17</v>
      </c>
      <c r="J68" s="44">
        <v>357731.99</v>
      </c>
      <c r="K68" s="41">
        <v>14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134</v>
      </c>
      <c r="B69" s="44">
        <v>7543481.69</v>
      </c>
      <c r="C69" s="41">
        <v>55</v>
      </c>
      <c r="D69" s="44">
        <v>2084453.81</v>
      </c>
      <c r="E69" s="41">
        <v>51</v>
      </c>
      <c r="F69" s="41">
        <v>33326.4999995</v>
      </c>
      <c r="G69" s="41">
        <v>18</v>
      </c>
      <c r="H69" s="44">
        <v>7790370.01</v>
      </c>
      <c r="I69" s="41">
        <v>57</v>
      </c>
      <c r="J69" s="44">
        <v>2113615.58</v>
      </c>
      <c r="K69" s="41">
        <v>51</v>
      </c>
      <c r="L69" s="41">
        <v>69288.4999995</v>
      </c>
      <c r="M69" s="41">
        <v>12</v>
      </c>
      <c r="N69" s="37"/>
      <c r="O69" s="37"/>
      <c r="P69" s="37"/>
      <c r="Q69" s="37"/>
    </row>
    <row r="70" spans="1:17" ht="15">
      <c r="A70" s="40" t="s">
        <v>135</v>
      </c>
      <c r="B70" s="44">
        <v>5724266.94</v>
      </c>
      <c r="C70" s="41">
        <v>15</v>
      </c>
      <c r="D70" s="44">
        <v>251386.84</v>
      </c>
      <c r="E70" s="41">
        <v>11</v>
      </c>
      <c r="F70" s="41">
        <v>0</v>
      </c>
      <c r="G70" s="41">
        <v>0</v>
      </c>
      <c r="H70" s="44">
        <v>5836365.04</v>
      </c>
      <c r="I70" s="41">
        <v>17</v>
      </c>
      <c r="J70" s="44">
        <v>265358.49</v>
      </c>
      <c r="K70" s="41">
        <v>13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136</v>
      </c>
      <c r="B71" s="44">
        <v>7484845.71</v>
      </c>
      <c r="C71" s="41">
        <v>24</v>
      </c>
      <c r="D71" s="44">
        <v>2372329.04</v>
      </c>
      <c r="E71" s="41">
        <v>23</v>
      </c>
      <c r="F71" s="44">
        <v>0</v>
      </c>
      <c r="G71" s="41">
        <v>0</v>
      </c>
      <c r="H71" s="44">
        <v>8274839.99</v>
      </c>
      <c r="I71" s="41">
        <v>23</v>
      </c>
      <c r="J71" s="44">
        <v>2365604</v>
      </c>
      <c r="K71" s="41">
        <v>22</v>
      </c>
      <c r="L71" s="44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137</v>
      </c>
      <c r="B72" s="44">
        <v>1094063.67</v>
      </c>
      <c r="C72" s="41">
        <v>12</v>
      </c>
      <c r="D72" s="44">
        <v>327114.4</v>
      </c>
      <c r="E72" s="41">
        <v>12</v>
      </c>
      <c r="F72" s="44">
        <v>0</v>
      </c>
      <c r="G72" s="41">
        <v>0</v>
      </c>
      <c r="H72" s="44">
        <v>1621395.18</v>
      </c>
      <c r="I72" s="41">
        <v>13</v>
      </c>
      <c r="J72" s="44">
        <v>280396.77</v>
      </c>
      <c r="K72" s="41">
        <v>13</v>
      </c>
      <c r="L72" s="44">
        <v>0</v>
      </c>
      <c r="M72" s="41">
        <v>0</v>
      </c>
      <c r="N72" s="37"/>
      <c r="O72" s="37"/>
      <c r="P72" s="37"/>
      <c r="Q72" s="37"/>
    </row>
    <row r="73" spans="1:17" ht="15">
      <c r="A73" s="40" t="s">
        <v>138</v>
      </c>
      <c r="B73" s="44">
        <v>4845213.22</v>
      </c>
      <c r="C73" s="41">
        <v>42</v>
      </c>
      <c r="D73" s="41">
        <v>1222045.91</v>
      </c>
      <c r="E73" s="41">
        <v>41</v>
      </c>
      <c r="F73" s="41">
        <v>7556.3333332</v>
      </c>
      <c r="G73" s="41">
        <v>10</v>
      </c>
      <c r="H73" s="44">
        <v>4837334.73</v>
      </c>
      <c r="I73" s="41">
        <v>45</v>
      </c>
      <c r="J73" s="41">
        <v>1185154.98</v>
      </c>
      <c r="K73" s="41">
        <v>43</v>
      </c>
      <c r="L73" s="41">
        <v>0</v>
      </c>
      <c r="M73" s="41">
        <v>0</v>
      </c>
      <c r="N73" s="37"/>
      <c r="O73" s="37"/>
      <c r="P73" s="37"/>
      <c r="Q73" s="37"/>
    </row>
    <row r="74" spans="1:17" ht="15">
      <c r="A74" s="40" t="s">
        <v>139</v>
      </c>
      <c r="B74" s="44">
        <v>5112953.37</v>
      </c>
      <c r="C74" s="41">
        <v>21</v>
      </c>
      <c r="D74" s="44">
        <v>1385610.7</v>
      </c>
      <c r="E74" s="41">
        <v>19</v>
      </c>
      <c r="F74" s="44">
        <v>0</v>
      </c>
      <c r="G74" s="41">
        <v>0</v>
      </c>
      <c r="H74" s="44">
        <v>4016285.91</v>
      </c>
      <c r="I74" s="41">
        <v>24</v>
      </c>
      <c r="J74" s="44">
        <v>1402566.71</v>
      </c>
      <c r="K74" s="41">
        <v>23</v>
      </c>
      <c r="L74" s="44">
        <v>0</v>
      </c>
      <c r="M74" s="41">
        <v>0</v>
      </c>
      <c r="N74" s="37"/>
      <c r="O74" s="37"/>
      <c r="P74" s="37"/>
      <c r="Q74" s="37"/>
    </row>
    <row r="75" spans="1:17" ht="15">
      <c r="A75" s="40" t="s">
        <v>140</v>
      </c>
      <c r="B75" s="44">
        <v>39332696.49</v>
      </c>
      <c r="C75" s="41">
        <v>225</v>
      </c>
      <c r="D75" s="44">
        <v>14119072.13</v>
      </c>
      <c r="E75" s="41">
        <v>220</v>
      </c>
      <c r="F75" s="44">
        <v>583936.8333314</v>
      </c>
      <c r="G75" s="41">
        <v>63</v>
      </c>
      <c r="H75" s="44">
        <v>37348315.73</v>
      </c>
      <c r="I75" s="41">
        <v>220</v>
      </c>
      <c r="J75" s="44">
        <v>14502853.42</v>
      </c>
      <c r="K75" s="41">
        <v>216</v>
      </c>
      <c r="L75" s="44">
        <v>537064.3333313</v>
      </c>
      <c r="M75" s="41">
        <v>63</v>
      </c>
      <c r="N75" s="37"/>
      <c r="O75" s="37"/>
      <c r="P75" s="37"/>
      <c r="Q75" s="37"/>
    </row>
    <row r="76" spans="1:17" ht="15">
      <c r="A76" s="40" t="s">
        <v>141</v>
      </c>
      <c r="B76" s="44">
        <v>25761445.64</v>
      </c>
      <c r="C76" s="41">
        <v>72</v>
      </c>
      <c r="D76" s="44">
        <v>9829685.11</v>
      </c>
      <c r="E76" s="41">
        <v>69</v>
      </c>
      <c r="F76" s="41">
        <v>664657.9999992</v>
      </c>
      <c r="G76" s="41">
        <v>30</v>
      </c>
      <c r="H76" s="44">
        <v>27166792.91</v>
      </c>
      <c r="I76" s="41">
        <v>72</v>
      </c>
      <c r="J76" s="44">
        <v>9360268.5</v>
      </c>
      <c r="K76" s="41">
        <v>69</v>
      </c>
      <c r="L76" s="41">
        <v>740831.3333325</v>
      </c>
      <c r="M76" s="41">
        <v>30</v>
      </c>
      <c r="N76" s="37"/>
      <c r="O76" s="37"/>
      <c r="P76" s="37"/>
      <c r="Q76" s="37"/>
    </row>
    <row r="77" spans="1:17" ht="15">
      <c r="A77" s="37" t="s">
        <v>142</v>
      </c>
      <c r="B77" s="42">
        <v>5399564.85</v>
      </c>
      <c r="C77" s="37">
        <v>10</v>
      </c>
      <c r="D77" s="42">
        <v>0</v>
      </c>
      <c r="E77" s="37">
        <v>0</v>
      </c>
      <c r="F77" s="42">
        <v>0</v>
      </c>
      <c r="G77" s="37">
        <v>0</v>
      </c>
      <c r="H77" s="42">
        <v>0</v>
      </c>
      <c r="I77" s="37">
        <v>0</v>
      </c>
      <c r="J77" s="42">
        <v>0</v>
      </c>
      <c r="K77" s="37">
        <v>0</v>
      </c>
      <c r="L77" s="42">
        <v>0</v>
      </c>
      <c r="M77" s="37">
        <v>0</v>
      </c>
      <c r="N77" s="37"/>
      <c r="O77" s="37"/>
      <c r="P77" s="37"/>
      <c r="Q77" s="37"/>
    </row>
    <row r="78" spans="1:17" ht="15">
      <c r="A78" s="37" t="s">
        <v>143</v>
      </c>
      <c r="B78" s="42">
        <v>14663076.15</v>
      </c>
      <c r="C78" s="37">
        <v>83</v>
      </c>
      <c r="D78" s="42">
        <v>4715730.92</v>
      </c>
      <c r="E78" s="37">
        <v>80</v>
      </c>
      <c r="F78" s="42">
        <v>15638.8333327</v>
      </c>
      <c r="G78" s="37">
        <v>14</v>
      </c>
      <c r="H78" s="42">
        <v>14917067.5</v>
      </c>
      <c r="I78" s="37">
        <v>79</v>
      </c>
      <c r="J78" s="42">
        <v>4531774.51</v>
      </c>
      <c r="K78" s="37">
        <v>77</v>
      </c>
      <c r="L78" s="42">
        <v>88799.6666662</v>
      </c>
      <c r="M78" s="37">
        <v>12</v>
      </c>
      <c r="N78" s="37"/>
      <c r="O78" s="37"/>
      <c r="P78" s="37"/>
      <c r="Q78" s="37"/>
    </row>
    <row r="79" spans="1:17" ht="15">
      <c r="A79" s="37" t="s">
        <v>144</v>
      </c>
      <c r="B79" s="42">
        <v>149200366.9</v>
      </c>
      <c r="C79" s="37">
        <v>319</v>
      </c>
      <c r="D79" s="42">
        <v>27113893.98</v>
      </c>
      <c r="E79" s="37">
        <v>299</v>
      </c>
      <c r="F79" s="42">
        <v>1845519.1666619</v>
      </c>
      <c r="G79" s="37">
        <v>133</v>
      </c>
      <c r="H79" s="42">
        <v>139651633.85</v>
      </c>
      <c r="I79" s="37">
        <v>316</v>
      </c>
      <c r="J79" s="42">
        <v>25065102.69</v>
      </c>
      <c r="K79" s="37">
        <v>295</v>
      </c>
      <c r="L79" s="42">
        <v>2006681.3333297</v>
      </c>
      <c r="M79" s="37">
        <v>127</v>
      </c>
      <c r="N79" s="37"/>
      <c r="O79" s="37"/>
      <c r="P79" s="37"/>
      <c r="Q79" s="37"/>
    </row>
    <row r="80" spans="1:17" ht="15">
      <c r="A80" s="37" t="s">
        <v>145</v>
      </c>
      <c r="B80" s="42">
        <v>2145851.28</v>
      </c>
      <c r="C80" s="37">
        <v>20</v>
      </c>
      <c r="D80" s="42">
        <v>795626.86</v>
      </c>
      <c r="E80" s="37">
        <v>20</v>
      </c>
      <c r="F80" s="42">
        <v>0</v>
      </c>
      <c r="G80" s="37">
        <v>0</v>
      </c>
      <c r="H80" s="42">
        <v>1996402.64</v>
      </c>
      <c r="I80" s="37">
        <v>19</v>
      </c>
      <c r="J80" s="42">
        <v>736577.6</v>
      </c>
      <c r="K80" s="37">
        <v>18</v>
      </c>
      <c r="L80" s="42">
        <v>0</v>
      </c>
      <c r="M80" s="37">
        <v>0</v>
      </c>
      <c r="N80" s="37"/>
      <c r="O80" s="37"/>
      <c r="P80" s="37"/>
      <c r="Q80" s="37"/>
    </row>
    <row r="81" spans="1:17" ht="15">
      <c r="A81" s="37" t="s">
        <v>146</v>
      </c>
      <c r="B81" s="42">
        <v>10437649.25</v>
      </c>
      <c r="C81" s="37">
        <v>63</v>
      </c>
      <c r="D81" s="42">
        <v>4182721.51</v>
      </c>
      <c r="E81" s="37">
        <v>62</v>
      </c>
      <c r="F81" s="42">
        <v>197815.9999993</v>
      </c>
      <c r="G81" s="37">
        <v>22</v>
      </c>
      <c r="H81" s="42">
        <v>18496808.74</v>
      </c>
      <c r="I81" s="37">
        <v>67</v>
      </c>
      <c r="J81" s="42">
        <v>4632964.66</v>
      </c>
      <c r="K81" s="37">
        <v>65</v>
      </c>
      <c r="L81" s="42">
        <v>161444.166666</v>
      </c>
      <c r="M81" s="37">
        <v>23</v>
      </c>
      <c r="N81" s="37"/>
      <c r="O81" s="37"/>
      <c r="P81" s="37"/>
      <c r="Q81" s="37"/>
    </row>
    <row r="82" spans="1:17" ht="15">
      <c r="A82" s="37" t="s">
        <v>147</v>
      </c>
      <c r="B82" s="42">
        <v>51949860.04</v>
      </c>
      <c r="C82" s="37">
        <v>95</v>
      </c>
      <c r="D82" s="42">
        <v>4554984.21</v>
      </c>
      <c r="E82" s="37">
        <v>93</v>
      </c>
      <c r="F82" s="42">
        <v>201907.3333327</v>
      </c>
      <c r="G82" s="37">
        <v>23</v>
      </c>
      <c r="H82" s="42">
        <v>49947196.58</v>
      </c>
      <c r="I82" s="37">
        <v>93</v>
      </c>
      <c r="J82" s="42">
        <v>4425311.24</v>
      </c>
      <c r="K82" s="37">
        <v>91</v>
      </c>
      <c r="L82" s="42">
        <v>202983.3333326</v>
      </c>
      <c r="M82" s="37">
        <v>25</v>
      </c>
      <c r="N82" s="37"/>
      <c r="O82" s="37"/>
      <c r="P82" s="37"/>
      <c r="Q82" s="37"/>
    </row>
    <row r="83" spans="1:17" ht="15">
      <c r="A83" s="37" t="s">
        <v>148</v>
      </c>
      <c r="B83" s="42">
        <v>19209187.95</v>
      </c>
      <c r="C83" s="37">
        <v>40</v>
      </c>
      <c r="D83" s="42">
        <v>5286321.93</v>
      </c>
      <c r="E83" s="37">
        <v>37</v>
      </c>
      <c r="F83" s="37">
        <v>100841.1666661</v>
      </c>
      <c r="G83" s="37">
        <v>15</v>
      </c>
      <c r="H83" s="42">
        <v>21565397.51</v>
      </c>
      <c r="I83" s="37">
        <v>43</v>
      </c>
      <c r="J83" s="42">
        <v>5474385.54</v>
      </c>
      <c r="K83" s="37">
        <v>39</v>
      </c>
      <c r="L83" s="37">
        <v>129448.9999995</v>
      </c>
      <c r="M83" s="37">
        <v>17</v>
      </c>
      <c r="N83" s="37"/>
      <c r="O83" s="37"/>
      <c r="P83" s="37"/>
      <c r="Q83" s="37"/>
    </row>
    <row r="84" spans="1:17" ht="15">
      <c r="A84" s="37" t="s">
        <v>149</v>
      </c>
      <c r="B84" s="42">
        <v>20128004.58</v>
      </c>
      <c r="C84" s="37">
        <v>114</v>
      </c>
      <c r="D84" s="42">
        <v>6690968.75</v>
      </c>
      <c r="E84" s="37">
        <v>112</v>
      </c>
      <c r="F84" s="37">
        <v>174478.8333323</v>
      </c>
      <c r="G84" s="37">
        <v>37</v>
      </c>
      <c r="H84" s="42">
        <v>19450367.38</v>
      </c>
      <c r="I84" s="37">
        <v>113</v>
      </c>
      <c r="J84" s="42">
        <v>6168806.1</v>
      </c>
      <c r="K84" s="37">
        <v>112</v>
      </c>
      <c r="L84" s="37">
        <v>139469.9999989</v>
      </c>
      <c r="M84" s="37">
        <v>41</v>
      </c>
      <c r="N84" s="37"/>
      <c r="O84" s="37"/>
      <c r="P84" s="37"/>
      <c r="Q84" s="37"/>
    </row>
    <row r="85" spans="1:17" ht="15">
      <c r="A85" s="37" t="s">
        <v>150</v>
      </c>
      <c r="B85" s="42">
        <v>12782513.56</v>
      </c>
      <c r="C85" s="37">
        <v>93</v>
      </c>
      <c r="D85" s="42">
        <v>6633040.49</v>
      </c>
      <c r="E85" s="37">
        <v>91</v>
      </c>
      <c r="F85" s="42">
        <v>284598.3333328</v>
      </c>
      <c r="G85" s="37">
        <v>18</v>
      </c>
      <c r="H85" s="42">
        <v>13074094.27</v>
      </c>
      <c r="I85" s="37">
        <v>91</v>
      </c>
      <c r="J85" s="42">
        <v>6904375.86</v>
      </c>
      <c r="K85" s="37">
        <v>90</v>
      </c>
      <c r="L85" s="42">
        <v>272279.166666</v>
      </c>
      <c r="M85" s="37">
        <v>20</v>
      </c>
      <c r="N85" s="37"/>
      <c r="O85" s="37"/>
      <c r="P85" s="37"/>
      <c r="Q85" s="37"/>
    </row>
    <row r="86" spans="1:17" ht="15">
      <c r="A86" s="37" t="s">
        <v>151</v>
      </c>
      <c r="B86" s="42">
        <v>11833143.8</v>
      </c>
      <c r="C86" s="37">
        <v>49</v>
      </c>
      <c r="D86" s="42">
        <v>2818211.63</v>
      </c>
      <c r="E86" s="37">
        <v>49</v>
      </c>
      <c r="F86" s="37">
        <v>14122.1666663</v>
      </c>
      <c r="G86" s="37">
        <v>10</v>
      </c>
      <c r="H86" s="42">
        <v>9949092.23</v>
      </c>
      <c r="I86" s="37">
        <v>48</v>
      </c>
      <c r="J86" s="42">
        <v>2666362.87</v>
      </c>
      <c r="K86" s="37">
        <v>48</v>
      </c>
      <c r="L86" s="37">
        <v>0</v>
      </c>
      <c r="M86" s="37">
        <v>0</v>
      </c>
      <c r="N86" s="37"/>
      <c r="O86" s="37"/>
      <c r="P86" s="37"/>
      <c r="Q86" s="37"/>
    </row>
    <row r="87" spans="1:17" ht="15">
      <c r="A87" s="37" t="s">
        <v>152</v>
      </c>
      <c r="B87" s="42">
        <v>1798694.76</v>
      </c>
      <c r="C87" s="37">
        <v>19</v>
      </c>
      <c r="D87" s="42">
        <v>649151.14</v>
      </c>
      <c r="E87" s="37">
        <v>19</v>
      </c>
      <c r="F87" s="37">
        <v>0</v>
      </c>
      <c r="G87" s="37">
        <v>0</v>
      </c>
      <c r="H87" s="42">
        <v>1696100.09</v>
      </c>
      <c r="I87" s="37">
        <v>21</v>
      </c>
      <c r="J87" s="42">
        <v>651664.46</v>
      </c>
      <c r="K87" s="37">
        <v>20</v>
      </c>
      <c r="L87" s="37">
        <v>0</v>
      </c>
      <c r="M87" s="37">
        <v>0</v>
      </c>
      <c r="N87" s="37"/>
      <c r="O87" s="37"/>
      <c r="P87" s="37"/>
      <c r="Q87" s="37"/>
    </row>
    <row r="88" spans="1:17" ht="15">
      <c r="A88" s="37" t="s">
        <v>153</v>
      </c>
      <c r="B88" s="42">
        <v>838970.95</v>
      </c>
      <c r="C88" s="37">
        <v>10</v>
      </c>
      <c r="D88" s="42">
        <v>0</v>
      </c>
      <c r="E88" s="37">
        <v>0</v>
      </c>
      <c r="F88" s="42">
        <v>0</v>
      </c>
      <c r="G88" s="37">
        <v>0</v>
      </c>
      <c r="H88" s="42">
        <v>0</v>
      </c>
      <c r="I88" s="37">
        <v>0</v>
      </c>
      <c r="J88" s="42">
        <v>0</v>
      </c>
      <c r="K88" s="37">
        <v>0</v>
      </c>
      <c r="L88" s="42">
        <v>0</v>
      </c>
      <c r="M88" s="37">
        <v>0</v>
      </c>
      <c r="N88" s="37"/>
      <c r="O88" s="37"/>
      <c r="P88" s="37"/>
      <c r="Q88" s="37"/>
    </row>
    <row r="89" spans="1:17" ht="15">
      <c r="A89" s="37" t="s">
        <v>154</v>
      </c>
      <c r="B89" s="42">
        <v>20222356.91</v>
      </c>
      <c r="C89" s="37">
        <v>38</v>
      </c>
      <c r="D89" s="42">
        <v>1704315.87</v>
      </c>
      <c r="E89" s="37">
        <v>36</v>
      </c>
      <c r="F89" s="37">
        <v>330756.1666663</v>
      </c>
      <c r="G89" s="37">
        <v>12</v>
      </c>
      <c r="H89" s="42">
        <v>14680580.97</v>
      </c>
      <c r="I89" s="37">
        <v>36</v>
      </c>
      <c r="J89" s="42">
        <v>1477958.09</v>
      </c>
      <c r="K89" s="37">
        <v>33</v>
      </c>
      <c r="L89" s="37">
        <v>517465.1666664</v>
      </c>
      <c r="M89" s="37">
        <v>12</v>
      </c>
      <c r="N89" s="37"/>
      <c r="O89" s="37"/>
      <c r="P89" s="37"/>
      <c r="Q89" s="37"/>
    </row>
    <row r="90" spans="1:17" ht="15">
      <c r="A90" s="37" t="s">
        <v>155</v>
      </c>
      <c r="B90" s="42">
        <v>9280220.17</v>
      </c>
      <c r="C90" s="37">
        <v>61</v>
      </c>
      <c r="D90" s="42">
        <v>3731649.83</v>
      </c>
      <c r="E90" s="37">
        <v>59</v>
      </c>
      <c r="F90" s="37">
        <v>0</v>
      </c>
      <c r="G90" s="37">
        <v>0</v>
      </c>
      <c r="H90" s="42">
        <v>9010487.33</v>
      </c>
      <c r="I90" s="37">
        <v>62</v>
      </c>
      <c r="J90" s="42">
        <v>4029355.9</v>
      </c>
      <c r="K90" s="37">
        <v>60</v>
      </c>
      <c r="L90" s="37">
        <v>0</v>
      </c>
      <c r="M90" s="37">
        <v>0</v>
      </c>
      <c r="N90" s="37"/>
      <c r="O90" s="37"/>
      <c r="P90" s="37"/>
      <c r="Q90" s="37"/>
    </row>
    <row r="91" spans="1:17" ht="15">
      <c r="A91" s="37" t="s">
        <v>156</v>
      </c>
      <c r="B91" s="42">
        <v>1229317.14</v>
      </c>
      <c r="C91" s="37">
        <v>19</v>
      </c>
      <c r="D91" s="42">
        <v>759917.01</v>
      </c>
      <c r="E91" s="37">
        <v>17</v>
      </c>
      <c r="F91" s="37">
        <v>0</v>
      </c>
      <c r="G91" s="37">
        <v>0</v>
      </c>
      <c r="H91" s="42">
        <v>1689511.35</v>
      </c>
      <c r="I91" s="37">
        <v>20</v>
      </c>
      <c r="J91" s="42">
        <v>925606.87</v>
      </c>
      <c r="K91" s="37">
        <v>17</v>
      </c>
      <c r="L91" s="37">
        <v>0</v>
      </c>
      <c r="M91" s="37">
        <v>0</v>
      </c>
      <c r="N91" s="37"/>
      <c r="O91" s="37"/>
      <c r="P91" s="37"/>
      <c r="Q91" s="37"/>
    </row>
    <row r="92" spans="1:17" ht="15">
      <c r="A92" s="37" t="s">
        <v>157</v>
      </c>
      <c r="B92" s="42">
        <v>8644397.4</v>
      </c>
      <c r="C92" s="37">
        <v>64</v>
      </c>
      <c r="D92" s="42">
        <v>3400212.11</v>
      </c>
      <c r="E92" s="37">
        <v>61</v>
      </c>
      <c r="F92" s="37">
        <v>292996.1666662</v>
      </c>
      <c r="G92" s="37">
        <v>14</v>
      </c>
      <c r="H92" s="42">
        <v>8403589.42</v>
      </c>
      <c r="I92" s="37">
        <v>67</v>
      </c>
      <c r="J92" s="42">
        <v>3360562.61</v>
      </c>
      <c r="K92" s="37">
        <v>64</v>
      </c>
      <c r="L92" s="37">
        <v>133660.9999996</v>
      </c>
      <c r="M92" s="37">
        <v>13</v>
      </c>
      <c r="N92" s="37"/>
      <c r="O92" s="37"/>
      <c r="P92" s="37"/>
      <c r="Q92" s="37"/>
    </row>
    <row r="93" spans="1:17" ht="15">
      <c r="A93" s="37" t="s">
        <v>158</v>
      </c>
      <c r="B93" s="42">
        <v>2561392.28</v>
      </c>
      <c r="C93" s="37">
        <v>12</v>
      </c>
      <c r="D93" s="42">
        <v>278185.76</v>
      </c>
      <c r="E93" s="37">
        <v>10</v>
      </c>
      <c r="F93" s="37">
        <v>0</v>
      </c>
      <c r="G93" s="37">
        <v>0</v>
      </c>
      <c r="H93" s="42">
        <v>535423.59</v>
      </c>
      <c r="I93" s="37">
        <v>12</v>
      </c>
      <c r="J93" s="42">
        <v>169871.81</v>
      </c>
      <c r="K93" s="37">
        <v>12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159</v>
      </c>
      <c r="B94" s="42">
        <v>1046589.46</v>
      </c>
      <c r="C94" s="37">
        <v>12</v>
      </c>
      <c r="D94" s="42">
        <v>266182.88</v>
      </c>
      <c r="E94" s="37">
        <v>11</v>
      </c>
      <c r="F94" s="42">
        <v>0</v>
      </c>
      <c r="G94" s="37">
        <v>0</v>
      </c>
      <c r="H94" s="42">
        <v>1353748.14</v>
      </c>
      <c r="I94" s="37">
        <v>13</v>
      </c>
      <c r="J94" s="42">
        <v>350249.53</v>
      </c>
      <c r="K94" s="37">
        <v>12</v>
      </c>
      <c r="L94" s="42">
        <v>0</v>
      </c>
      <c r="M94" s="37">
        <v>0</v>
      </c>
      <c r="N94" s="37"/>
      <c r="O94" s="37"/>
      <c r="P94" s="37"/>
      <c r="Q94" s="37"/>
    </row>
    <row r="95" spans="1:17" ht="15">
      <c r="A95" s="37" t="s">
        <v>160</v>
      </c>
      <c r="B95" s="42">
        <v>3637638.4</v>
      </c>
      <c r="C95" s="37">
        <v>22</v>
      </c>
      <c r="D95" s="42">
        <v>780583.04</v>
      </c>
      <c r="E95" s="37">
        <v>19</v>
      </c>
      <c r="F95" s="37">
        <v>0</v>
      </c>
      <c r="G95" s="37">
        <v>0</v>
      </c>
      <c r="H95" s="42">
        <v>3762932.51</v>
      </c>
      <c r="I95" s="37">
        <v>21</v>
      </c>
      <c r="J95" s="42">
        <v>856322.66</v>
      </c>
      <c r="K95" s="37">
        <v>20</v>
      </c>
      <c r="L95" s="37">
        <v>0</v>
      </c>
      <c r="M95" s="37">
        <v>0</v>
      </c>
      <c r="N95" s="37"/>
      <c r="O95" s="37"/>
      <c r="P95" s="37"/>
      <c r="Q95" s="37"/>
    </row>
    <row r="96" spans="1:17" ht="15">
      <c r="A96" s="37" t="s">
        <v>161</v>
      </c>
      <c r="B96" s="42">
        <v>2091768.53</v>
      </c>
      <c r="C96" s="37">
        <v>20</v>
      </c>
      <c r="D96" s="42">
        <v>513515.12</v>
      </c>
      <c r="E96" s="37">
        <v>18</v>
      </c>
      <c r="F96" s="37">
        <v>0</v>
      </c>
      <c r="G96" s="37">
        <v>0</v>
      </c>
      <c r="H96" s="42">
        <v>1620592.71</v>
      </c>
      <c r="I96" s="37">
        <v>19</v>
      </c>
      <c r="J96" s="42">
        <v>402136.1</v>
      </c>
      <c r="K96" s="37">
        <v>18</v>
      </c>
      <c r="L96" s="37">
        <v>0</v>
      </c>
      <c r="M96" s="37">
        <v>0</v>
      </c>
      <c r="N96" s="37"/>
      <c r="O96" s="37"/>
      <c r="P96" s="37"/>
      <c r="Q96" s="37"/>
    </row>
    <row r="97" spans="1:17" ht="15">
      <c r="A97" s="37" t="s">
        <v>162</v>
      </c>
      <c r="B97" s="42">
        <v>1354482.1</v>
      </c>
      <c r="C97" s="37">
        <v>13</v>
      </c>
      <c r="D97" s="42">
        <v>410496.92</v>
      </c>
      <c r="E97" s="37">
        <v>13</v>
      </c>
      <c r="F97" s="37">
        <v>0</v>
      </c>
      <c r="G97" s="37">
        <v>0</v>
      </c>
      <c r="H97" s="42">
        <v>1372395.04</v>
      </c>
      <c r="I97" s="37">
        <v>14</v>
      </c>
      <c r="J97" s="42">
        <v>409552.76</v>
      </c>
      <c r="K97" s="37">
        <v>13</v>
      </c>
      <c r="L97" s="37">
        <v>0</v>
      </c>
      <c r="M97" s="37">
        <v>0</v>
      </c>
      <c r="N97" s="37"/>
      <c r="O97" s="37"/>
      <c r="P97" s="37"/>
      <c r="Q97" s="37"/>
    </row>
    <row r="98" spans="1:17" ht="15">
      <c r="A98" s="37" t="s">
        <v>163</v>
      </c>
      <c r="B98" s="42">
        <v>79274345.04</v>
      </c>
      <c r="C98" s="37">
        <v>224</v>
      </c>
      <c r="D98" s="42">
        <v>33680704.88</v>
      </c>
      <c r="E98" s="37">
        <v>206</v>
      </c>
      <c r="F98" s="42">
        <v>1316690.4999981</v>
      </c>
      <c r="G98" s="37">
        <v>75</v>
      </c>
      <c r="H98" s="42">
        <v>73598313.22</v>
      </c>
      <c r="I98" s="37">
        <v>218</v>
      </c>
      <c r="J98" s="42">
        <v>34689672.67</v>
      </c>
      <c r="K98" s="37">
        <v>200</v>
      </c>
      <c r="L98" s="42">
        <v>1608871.3333306</v>
      </c>
      <c r="M98" s="37">
        <v>83</v>
      </c>
      <c r="N98" s="37"/>
      <c r="O98" s="37"/>
      <c r="P98" s="37"/>
      <c r="Q98" s="37"/>
    </row>
    <row r="99" spans="1:17" ht="15">
      <c r="A99" s="37" t="s">
        <v>164</v>
      </c>
      <c r="B99" s="42">
        <v>4071267.97</v>
      </c>
      <c r="C99" s="37">
        <v>31</v>
      </c>
      <c r="D99" s="42">
        <v>1347015.04</v>
      </c>
      <c r="E99" s="37">
        <v>31</v>
      </c>
      <c r="F99" s="42">
        <v>0</v>
      </c>
      <c r="G99" s="37">
        <v>0</v>
      </c>
      <c r="H99" s="42">
        <v>4228918.14</v>
      </c>
      <c r="I99" s="37">
        <v>32</v>
      </c>
      <c r="J99" s="42">
        <v>1637483.81</v>
      </c>
      <c r="K99" s="37">
        <v>31</v>
      </c>
      <c r="L99" s="42">
        <v>0</v>
      </c>
      <c r="M99" s="37">
        <v>0</v>
      </c>
      <c r="N99" s="37"/>
      <c r="O99" s="37"/>
      <c r="P99" s="37"/>
      <c r="Q99" s="37"/>
    </row>
    <row r="100" spans="1:17" ht="15">
      <c r="A100" s="37" t="s">
        <v>165</v>
      </c>
      <c r="B100" s="37">
        <v>2807494.3</v>
      </c>
      <c r="C100" s="37">
        <v>29</v>
      </c>
      <c r="D100" s="37">
        <v>760078.85</v>
      </c>
      <c r="E100" s="37">
        <v>28</v>
      </c>
      <c r="F100" s="37">
        <v>0</v>
      </c>
      <c r="G100" s="37">
        <v>0</v>
      </c>
      <c r="H100" s="37">
        <v>2200615.44</v>
      </c>
      <c r="I100" s="37">
        <v>30</v>
      </c>
      <c r="J100" s="37">
        <v>703537.55</v>
      </c>
      <c r="K100" s="37">
        <v>29</v>
      </c>
      <c r="L100" s="37">
        <v>0</v>
      </c>
      <c r="M100" s="37">
        <v>0</v>
      </c>
      <c r="N100" s="37"/>
      <c r="O100" s="37"/>
      <c r="P100" s="37"/>
      <c r="Q100" s="37"/>
    </row>
    <row r="101" spans="1:17" ht="15">
      <c r="A101" s="37" t="s">
        <v>166</v>
      </c>
      <c r="B101" s="37">
        <v>806875.02</v>
      </c>
      <c r="C101" s="37">
        <v>11</v>
      </c>
      <c r="D101" s="37">
        <v>551773.6</v>
      </c>
      <c r="E101" s="37">
        <v>10</v>
      </c>
      <c r="F101" s="37">
        <v>0</v>
      </c>
      <c r="G101" s="37">
        <v>0</v>
      </c>
      <c r="H101" s="37">
        <v>771318.74</v>
      </c>
      <c r="I101" s="37">
        <v>10</v>
      </c>
      <c r="J101" s="37">
        <v>0</v>
      </c>
      <c r="K101" s="37">
        <v>0</v>
      </c>
      <c r="L101" s="37">
        <v>0</v>
      </c>
      <c r="M101" s="37">
        <v>0</v>
      </c>
      <c r="N101" s="37"/>
      <c r="O101" s="37"/>
      <c r="P101" s="37"/>
      <c r="Q101" s="37"/>
    </row>
    <row r="102" spans="1:17" ht="15">
      <c r="A102" s="37" t="s">
        <v>167</v>
      </c>
      <c r="B102" s="37">
        <v>17949137.01</v>
      </c>
      <c r="C102" s="37">
        <v>46</v>
      </c>
      <c r="D102" s="37">
        <v>1406687.14</v>
      </c>
      <c r="E102" s="37">
        <v>40</v>
      </c>
      <c r="F102" s="37">
        <v>291663.4999996</v>
      </c>
      <c r="G102" s="37">
        <v>10</v>
      </c>
      <c r="H102" s="37">
        <v>16602543.02</v>
      </c>
      <c r="I102" s="37">
        <v>43</v>
      </c>
      <c r="J102" s="37">
        <v>1438723.95</v>
      </c>
      <c r="K102" s="37">
        <v>38</v>
      </c>
      <c r="L102" s="37">
        <v>376956.333333</v>
      </c>
      <c r="M102" s="37">
        <v>10</v>
      </c>
      <c r="N102" s="37"/>
      <c r="O102" s="37"/>
      <c r="P102" s="37"/>
      <c r="Q102" s="37"/>
    </row>
    <row r="103" spans="1:17" ht="15">
      <c r="A103" s="37" t="s">
        <v>168</v>
      </c>
      <c r="B103" s="37">
        <v>624995.46</v>
      </c>
      <c r="C103" s="37">
        <v>11</v>
      </c>
      <c r="D103" s="37">
        <v>142398.42</v>
      </c>
      <c r="E103" s="37">
        <v>10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/>
      <c r="O103" s="37"/>
      <c r="P103" s="37"/>
      <c r="Q103" s="37"/>
    </row>
    <row r="104" spans="1:17" ht="15">
      <c r="A104" s="37" t="s">
        <v>169</v>
      </c>
      <c r="B104" s="37">
        <v>5562811.37</v>
      </c>
      <c r="C104" s="37">
        <v>52</v>
      </c>
      <c r="D104" s="37">
        <v>1668887.35</v>
      </c>
      <c r="E104" s="37">
        <v>48</v>
      </c>
      <c r="F104" s="37">
        <v>126962.3333331</v>
      </c>
      <c r="G104" s="37">
        <v>12</v>
      </c>
      <c r="H104" s="37">
        <v>4988190.72</v>
      </c>
      <c r="I104" s="37">
        <v>54</v>
      </c>
      <c r="J104" s="37">
        <v>1630689.31</v>
      </c>
      <c r="K104" s="37">
        <v>53</v>
      </c>
      <c r="L104" s="37">
        <v>75708.9999996</v>
      </c>
      <c r="M104" s="37">
        <v>13</v>
      </c>
      <c r="N104" s="37"/>
      <c r="O104" s="37"/>
      <c r="P104" s="37"/>
      <c r="Q104" s="37"/>
    </row>
    <row r="105" spans="1:17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A2" sqref="A2:M16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15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4" ht="15">
      <c r="A2" s="37" t="s">
        <v>52</v>
      </c>
      <c r="B2" s="42">
        <v>75687434.04</v>
      </c>
      <c r="C2" s="38">
        <v>287</v>
      </c>
      <c r="D2" s="42">
        <v>15112295.72</v>
      </c>
      <c r="E2" s="38">
        <v>278</v>
      </c>
      <c r="F2" s="42">
        <v>755173.4999977</v>
      </c>
      <c r="G2" s="38">
        <v>67</v>
      </c>
      <c r="H2" s="42">
        <v>67718444.21</v>
      </c>
      <c r="I2" s="38">
        <v>296</v>
      </c>
      <c r="J2" s="42">
        <v>14654777.3</v>
      </c>
      <c r="K2" s="38">
        <v>283</v>
      </c>
      <c r="L2" s="42">
        <v>998295.3333314</v>
      </c>
      <c r="M2" s="39">
        <v>64</v>
      </c>
      <c r="N2" s="37"/>
    </row>
    <row r="3" spans="1:14" ht="15">
      <c r="A3" s="37" t="s">
        <v>53</v>
      </c>
      <c r="B3" s="42">
        <v>85364777.21</v>
      </c>
      <c r="C3" s="38">
        <v>423</v>
      </c>
      <c r="D3" s="42">
        <v>24245896.28</v>
      </c>
      <c r="E3" s="38">
        <v>398</v>
      </c>
      <c r="F3" s="42">
        <v>619184.1666636</v>
      </c>
      <c r="G3" s="38">
        <v>95</v>
      </c>
      <c r="H3" s="42">
        <v>84941626.84</v>
      </c>
      <c r="I3" s="38">
        <v>412</v>
      </c>
      <c r="J3" s="42">
        <v>23533644.3</v>
      </c>
      <c r="K3" s="38">
        <v>395</v>
      </c>
      <c r="L3" s="42">
        <v>587803.6666632</v>
      </c>
      <c r="M3" s="39">
        <v>105</v>
      </c>
      <c r="N3" s="37"/>
    </row>
    <row r="4" spans="1:14" ht="15">
      <c r="A4" s="37" t="s">
        <v>54</v>
      </c>
      <c r="B4" s="42">
        <v>44520994.83</v>
      </c>
      <c r="C4" s="38">
        <v>280</v>
      </c>
      <c r="D4" s="42">
        <v>13270877.23</v>
      </c>
      <c r="E4" s="38">
        <v>266</v>
      </c>
      <c r="F4" s="42">
        <v>356889.1666643</v>
      </c>
      <c r="G4" s="38">
        <v>71</v>
      </c>
      <c r="H4" s="42">
        <v>40422101.6</v>
      </c>
      <c r="I4" s="38">
        <v>272</v>
      </c>
      <c r="J4" s="42">
        <v>12539057.46</v>
      </c>
      <c r="K4" s="38">
        <v>265</v>
      </c>
      <c r="L4" s="42">
        <v>233312.4999976</v>
      </c>
      <c r="M4" s="39">
        <v>76</v>
      </c>
      <c r="N4" s="37"/>
    </row>
    <row r="5" spans="1:14" ht="15">
      <c r="A5" s="37" t="s">
        <v>55</v>
      </c>
      <c r="B5" s="42">
        <v>549569385.02</v>
      </c>
      <c r="C5" s="43">
        <v>1445</v>
      </c>
      <c r="D5" s="42">
        <v>143031665.03</v>
      </c>
      <c r="E5" s="43">
        <v>1348</v>
      </c>
      <c r="F5" s="42">
        <v>5719625.1666526</v>
      </c>
      <c r="G5" s="38">
        <v>436</v>
      </c>
      <c r="H5" s="42">
        <v>535616274.44</v>
      </c>
      <c r="I5" s="43">
        <v>1446</v>
      </c>
      <c r="J5" s="42">
        <v>141901870.12</v>
      </c>
      <c r="K5" s="43">
        <v>1359</v>
      </c>
      <c r="L5" s="42">
        <v>8324558.9999868</v>
      </c>
      <c r="M5" s="39">
        <v>447</v>
      </c>
      <c r="N5" s="37"/>
    </row>
    <row r="6" spans="1:14" ht="15">
      <c r="A6" s="37" t="s">
        <v>56</v>
      </c>
      <c r="B6" s="42">
        <v>1321594.27</v>
      </c>
      <c r="C6" s="38">
        <v>33</v>
      </c>
      <c r="D6" s="42">
        <v>635761.43</v>
      </c>
      <c r="E6" s="38">
        <v>31</v>
      </c>
      <c r="F6" s="37">
        <v>0</v>
      </c>
      <c r="G6" s="38">
        <v>0</v>
      </c>
      <c r="H6" s="42">
        <v>1309230.79</v>
      </c>
      <c r="I6" s="38">
        <v>33</v>
      </c>
      <c r="J6" s="42">
        <v>616342.6</v>
      </c>
      <c r="K6" s="38">
        <v>33</v>
      </c>
      <c r="L6" s="37">
        <v>0</v>
      </c>
      <c r="M6" s="39">
        <v>0</v>
      </c>
      <c r="N6" s="37"/>
    </row>
    <row r="7" spans="1:14" ht="15">
      <c r="A7" s="37" t="s">
        <v>57</v>
      </c>
      <c r="B7" s="42">
        <v>102842490.14</v>
      </c>
      <c r="C7" s="38">
        <v>318</v>
      </c>
      <c r="D7" s="42">
        <v>17439784.12</v>
      </c>
      <c r="E7" s="38">
        <v>302</v>
      </c>
      <c r="F7" s="42">
        <v>482066.1666641</v>
      </c>
      <c r="G7" s="38">
        <v>76</v>
      </c>
      <c r="H7" s="42">
        <v>99935858.54</v>
      </c>
      <c r="I7" s="38">
        <v>324</v>
      </c>
      <c r="J7" s="42">
        <v>17562071.48</v>
      </c>
      <c r="K7" s="38">
        <v>309</v>
      </c>
      <c r="L7" s="42">
        <v>568836.1666641</v>
      </c>
      <c r="M7" s="39">
        <v>81</v>
      </c>
      <c r="N7" s="37"/>
    </row>
    <row r="8" spans="1:14" ht="15">
      <c r="A8" s="37" t="s">
        <v>58</v>
      </c>
      <c r="B8" s="42">
        <v>4482979.07</v>
      </c>
      <c r="C8" s="38">
        <v>54</v>
      </c>
      <c r="D8" s="42">
        <v>1623890.76</v>
      </c>
      <c r="E8" s="38">
        <v>53</v>
      </c>
      <c r="F8" s="37">
        <v>0</v>
      </c>
      <c r="G8" s="38">
        <v>0</v>
      </c>
      <c r="H8" s="42">
        <v>4831690.74</v>
      </c>
      <c r="I8" s="38">
        <v>51</v>
      </c>
      <c r="J8" s="42">
        <v>2053267.03</v>
      </c>
      <c r="K8" s="38">
        <v>50</v>
      </c>
      <c r="L8" s="37">
        <v>0</v>
      </c>
      <c r="M8" s="39">
        <v>0</v>
      </c>
      <c r="N8" s="37"/>
    </row>
    <row r="9" spans="1:14" ht="15">
      <c r="A9" s="37" t="s">
        <v>59</v>
      </c>
      <c r="B9" s="42">
        <v>51893478.15</v>
      </c>
      <c r="C9" s="38">
        <v>283</v>
      </c>
      <c r="D9" s="42">
        <v>19433781.89</v>
      </c>
      <c r="E9" s="38">
        <v>276</v>
      </c>
      <c r="F9" s="42">
        <v>648370.3333309</v>
      </c>
      <c r="G9" s="38">
        <v>76</v>
      </c>
      <c r="H9" s="42">
        <v>48767656.04</v>
      </c>
      <c r="I9" s="38">
        <v>280</v>
      </c>
      <c r="J9" s="42">
        <v>19090406.92</v>
      </c>
      <c r="K9" s="38">
        <v>273</v>
      </c>
      <c r="L9" s="42">
        <v>628650.9999975</v>
      </c>
      <c r="M9" s="39">
        <v>72</v>
      </c>
      <c r="N9" s="37"/>
    </row>
    <row r="10" spans="1:14" ht="15">
      <c r="A10" s="37" t="s">
        <v>60</v>
      </c>
      <c r="B10" s="42">
        <v>23801857.89</v>
      </c>
      <c r="C10" s="38">
        <v>183</v>
      </c>
      <c r="D10" s="42">
        <v>6188168.23</v>
      </c>
      <c r="E10" s="38">
        <v>170</v>
      </c>
      <c r="F10" s="42">
        <v>194740.3333316</v>
      </c>
      <c r="G10" s="38">
        <v>61</v>
      </c>
      <c r="H10" s="42">
        <v>26375062.29</v>
      </c>
      <c r="I10" s="38">
        <v>195</v>
      </c>
      <c r="J10" s="42">
        <v>6291451.61</v>
      </c>
      <c r="K10" s="38">
        <v>182</v>
      </c>
      <c r="L10" s="42">
        <v>243518.8333314</v>
      </c>
      <c r="M10" s="39">
        <v>52</v>
      </c>
      <c r="N10" s="37"/>
    </row>
    <row r="11" spans="1:14" ht="15">
      <c r="A11" s="37" t="s">
        <v>61</v>
      </c>
      <c r="B11" s="42">
        <v>57202417.12</v>
      </c>
      <c r="C11" s="38">
        <v>252</v>
      </c>
      <c r="D11" s="42">
        <v>15570093.29</v>
      </c>
      <c r="E11" s="38">
        <v>244</v>
      </c>
      <c r="F11" s="42">
        <v>262538.4999978</v>
      </c>
      <c r="G11" s="38">
        <v>76</v>
      </c>
      <c r="H11" s="42">
        <v>56421747.07</v>
      </c>
      <c r="I11" s="38">
        <v>265</v>
      </c>
      <c r="J11" s="42">
        <v>13593540.79</v>
      </c>
      <c r="K11" s="38">
        <v>258</v>
      </c>
      <c r="L11" s="42">
        <v>277966.6666638</v>
      </c>
      <c r="M11" s="39">
        <v>82</v>
      </c>
      <c r="N11" s="37"/>
    </row>
    <row r="12" spans="1:14" ht="15">
      <c r="A12" s="37" t="s">
        <v>62</v>
      </c>
      <c r="B12" s="42">
        <v>591160365.96</v>
      </c>
      <c r="C12" s="38">
        <v>2512</v>
      </c>
      <c r="D12" s="42">
        <v>133531147.9</v>
      </c>
      <c r="E12" s="38">
        <v>2035</v>
      </c>
      <c r="F12" s="42">
        <v>4813626.9999919</v>
      </c>
      <c r="G12" s="38">
        <v>254</v>
      </c>
      <c r="H12" s="42">
        <v>496829870</v>
      </c>
      <c r="I12" s="38">
        <v>2274</v>
      </c>
      <c r="J12" s="42">
        <v>111023428.4</v>
      </c>
      <c r="K12" s="38">
        <v>1896</v>
      </c>
      <c r="L12" s="42">
        <v>4600977.6666586</v>
      </c>
      <c r="M12" s="39">
        <v>236</v>
      </c>
      <c r="N12" s="37"/>
    </row>
    <row r="13" spans="1:14" ht="15">
      <c r="A13" s="37" t="s">
        <v>63</v>
      </c>
      <c r="B13" s="42">
        <v>112310774.67</v>
      </c>
      <c r="C13" s="38">
        <v>615</v>
      </c>
      <c r="D13" s="42">
        <v>36132379.94</v>
      </c>
      <c r="E13" s="38">
        <v>583</v>
      </c>
      <c r="F13" s="42">
        <v>1640523.8333293</v>
      </c>
      <c r="G13" s="38">
        <v>138</v>
      </c>
      <c r="H13" s="42">
        <v>109017428.32</v>
      </c>
      <c r="I13" s="38">
        <v>604</v>
      </c>
      <c r="J13" s="42">
        <v>36377820.37</v>
      </c>
      <c r="K13" s="38">
        <v>579</v>
      </c>
      <c r="L13" s="42">
        <v>1829431.333329</v>
      </c>
      <c r="M13" s="39">
        <v>144</v>
      </c>
      <c r="N13" s="37"/>
    </row>
    <row r="14" spans="1:14" ht="15">
      <c r="A14" s="37" t="s">
        <v>64</v>
      </c>
      <c r="B14" s="42">
        <v>349437219.18</v>
      </c>
      <c r="C14" s="38">
        <v>590</v>
      </c>
      <c r="D14" s="42">
        <v>34601842.55</v>
      </c>
      <c r="E14" s="38">
        <v>560</v>
      </c>
      <c r="F14" s="42">
        <v>1360021.333329</v>
      </c>
      <c r="G14" s="38">
        <v>136</v>
      </c>
      <c r="H14" s="42">
        <v>114521348.23</v>
      </c>
      <c r="I14" s="38">
        <v>600</v>
      </c>
      <c r="J14" s="42">
        <v>35099582.34</v>
      </c>
      <c r="K14" s="38">
        <v>574</v>
      </c>
      <c r="L14" s="42">
        <v>1196225.833329</v>
      </c>
      <c r="M14" s="39">
        <v>148</v>
      </c>
      <c r="N14" s="37"/>
    </row>
    <row r="15" spans="1:14" ht="15">
      <c r="A15" s="37" t="s">
        <v>65</v>
      </c>
      <c r="B15" s="42">
        <v>67438809.57</v>
      </c>
      <c r="C15" s="38">
        <v>438</v>
      </c>
      <c r="D15" s="42">
        <v>15228898.47</v>
      </c>
      <c r="E15" s="38">
        <v>409</v>
      </c>
      <c r="F15" s="42">
        <v>862454.3333306</v>
      </c>
      <c r="G15" s="38">
        <v>103</v>
      </c>
      <c r="H15" s="42">
        <v>65582932.48</v>
      </c>
      <c r="I15" s="38">
        <v>438</v>
      </c>
      <c r="J15" s="42">
        <v>15384456.13</v>
      </c>
      <c r="K15" s="38">
        <v>413</v>
      </c>
      <c r="L15" s="42">
        <v>683664.4999971</v>
      </c>
      <c r="M15" s="39">
        <v>94</v>
      </c>
      <c r="N15" s="37"/>
    </row>
    <row r="16" spans="1:14" ht="15">
      <c r="A16" s="37" t="s">
        <v>66</v>
      </c>
      <c r="B16" s="37">
        <v>79943169.66</v>
      </c>
      <c r="C16" s="38">
        <v>468</v>
      </c>
      <c r="D16" s="37">
        <v>22147927.53</v>
      </c>
      <c r="E16" s="38">
        <v>443</v>
      </c>
      <c r="F16" s="37">
        <v>999659.4999962</v>
      </c>
      <c r="G16" s="38">
        <v>138</v>
      </c>
      <c r="H16" s="37">
        <v>81018980.83</v>
      </c>
      <c r="I16" s="38">
        <v>479</v>
      </c>
      <c r="J16" s="37">
        <v>22266496.44</v>
      </c>
      <c r="K16" s="38">
        <v>460</v>
      </c>
      <c r="L16" s="37">
        <v>1026349.1666626</v>
      </c>
      <c r="M16" s="39">
        <v>133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2018-03-19T13:30:53Z</dcterms:modified>
  <cp:category/>
  <cp:version/>
  <cp:contentType/>
  <cp:contentStatus/>
</cp:coreProperties>
</file>