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<sst xmlns="http://schemas.openxmlformats.org/spreadsheetml/2006/main" count="320" uniqueCount="283">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</sst>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F28" sqref="F2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42005</v>
      </c>
      <c r="F7" s="3" t="s">
        <v>3</v>
      </c>
      <c r="G7" s="5">
        <v>42369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24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6" sqref="F15:F16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Annual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01/01/2015 - 12/31/2015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01/01/2014 - 12/31/2014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30845565335.71</v>
      </c>
      <c r="D6" s="46">
        <f>SUM(D7:D51)</f>
        <v>5730174764.8</v>
      </c>
      <c r="E6" s="47">
        <f>SUM(E7:E51)</f>
        <v>304762240.16999996</v>
      </c>
      <c r="F6" s="45">
        <f>SUM(F7:F51)</f>
        <v>37102252344.090004</v>
      </c>
      <c r="G6" s="46">
        <f>SUM(G7:G51)</f>
        <v>5595808888.2</v>
      </c>
      <c r="H6" s="47">
        <f>SUM(H7:H51)</f>
        <v>334745059.5</v>
      </c>
      <c r="I6" s="20">
        <f>_xlfn.IFERROR((C6-F6)/F6,"")</f>
        <v>-0.1686336169123875</v>
      </c>
      <c r="J6" s="20">
        <f>_xlfn.IFERROR((D6-G6)/G6,"")</f>
        <v>0.024011877332576623</v>
      </c>
      <c r="K6" s="20">
        <f>_xlfn.IFERROR((E6-H6)/H6,"")</f>
        <v>-0.0895691167922974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944033806.88</v>
      </c>
      <c r="D7" s="53">
        <f>IF('County Data'!E2&gt;9,'County Data'!D2,"*")</f>
        <v>172666617.01</v>
      </c>
      <c r="E7" s="54">
        <f>IF('County Data'!G2&gt;9,'County Data'!F2,"*")</f>
        <v>8252943.67</v>
      </c>
      <c r="F7" s="53">
        <f>IF('County Data'!I2&gt;9,'County Data'!H2,"*")</f>
        <v>979332033.69</v>
      </c>
      <c r="G7" s="53">
        <f>IF('County Data'!K2&gt;9,'County Data'!J2,"*")</f>
        <v>162893730.63</v>
      </c>
      <c r="H7" s="54">
        <f>IF('County Data'!M2&gt;9,'County Data'!L2,"*")</f>
        <v>10666871.17</v>
      </c>
      <c r="I7" s="22">
        <f aca="true" t="shared" si="0" ref="I7:I50">_xlfn.IFERROR((C7-F7)/F7,"")</f>
        <v>-0.03604316574533029</v>
      </c>
      <c r="J7" s="22">
        <f aca="true" t="shared" si="1" ref="J7:J50">_xlfn.IFERROR((D7-G7)/G7,"")</f>
        <v>0.0599954727674469</v>
      </c>
      <c r="K7" s="22">
        <f aca="true" t="shared" si="2" ref="K7:K50">_xlfn.IFERROR((E7-H7)/H7,"")</f>
        <v>-0.2263013644328096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1161505298.02</v>
      </c>
      <c r="D8" s="53">
        <f>IF('County Data'!E3&gt;9,'County Data'!D3,"*")</f>
        <v>270130941.66</v>
      </c>
      <c r="E8" s="54">
        <f>IF('County Data'!G3&gt;9,'County Data'!F3,"*")</f>
        <v>10232568.33</v>
      </c>
      <c r="F8" s="53">
        <f>IF('County Data'!I3&gt;9,'County Data'!H3,"*")</f>
        <v>1209282486.49</v>
      </c>
      <c r="G8" s="53">
        <f>IF('County Data'!K3&gt;9,'County Data'!J3,"*")</f>
        <v>267903860.09</v>
      </c>
      <c r="H8" s="54">
        <f>IF('County Data'!M3&gt;9,'County Data'!L3,"*")</f>
        <v>10220806.83</v>
      </c>
      <c r="I8" s="22">
        <f t="shared" si="0"/>
        <v>-0.03950870785260075</v>
      </c>
      <c r="J8" s="22">
        <f t="shared" si="1"/>
        <v>0.008312987984763839</v>
      </c>
      <c r="K8" s="22">
        <f t="shared" si="2"/>
        <v>0.0011507408559447356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614146068.09</v>
      </c>
      <c r="D9" s="49">
        <f>IF('County Data'!E4&gt;9,'County Data'!D4,"*")</f>
        <v>145156380.23</v>
      </c>
      <c r="E9" s="50">
        <f>IF('County Data'!G4&gt;9,'County Data'!F4,"*")</f>
        <v>5272719.17</v>
      </c>
      <c r="F9" s="51">
        <f>IF('County Data'!I4&gt;9,'County Data'!H4,"*")</f>
        <v>761615725.81</v>
      </c>
      <c r="G9" s="49">
        <f>IF('County Data'!K4&gt;9,'County Data'!J4,"*")</f>
        <v>150959776.04</v>
      </c>
      <c r="H9" s="50">
        <f>IF('County Data'!M4&gt;9,'County Data'!L4,"*")</f>
        <v>4710758.33</v>
      </c>
      <c r="I9" s="9">
        <f t="shared" si="0"/>
        <v>-0.19362738021613424</v>
      </c>
      <c r="J9" s="9">
        <f t="shared" si="1"/>
        <v>-0.038443325515150936</v>
      </c>
      <c r="K9" s="9">
        <f t="shared" si="2"/>
        <v>0.11929307356338101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8101666259.63</v>
      </c>
      <c r="D10" s="53">
        <f>IF('County Data'!E5&gt;9,'County Data'!D5,"*")</f>
        <v>1617545379</v>
      </c>
      <c r="E10" s="54">
        <f>IF('County Data'!G5&gt;9,'County Data'!F5,"*")</f>
        <v>88507251.33</v>
      </c>
      <c r="F10" s="53">
        <f>IF('County Data'!I5&gt;9,'County Data'!H5,"*")</f>
        <v>9080709873.87</v>
      </c>
      <c r="G10" s="53">
        <f>IF('County Data'!K5&gt;9,'County Data'!J5,"*")</f>
        <v>1584502164.61</v>
      </c>
      <c r="H10" s="54">
        <f>IF('County Data'!M5&gt;9,'County Data'!L5,"*")</f>
        <v>94083238.33</v>
      </c>
      <c r="I10" s="22">
        <f t="shared" si="0"/>
        <v>-0.10781575756067556</v>
      </c>
      <c r="J10" s="22">
        <f t="shared" si="1"/>
        <v>0.020854003943966318</v>
      </c>
      <c r="K10" s="22">
        <f t="shared" si="2"/>
        <v>-0.05926652928805496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19624230.8</v>
      </c>
      <c r="D11" s="49">
        <f>IF('County Data'!E6&gt;9,'County Data'!D6,"*")</f>
        <v>6374197.24</v>
      </c>
      <c r="E11" s="50">
        <f>IF('County Data'!G6&gt;9,'County Data'!F6,"*")</f>
        <v>234214.17</v>
      </c>
      <c r="F11" s="51">
        <f>IF('County Data'!I6&gt;9,'County Data'!H6,"*")</f>
        <v>20264542.95</v>
      </c>
      <c r="G11" s="49">
        <f>IF('County Data'!K6&gt;9,'County Data'!J6,"*")</f>
        <v>5614688.52</v>
      </c>
      <c r="H11" s="50">
        <f>IF('County Data'!M6&gt;9,'County Data'!L6,"*")</f>
        <v>254611.83</v>
      </c>
      <c r="I11" s="9">
        <f t="shared" si="0"/>
        <v>-0.03159766058281608</v>
      </c>
      <c r="J11" s="9">
        <f t="shared" si="1"/>
        <v>0.13527174611638132</v>
      </c>
      <c r="K11" s="9">
        <f t="shared" si="2"/>
        <v>-0.08011277402153692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1484853294.22</v>
      </c>
      <c r="D12" s="53">
        <f>IF('County Data'!E7&gt;9,'County Data'!D7,"*")</f>
        <v>226729993.13</v>
      </c>
      <c r="E12" s="54">
        <f>IF('County Data'!G7&gt;9,'County Data'!F7,"*")</f>
        <v>7433532</v>
      </c>
      <c r="F12" s="53">
        <f>IF('County Data'!I7&gt;9,'County Data'!H7,"*")</f>
        <v>1807251497.41</v>
      </c>
      <c r="G12" s="53">
        <f>IF('County Data'!K7&gt;9,'County Data'!J7,"*")</f>
        <v>222075766.9</v>
      </c>
      <c r="H12" s="54">
        <f>IF('County Data'!M7&gt;9,'County Data'!L7,"*")</f>
        <v>8375935.67</v>
      </c>
      <c r="I12" s="22">
        <f t="shared" si="0"/>
        <v>-0.17839144338905452</v>
      </c>
      <c r="J12" s="22">
        <f t="shared" si="1"/>
        <v>0.020957830271034355</v>
      </c>
      <c r="K12" s="22">
        <f t="shared" si="2"/>
        <v>-0.11251324116246465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57616826.34</v>
      </c>
      <c r="D13" s="49">
        <f>IF('County Data'!E8&gt;9,'County Data'!D8,"*")</f>
        <v>14358257.21</v>
      </c>
      <c r="E13" s="50">
        <f>IF('County Data'!G8&gt;9,'County Data'!F8,"*")</f>
        <v>115506.33</v>
      </c>
      <c r="F13" s="51">
        <f>IF('County Data'!I8&gt;9,'County Data'!H8,"*")</f>
        <v>61104054.41</v>
      </c>
      <c r="G13" s="49">
        <f>IF('County Data'!K8&gt;9,'County Data'!J8,"*")</f>
        <v>13475004.69</v>
      </c>
      <c r="H13" s="50">
        <f>IF('County Data'!M8&gt;9,'County Data'!L8,"*")</f>
        <v>164986.5</v>
      </c>
      <c r="I13" s="9">
        <f t="shared" si="0"/>
        <v>-0.057070322152457525</v>
      </c>
      <c r="J13" s="9">
        <f t="shared" si="1"/>
        <v>0.06554747403208522</v>
      </c>
      <c r="K13" s="9">
        <f t="shared" si="2"/>
        <v>-0.29990435581093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738407754.23</v>
      </c>
      <c r="D14" s="53">
        <f>IF('County Data'!E9&gt;9,'County Data'!D9,"*")</f>
        <v>214549794.67</v>
      </c>
      <c r="E14" s="54">
        <f>IF('County Data'!G9&gt;9,'County Data'!F9,"*")</f>
        <v>15851673.5</v>
      </c>
      <c r="F14" s="53">
        <f>IF('County Data'!I9&gt;9,'County Data'!H9,"*")</f>
        <v>748178970.04</v>
      </c>
      <c r="G14" s="53">
        <f>IF('County Data'!K9&gt;9,'County Data'!J9,"*")</f>
        <v>210949954.26</v>
      </c>
      <c r="H14" s="54">
        <f>IF('County Data'!M9&gt;9,'County Data'!L9,"*")</f>
        <v>13929381</v>
      </c>
      <c r="I14" s="22">
        <f t="shared" si="0"/>
        <v>-0.013059997943376494</v>
      </c>
      <c r="J14" s="22">
        <f t="shared" si="1"/>
        <v>0.017064902538746807</v>
      </c>
      <c r="K14" s="22">
        <f t="shared" si="2"/>
        <v>0.1380027224468912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473167979.87</v>
      </c>
      <c r="D15" s="59">
        <f>IF('County Data'!E10&gt;9,'County Data'!D10,"*")</f>
        <v>72365758.47</v>
      </c>
      <c r="E15" s="58">
        <f>IF('County Data'!G10&gt;9,'County Data'!F10,"*")</f>
        <v>4068302.5</v>
      </c>
      <c r="F15" s="59">
        <f>IF('County Data'!I10&gt;9,'County Data'!H10,"*")</f>
        <v>504861019.04</v>
      </c>
      <c r="G15" s="59">
        <f>IF('County Data'!K10&gt;9,'County Data'!J10,"*")</f>
        <v>71822984.86</v>
      </c>
      <c r="H15" s="58">
        <f>IF('County Data'!M10&gt;9,'County Data'!L10,"*")</f>
        <v>3427816.17</v>
      </c>
      <c r="I15" s="23">
        <f t="shared" si="0"/>
        <v>-0.062775769914391</v>
      </c>
      <c r="J15" s="23">
        <f t="shared" si="1"/>
        <v>0.007557101825522758</v>
      </c>
      <c r="K15" s="23">
        <f t="shared" si="2"/>
        <v>0.1868496728632913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787145244.07</v>
      </c>
      <c r="D16" s="53">
        <f>IF('County Data'!E11&gt;9,'County Data'!D11,"*")</f>
        <v>158238012.2</v>
      </c>
      <c r="E16" s="54">
        <f>IF('County Data'!G11&gt;9,'County Data'!F11,"*")</f>
        <v>6153664.67</v>
      </c>
      <c r="F16" s="53">
        <f>IF('County Data'!I11&gt;9,'County Data'!H11,"*")</f>
        <v>849059546.37</v>
      </c>
      <c r="G16" s="53">
        <f>IF('County Data'!K11&gt;9,'County Data'!J11,"*")</f>
        <v>142275312.31</v>
      </c>
      <c r="H16" s="54">
        <f>IF('County Data'!M11&gt;9,'County Data'!L11,"*")</f>
        <v>8325132.17</v>
      </c>
      <c r="I16" s="22">
        <f t="shared" si="0"/>
        <v>-0.07292103665132006</v>
      </c>
      <c r="J16" s="22">
        <f t="shared" si="1"/>
        <v>0.11219585204788918</v>
      </c>
      <c r="K16" s="22">
        <f t="shared" si="2"/>
        <v>-0.2608327958834076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9745872593.45</v>
      </c>
      <c r="D17" s="49">
        <f>IF('County Data'!E12&gt;9,'County Data'!D12,"*")</f>
        <v>1442901084.64</v>
      </c>
      <c r="E17" s="50">
        <f>IF('County Data'!G12&gt;9,'County Data'!F12,"*")</f>
        <v>67823963</v>
      </c>
      <c r="F17" s="51">
        <f>IF('County Data'!I12&gt;9,'County Data'!H12,"*")</f>
        <v>14217478399.19</v>
      </c>
      <c r="G17" s="49">
        <f>IF('County Data'!K12&gt;9,'County Data'!J12,"*")</f>
        <v>1414212484.29</v>
      </c>
      <c r="H17" s="50">
        <f>IF('County Data'!M12&gt;9,'County Data'!L12,"*")</f>
        <v>84781952.83</v>
      </c>
      <c r="I17" s="9">
        <f t="shared" si="0"/>
        <v>-0.3145146896087253</v>
      </c>
      <c r="J17" s="9">
        <f t="shared" si="1"/>
        <v>0.02028591931459518</v>
      </c>
      <c r="K17" s="9">
        <f t="shared" si="2"/>
        <v>-0.2000188632597695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1527259415.47</v>
      </c>
      <c r="D18" s="53">
        <f>IF('County Data'!E13&gt;9,'County Data'!D13,"*")</f>
        <v>450160447.24</v>
      </c>
      <c r="E18" s="54">
        <f>IF('County Data'!G13&gt;9,'County Data'!F13,"*")</f>
        <v>23888541.5</v>
      </c>
      <c r="F18" s="53">
        <f>IF('County Data'!I13&gt;9,'County Data'!H13,"*")</f>
        <v>1582373169.53</v>
      </c>
      <c r="G18" s="53">
        <f>IF('County Data'!K13&gt;9,'County Data'!J13,"*")</f>
        <v>445943728.99</v>
      </c>
      <c r="H18" s="54">
        <f>IF('County Data'!M13&gt;9,'County Data'!L13,"*")</f>
        <v>33046735.5</v>
      </c>
      <c r="I18" s="22">
        <f t="shared" si="0"/>
        <v>-0.034829808240726144</v>
      </c>
      <c r="J18" s="22">
        <f t="shared" si="1"/>
        <v>0.009455718235012017</v>
      </c>
      <c r="K18" s="22">
        <f t="shared" si="2"/>
        <v>-0.27712855328781266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2630512731.8</v>
      </c>
      <c r="D19" s="49">
        <f>IF('County Data'!E14&gt;9,'County Data'!D14,"*")</f>
        <v>407796135.4</v>
      </c>
      <c r="E19" s="50">
        <f>IF('County Data'!G14&gt;9,'County Data'!F14,"*")</f>
        <v>26977088</v>
      </c>
      <c r="F19" s="51">
        <f>IF('County Data'!I14&gt;9,'County Data'!H14,"*")</f>
        <v>2579270252.85</v>
      </c>
      <c r="G19" s="49">
        <f>IF('County Data'!K14&gt;9,'County Data'!J14,"*")</f>
        <v>393947247.8</v>
      </c>
      <c r="H19" s="50">
        <f>IF('County Data'!M14&gt;9,'County Data'!L14,"*")</f>
        <v>25718961.5</v>
      </c>
      <c r="I19" s="9">
        <f t="shared" si="0"/>
        <v>0.019867045298327776</v>
      </c>
      <c r="J19" s="9">
        <f t="shared" si="1"/>
        <v>0.035154167664171114</v>
      </c>
      <c r="K19" s="9">
        <f t="shared" si="2"/>
        <v>0.04891824656294928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1395609460.02</v>
      </c>
      <c r="D20" s="53">
        <f>IF('County Data'!E15&gt;9,'County Data'!D15,"*")</f>
        <v>260032036.81</v>
      </c>
      <c r="E20" s="54">
        <f>IF('County Data'!G15&gt;9,'County Data'!F15,"*")</f>
        <v>17005531.17</v>
      </c>
      <c r="F20" s="53">
        <f>IF('County Data'!I15&gt;9,'County Data'!H15,"*")</f>
        <v>1487185113.75</v>
      </c>
      <c r="G20" s="53">
        <f>IF('County Data'!K15&gt;9,'County Data'!J15,"*")</f>
        <v>249387085.69</v>
      </c>
      <c r="H20" s="54">
        <f>IF('County Data'!M15&gt;9,'County Data'!L15,"*")</f>
        <v>19491391.5</v>
      </c>
      <c r="I20" s="22">
        <f t="shared" si="0"/>
        <v>-0.06157649971299682</v>
      </c>
      <c r="J20" s="22">
        <f t="shared" si="1"/>
        <v>0.04268445212609038</v>
      </c>
      <c r="K20" s="22">
        <f t="shared" si="2"/>
        <v>-0.12753631930280598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1164144372.82</v>
      </c>
      <c r="D21" s="49">
        <f>IF('County Data'!E16&gt;9,'County Data'!D16,"*")</f>
        <v>271169729.89</v>
      </c>
      <c r="E21" s="50">
        <f>IF('County Data'!G16&gt;9,'County Data'!F16,"*")</f>
        <v>22944740.83</v>
      </c>
      <c r="F21" s="51">
        <f>IF('County Data'!I16&gt;9,'County Data'!H16,"*")</f>
        <v>1214285658.69</v>
      </c>
      <c r="G21" s="49">
        <f>IF('County Data'!K16&gt;9,'County Data'!J16,"*")</f>
        <v>259845098.52</v>
      </c>
      <c r="H21" s="50">
        <f>IF('County Data'!M16&gt;9,'County Data'!L16,"*")</f>
        <v>17546480.17</v>
      </c>
      <c r="I21" s="9">
        <f t="shared" si="0"/>
        <v>-0.04129282554822703</v>
      </c>
      <c r="J21" s="9">
        <f t="shared" si="1"/>
        <v>0.04358223970550797</v>
      </c>
      <c r="K21" s="9">
        <f t="shared" si="2"/>
        <v>0.3076549033024665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Annual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01/01/2015 - 12/31/2015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01/01/2014 - 12/31/2014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6933905.84</v>
      </c>
      <c r="D6" s="46">
        <f>IF('Town Data'!E2&gt;9,'Town Data'!D2,"*")</f>
        <v>1403613.48</v>
      </c>
      <c r="E6" s="47" t="str">
        <f>IF('Town Data'!G2&gt;9,'Town Data'!F2,"*")</f>
        <v>*</v>
      </c>
      <c r="F6" s="46">
        <f>IF('Town Data'!I2&gt;9,'Town Data'!H2,"*")</f>
        <v>7830712.23</v>
      </c>
      <c r="G6" s="46">
        <f>IF('Town Data'!K2&gt;9,'Town Data'!J2,"*")</f>
        <v>1611154.11</v>
      </c>
      <c r="H6" s="47" t="str">
        <f>IF('Town Data'!M2&gt;9,'Town Data'!L2,"*")</f>
        <v>*</v>
      </c>
      <c r="I6" s="20">
        <f>_xlfn.IFERROR((C6-F6)/F6,"")</f>
        <v>-0.11452424296276312</v>
      </c>
      <c r="J6" s="20">
        <f>_xlfn.IFERROR((D6-G6)/G6,"")</f>
        <v>-0.12881488413296485</v>
      </c>
      <c r="K6" s="20">
        <f>_xlfn.IFERROR((E6-H6)/H6,"")</f>
      </c>
    </row>
    <row r="7" spans="1:12" ht="15">
      <c r="A7" s="15"/>
      <c r="B7" t="str">
        <f>'Town Data'!A3</f>
        <v>ALBANY</v>
      </c>
      <c r="C7" s="48">
        <f>IF('Town Data'!C3&gt;9,'Town Data'!B3,"*")</f>
        <v>1868279.72</v>
      </c>
      <c r="D7" s="49">
        <f>IF('Town Data'!E3&gt;9,'Town Data'!D3,"*")</f>
        <v>596766.14</v>
      </c>
      <c r="E7" s="50" t="str">
        <f>IF('Town Data'!G3&gt;9,'Town Data'!F3,"*")</f>
        <v>*</v>
      </c>
      <c r="F7" s="51">
        <f>IF('Town Data'!I3&gt;9,'Town Data'!H3,"*")</f>
        <v>1868502.2</v>
      </c>
      <c r="G7" s="49">
        <f>IF('Town Data'!K3&gt;9,'Town Data'!J3,"*")</f>
        <v>588924.7</v>
      </c>
      <c r="H7" s="50" t="str">
        <f>IF('Town Data'!M3&gt;9,'Town Data'!L3,"*")</f>
        <v>*</v>
      </c>
      <c r="I7" s="9">
        <f aca="true" t="shared" si="0" ref="I7:I70">_xlfn.IFERROR((C7-F7)/F7,"")</f>
        <v>-0.00011906863154883167</v>
      </c>
      <c r="J7" s="9">
        <f aca="true" t="shared" si="1" ref="J7:J70">_xlfn.IFERROR((D7-G7)/G7,"")</f>
        <v>0.01331484313699198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19494074.44</v>
      </c>
      <c r="D8" s="53">
        <f>IF('Town Data'!E4&gt;9,'Town Data'!D4,"*")</f>
        <v>4379491.34</v>
      </c>
      <c r="E8" s="54">
        <f>IF('Town Data'!G4&gt;9,'Town Data'!F4,"*")</f>
        <v>31947</v>
      </c>
      <c r="F8" s="53">
        <f>IF('Town Data'!I4&gt;9,'Town Data'!H4,"*")</f>
        <v>17633891.62</v>
      </c>
      <c r="G8" s="53">
        <f>IF('Town Data'!K4&gt;9,'Town Data'!J4,"*")</f>
        <v>3633890.95</v>
      </c>
      <c r="H8" s="54" t="str">
        <f>IF('Town Data'!M4&gt;9,'Town Data'!L4,"*")</f>
        <v>*</v>
      </c>
      <c r="I8" s="22">
        <f t="shared" si="0"/>
        <v>0.10548906957612345</v>
      </c>
      <c r="J8" s="22">
        <f t="shared" si="1"/>
        <v>0.20517962708814905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48">
        <f>IF('Town Data'!C5&gt;9,'Town Data'!B5,"*")</f>
        <v>1839449.71</v>
      </c>
      <c r="D9" s="49">
        <f>IF('Town Data'!E5&gt;9,'Town Data'!D5,"*")</f>
        <v>212407.54</v>
      </c>
      <c r="E9" s="50" t="str">
        <f>IF('Town Data'!G5&gt;9,'Town Data'!F5,"*")</f>
        <v>*</v>
      </c>
      <c r="F9" s="51">
        <f>IF('Town Data'!I5&gt;9,'Town Data'!H5,"*")</f>
        <v>1700371.53</v>
      </c>
      <c r="G9" s="49">
        <f>IF('Town Data'!K5&gt;9,'Town Data'!J5,"*")</f>
        <v>290149.23</v>
      </c>
      <c r="H9" s="50" t="str">
        <f>IF('Town Data'!M5&gt;9,'Town Data'!L5,"*")</f>
        <v>*</v>
      </c>
      <c r="I9" s="9">
        <f t="shared" si="0"/>
        <v>0.08179281853772272</v>
      </c>
      <c r="J9" s="9">
        <f t="shared" si="1"/>
        <v>-0.26793691646191853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125200437.98</v>
      </c>
      <c r="D10" s="53">
        <f>IF('Town Data'!E6&gt;9,'Town Data'!D6,"*")</f>
        <v>5527987.54</v>
      </c>
      <c r="E10" s="54">
        <f>IF('Town Data'!G6&gt;9,'Town Data'!F6,"*")</f>
        <v>597056.5</v>
      </c>
      <c r="F10" s="53">
        <f>IF('Town Data'!I6&gt;9,'Town Data'!H6,"*")</f>
        <v>126633702.54</v>
      </c>
      <c r="G10" s="53">
        <f>IF('Town Data'!K6&gt;9,'Town Data'!J6,"*")</f>
        <v>5231942.65</v>
      </c>
      <c r="H10" s="54">
        <f>IF('Town Data'!M6&gt;9,'Town Data'!L6,"*")</f>
        <v>1224303.33</v>
      </c>
      <c r="I10" s="22">
        <f t="shared" si="0"/>
        <v>-0.01131819200774987</v>
      </c>
      <c r="J10" s="22">
        <f t="shared" si="1"/>
        <v>0.05658412368109571</v>
      </c>
      <c r="K10" s="22">
        <f t="shared" si="2"/>
        <v>-0.5123295956403223</v>
      </c>
      <c r="L10" s="15"/>
    </row>
    <row r="11" spans="1:12" ht="15">
      <c r="A11" s="15"/>
      <c r="B11" s="15" t="str">
        <f>'Town Data'!A7</f>
        <v>BAKERSFIELD</v>
      </c>
      <c r="C11" s="48">
        <f>IF('Town Data'!C7&gt;9,'Town Data'!B7,"*")</f>
        <v>2842804.28</v>
      </c>
      <c r="D11" s="49">
        <f>IF('Town Data'!E7&gt;9,'Town Data'!D7,"*")</f>
        <v>1086074.23</v>
      </c>
      <c r="E11" s="50" t="str">
        <f>IF('Town Data'!G7&gt;9,'Town Data'!F7,"*")</f>
        <v>*</v>
      </c>
      <c r="F11" s="51">
        <f>IF('Town Data'!I7&gt;9,'Town Data'!H7,"*")</f>
        <v>3149316.95</v>
      </c>
      <c r="G11" s="49">
        <f>IF('Town Data'!K7&gt;9,'Town Data'!J7,"*")</f>
        <v>751551.32</v>
      </c>
      <c r="H11" s="50" t="str">
        <f>IF('Town Data'!M7&gt;9,'Town Data'!L7,"*")</f>
        <v>*</v>
      </c>
      <c r="I11" s="9">
        <f t="shared" si="0"/>
        <v>-0.09732671397205682</v>
      </c>
      <c r="J11" s="9">
        <f t="shared" si="1"/>
        <v>0.44510986954290765</v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2">
        <f>IF('Town Data'!C8&gt;9,'Town Data'!B8,"*")</f>
        <v>2626134.88</v>
      </c>
      <c r="D12" s="53">
        <f>IF('Town Data'!E8&gt;9,'Town Data'!D8,"*")</f>
        <v>404816.02</v>
      </c>
      <c r="E12" s="54" t="str">
        <f>IF('Town Data'!G8&gt;9,'Town Data'!F8,"*")</f>
        <v>*</v>
      </c>
      <c r="F12" s="53">
        <f>IF('Town Data'!I8&gt;9,'Town Data'!H8,"*")</f>
        <v>3417781.98</v>
      </c>
      <c r="G12" s="53">
        <f>IF('Town Data'!K8&gt;9,'Town Data'!J8,"*")</f>
        <v>549927.35</v>
      </c>
      <c r="H12" s="54" t="str">
        <f>IF('Town Data'!M8&gt;9,'Town Data'!L8,"*")</f>
        <v>*</v>
      </c>
      <c r="I12" s="22">
        <f t="shared" si="0"/>
        <v>-0.23162597984087918</v>
      </c>
      <c r="J12" s="22">
        <f t="shared" si="1"/>
        <v>-0.26387363712679496</v>
      </c>
      <c r="K12" s="22">
        <f t="shared" si="2"/>
      </c>
      <c r="L12" s="15"/>
    </row>
    <row r="13" spans="1:12" ht="15">
      <c r="A13" s="15"/>
      <c r="B13" s="15" t="str">
        <f>'Town Data'!A9</f>
        <v>BARNET</v>
      </c>
      <c r="C13" s="48">
        <f>IF('Town Data'!C9&gt;9,'Town Data'!B9,"*")</f>
        <v>30159637.93</v>
      </c>
      <c r="D13" s="49">
        <f>IF('Town Data'!E9&gt;9,'Town Data'!D9,"*")</f>
        <v>1879138.09</v>
      </c>
      <c r="E13" s="50" t="str">
        <f>IF('Town Data'!G9&gt;9,'Town Data'!F9,"*")</f>
        <v>*</v>
      </c>
      <c r="F13" s="51">
        <f>IF('Town Data'!I9&gt;9,'Town Data'!H9,"*")</f>
        <v>29074854.67</v>
      </c>
      <c r="G13" s="49">
        <f>IF('Town Data'!K9&gt;9,'Town Data'!J9,"*")</f>
        <v>1629404.15</v>
      </c>
      <c r="H13" s="50" t="str">
        <f>IF('Town Data'!M9&gt;9,'Town Data'!L9,"*")</f>
        <v>*</v>
      </c>
      <c r="I13" s="9">
        <f t="shared" si="0"/>
        <v>0.03731001486722127</v>
      </c>
      <c r="J13" s="9">
        <f t="shared" si="1"/>
        <v>0.15326703322806695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2">
        <f>IF('Town Data'!C10&gt;9,'Town Data'!B10,"*")</f>
        <v>624050949.21</v>
      </c>
      <c r="D14" s="53">
        <f>IF('Town Data'!E10&gt;9,'Town Data'!D10,"*")</f>
        <v>117629553.27</v>
      </c>
      <c r="E14" s="54">
        <f>IF('Town Data'!G10&gt;9,'Town Data'!F10,"*")</f>
        <v>3880212.67</v>
      </c>
      <c r="F14" s="53">
        <f>IF('Town Data'!I10&gt;9,'Town Data'!H10,"*")</f>
        <v>672352961.28</v>
      </c>
      <c r="G14" s="53">
        <f>IF('Town Data'!K10&gt;9,'Town Data'!J10,"*")</f>
        <v>116390334.03</v>
      </c>
      <c r="H14" s="54">
        <f>IF('Town Data'!M10&gt;9,'Town Data'!L10,"*")</f>
        <v>4492920.33</v>
      </c>
      <c r="I14" s="22">
        <f t="shared" si="0"/>
        <v>-0.07184026077321709</v>
      </c>
      <c r="J14" s="22">
        <f t="shared" si="1"/>
        <v>0.010647097547469722</v>
      </c>
      <c r="K14" s="22">
        <f t="shared" si="2"/>
        <v>-0.13637180608541977</v>
      </c>
      <c r="L14" s="15"/>
    </row>
    <row r="15" spans="1:12" ht="15">
      <c r="A15" s="15"/>
      <c r="B15" s="15" t="str">
        <f>'Town Data'!A11</f>
        <v>BARRE TOWN</v>
      </c>
      <c r="C15" s="48">
        <f>IF('Town Data'!C11&gt;9,'Town Data'!B11,"*")</f>
        <v>126998123.22</v>
      </c>
      <c r="D15" s="49">
        <f>IF('Town Data'!E11&gt;9,'Town Data'!D11,"*")</f>
        <v>13484004.6</v>
      </c>
      <c r="E15" s="50">
        <f>IF('Town Data'!G11&gt;9,'Town Data'!F11,"*")</f>
        <v>1121781</v>
      </c>
      <c r="F15" s="51">
        <f>IF('Town Data'!I11&gt;9,'Town Data'!H11,"*")</f>
        <v>130907237.17</v>
      </c>
      <c r="G15" s="49">
        <f>IF('Town Data'!K11&gt;9,'Town Data'!J11,"*")</f>
        <v>13576012.76</v>
      </c>
      <c r="H15" s="50">
        <f>IF('Town Data'!M11&gt;9,'Town Data'!L11,"*")</f>
        <v>1134365.83</v>
      </c>
      <c r="I15" s="9">
        <f t="shared" si="0"/>
        <v>-0.02986170997500705</v>
      </c>
      <c r="J15" s="9">
        <f t="shared" si="1"/>
        <v>-0.006777259393206415</v>
      </c>
      <c r="K15" s="9">
        <f t="shared" si="2"/>
        <v>-0.011094154696108992</v>
      </c>
      <c r="L15" s="15"/>
    </row>
    <row r="16" spans="1:12" ht="15">
      <c r="A16" s="15"/>
      <c r="B16" s="28" t="str">
        <f>'Town Data'!A12</f>
        <v>BARTON</v>
      </c>
      <c r="C16" s="55">
        <f>IF('Town Data'!C12&gt;9,'Town Data'!B12,"*")</f>
        <v>200875406.51</v>
      </c>
      <c r="D16" s="56">
        <f>IF('Town Data'!E12&gt;9,'Town Data'!D12,"*")</f>
        <v>14024776.97</v>
      </c>
      <c r="E16" s="57">
        <f>IF('Town Data'!G12&gt;9,'Town Data'!F12,"*")</f>
        <v>713649.83</v>
      </c>
      <c r="F16" s="56">
        <f>IF('Town Data'!I12&gt;9,'Town Data'!H12,"*")</f>
        <v>252572653.3</v>
      </c>
      <c r="G16" s="56">
        <f>IF('Town Data'!K12&gt;9,'Town Data'!J12,"*")</f>
        <v>13497918.51</v>
      </c>
      <c r="H16" s="57">
        <f>IF('Town Data'!M12&gt;9,'Town Data'!L12,"*")</f>
        <v>903387.83</v>
      </c>
      <c r="I16" s="26">
        <f t="shared" si="0"/>
        <v>-0.20468267690324818</v>
      </c>
      <c r="J16" s="26">
        <f t="shared" si="1"/>
        <v>0.0390325708078379</v>
      </c>
      <c r="K16" s="26">
        <f t="shared" si="2"/>
        <v>-0.2100293956804798</v>
      </c>
      <c r="L16" s="15"/>
    </row>
    <row r="17" spans="1:12" ht="15">
      <c r="A17" s="15"/>
      <c r="B17" s="27" t="str">
        <f>'Town Data'!A13</f>
        <v>BENNINGTON</v>
      </c>
      <c r="C17" s="52">
        <f>IF('Town Data'!C13&gt;9,'Town Data'!B13,"*")</f>
        <v>461403444.24</v>
      </c>
      <c r="D17" s="53">
        <f>IF('Town Data'!E13&gt;9,'Town Data'!D13,"*")</f>
        <v>132104812.15</v>
      </c>
      <c r="E17" s="54">
        <f>IF('Town Data'!G13&gt;9,'Town Data'!F13,"*")</f>
        <v>3923851.33</v>
      </c>
      <c r="F17" s="53">
        <f>IF('Town Data'!I13&gt;9,'Town Data'!H13,"*")</f>
        <v>504743170.85</v>
      </c>
      <c r="G17" s="53">
        <f>IF('Town Data'!K13&gt;9,'Town Data'!J13,"*")</f>
        <v>131005687.63</v>
      </c>
      <c r="H17" s="54">
        <f>IF('Town Data'!M13&gt;9,'Town Data'!L13,"*")</f>
        <v>3503949.33</v>
      </c>
      <c r="I17" s="22">
        <f t="shared" si="0"/>
        <v>-0.08586490934986765</v>
      </c>
      <c r="J17" s="22">
        <f t="shared" si="1"/>
        <v>0.008389899247002721</v>
      </c>
      <c r="K17" s="22">
        <f t="shared" si="2"/>
        <v>0.11983677857579064</v>
      </c>
      <c r="L17" s="15"/>
    </row>
    <row r="18" spans="1:12" ht="15">
      <c r="A18" s="15"/>
      <c r="B18" s="15" t="str">
        <f>'Town Data'!A14</f>
        <v>BENSON</v>
      </c>
      <c r="C18" s="48">
        <f>IF('Town Data'!C14&gt;9,'Town Data'!B14,"*")</f>
        <v>2392906.85</v>
      </c>
      <c r="D18" s="49">
        <f>IF('Town Data'!E14&gt;9,'Town Data'!D14,"*")</f>
        <v>771742.66</v>
      </c>
      <c r="E18" s="50" t="str">
        <f>IF('Town Data'!G14&gt;9,'Town Data'!F14,"*")</f>
        <v>*</v>
      </c>
      <c r="F18" s="51">
        <f>IF('Town Data'!I14&gt;9,'Town Data'!H14,"*")</f>
        <v>2666842.43</v>
      </c>
      <c r="G18" s="49">
        <f>IF('Town Data'!K14&gt;9,'Town Data'!J14,"*")</f>
        <v>706008.15</v>
      </c>
      <c r="H18" s="50" t="str">
        <f>IF('Town Data'!M14&gt;9,'Town Data'!L14,"*")</f>
        <v>*</v>
      </c>
      <c r="I18" s="9">
        <f t="shared" si="0"/>
        <v>-0.10271907215755528</v>
      </c>
      <c r="J18" s="9">
        <f t="shared" si="1"/>
        <v>0.09310729628262791</v>
      </c>
      <c r="K18" s="9">
        <f t="shared" si="2"/>
      </c>
      <c r="L18" s="15"/>
    </row>
    <row r="19" spans="1:12" ht="15">
      <c r="A19" s="15"/>
      <c r="B19" s="27" t="str">
        <f>'Town Data'!A15</f>
        <v>BERLIN</v>
      </c>
      <c r="C19" s="52">
        <f>IF('Town Data'!C15&gt;9,'Town Data'!B15,"*")</f>
        <v>218008154.66</v>
      </c>
      <c r="D19" s="53">
        <f>IF('Town Data'!E15&gt;9,'Town Data'!D15,"*")</f>
        <v>63118142.98</v>
      </c>
      <c r="E19" s="54">
        <f>IF('Town Data'!G15&gt;9,'Town Data'!F15,"*")</f>
        <v>1207049.5</v>
      </c>
      <c r="F19" s="53">
        <f>IF('Town Data'!I15&gt;9,'Town Data'!H15,"*")</f>
        <v>229227811.84</v>
      </c>
      <c r="G19" s="53">
        <f>IF('Town Data'!K15&gt;9,'Town Data'!J15,"*")</f>
        <v>57856893.97</v>
      </c>
      <c r="H19" s="54">
        <f>IF('Town Data'!M15&gt;9,'Town Data'!L15,"*")</f>
        <v>1709561.5</v>
      </c>
      <c r="I19" s="22">
        <f t="shared" si="0"/>
        <v>-0.04894544466459104</v>
      </c>
      <c r="J19" s="22">
        <f t="shared" si="1"/>
        <v>0.09093555925639674</v>
      </c>
      <c r="K19" s="22">
        <f t="shared" si="2"/>
        <v>-0.2939420430326724</v>
      </c>
      <c r="L19" s="15"/>
    </row>
    <row r="20" spans="1:12" ht="15">
      <c r="A20" s="15"/>
      <c r="B20" s="15" t="str">
        <f>'Town Data'!A16</f>
        <v>BETHEL</v>
      </c>
      <c r="C20" s="48">
        <f>IF('Town Data'!C16&gt;9,'Town Data'!B16,"*")</f>
        <v>57045051.91</v>
      </c>
      <c r="D20" s="49">
        <f>IF('Town Data'!E16&gt;9,'Town Data'!D16,"*")</f>
        <v>15759279.53</v>
      </c>
      <c r="E20" s="50">
        <f>IF('Town Data'!G16&gt;9,'Town Data'!F16,"*")</f>
        <v>1124879</v>
      </c>
      <c r="F20" s="51">
        <f>IF('Town Data'!I16&gt;9,'Town Data'!H16,"*")</f>
        <v>96083462.15</v>
      </c>
      <c r="G20" s="49">
        <f>IF('Town Data'!K16&gt;9,'Town Data'!J16,"*")</f>
        <v>15194230.99</v>
      </c>
      <c r="H20" s="50">
        <f>IF('Town Data'!M16&gt;9,'Town Data'!L16,"*")</f>
        <v>980980.17</v>
      </c>
      <c r="I20" s="9">
        <f t="shared" si="0"/>
        <v>-0.40629687322315133</v>
      </c>
      <c r="J20" s="9">
        <f t="shared" si="1"/>
        <v>0.03718836052787947</v>
      </c>
      <c r="K20" s="9">
        <f t="shared" si="2"/>
        <v>0.14668882654376178</v>
      </c>
      <c r="L20" s="15"/>
    </row>
    <row r="21" spans="1:12" ht="15">
      <c r="A21" s="15"/>
      <c r="B21" s="27" t="str">
        <f>'Town Data'!A17</f>
        <v>BOLTON</v>
      </c>
      <c r="C21" s="52">
        <f>IF('Town Data'!C17&gt;9,'Town Data'!B17,"*")</f>
        <v>4949314.31</v>
      </c>
      <c r="D21" s="53">
        <f>IF('Town Data'!E17&gt;9,'Town Data'!D17,"*")</f>
        <v>3479058.66</v>
      </c>
      <c r="E21" s="54" t="str">
        <f>IF('Town Data'!G17&gt;9,'Town Data'!F17,"*")</f>
        <v>*</v>
      </c>
      <c r="F21" s="53">
        <f>IF('Town Data'!I17&gt;9,'Town Data'!H17,"*")</f>
        <v>5589832.35</v>
      </c>
      <c r="G21" s="53">
        <f>IF('Town Data'!K17&gt;9,'Town Data'!J17,"*")</f>
        <v>3588960.75</v>
      </c>
      <c r="H21" s="54" t="str">
        <f>IF('Town Data'!M17&gt;9,'Town Data'!L17,"*")</f>
        <v>*</v>
      </c>
      <c r="I21" s="22">
        <f t="shared" si="0"/>
        <v>-0.11458627019466873</v>
      </c>
      <c r="J21" s="22">
        <f t="shared" si="1"/>
        <v>-0.0306222602183654</v>
      </c>
      <c r="K21" s="22">
        <f t="shared" si="2"/>
      </c>
      <c r="L21" s="15"/>
    </row>
    <row r="22" spans="1:12" ht="15">
      <c r="A22" s="15"/>
      <c r="B22" s="15" t="str">
        <f>'Town Data'!A18</f>
        <v>BRADFORD</v>
      </c>
      <c r="C22" s="48">
        <f>IF('Town Data'!C18&gt;9,'Town Data'!B18,"*")</f>
        <v>95045010.96</v>
      </c>
      <c r="D22" s="49">
        <f>IF('Town Data'!E18&gt;9,'Town Data'!D18,"*")</f>
        <v>21302579.58</v>
      </c>
      <c r="E22" s="50">
        <f>IF('Town Data'!G18&gt;9,'Town Data'!F18,"*")</f>
        <v>946346.67</v>
      </c>
      <c r="F22" s="51">
        <f>IF('Town Data'!I18&gt;9,'Town Data'!H18,"*")</f>
        <v>103934966.86</v>
      </c>
      <c r="G22" s="49">
        <f>IF('Town Data'!K18&gt;9,'Town Data'!J18,"*")</f>
        <v>21591590.01</v>
      </c>
      <c r="H22" s="50">
        <f>IF('Town Data'!M18&gt;9,'Town Data'!L18,"*")</f>
        <v>961132.5</v>
      </c>
      <c r="I22" s="9">
        <f t="shared" si="0"/>
        <v>-0.08553383109242477</v>
      </c>
      <c r="J22" s="9">
        <f t="shared" si="1"/>
        <v>-0.01338532409452709</v>
      </c>
      <c r="K22" s="9">
        <f t="shared" si="2"/>
        <v>-0.01538375822272159</v>
      </c>
      <c r="L22" s="15"/>
    </row>
    <row r="23" spans="1:12" ht="15">
      <c r="A23" s="15"/>
      <c r="B23" s="27" t="str">
        <f>'Town Data'!A19</f>
        <v>BRAINTREE</v>
      </c>
      <c r="C23" s="52">
        <f>IF('Town Data'!C19&gt;9,'Town Data'!B19,"*")</f>
        <v>1563492.54</v>
      </c>
      <c r="D23" s="53">
        <f>IF('Town Data'!E19&gt;9,'Town Data'!D19,"*")</f>
        <v>287960.74</v>
      </c>
      <c r="E23" s="54" t="str">
        <f>IF('Town Data'!G19&gt;9,'Town Data'!F19,"*")</f>
        <v>*</v>
      </c>
      <c r="F23" s="53">
        <f>IF('Town Data'!I19&gt;9,'Town Data'!H19,"*")</f>
        <v>1639718.27</v>
      </c>
      <c r="G23" s="53">
        <f>IF('Town Data'!K19&gt;9,'Town Data'!J19,"*")</f>
        <v>281710.97</v>
      </c>
      <c r="H23" s="54" t="str">
        <f>IF('Town Data'!M19&gt;9,'Town Data'!L19,"*")</f>
        <v>*</v>
      </c>
      <c r="I23" s="22">
        <f t="shared" si="0"/>
        <v>-0.04648708951690828</v>
      </c>
      <c r="J23" s="22">
        <f t="shared" si="1"/>
        <v>0.02218504306026854</v>
      </c>
      <c r="K23" s="22">
        <f t="shared" si="2"/>
      </c>
      <c r="L23" s="15"/>
    </row>
    <row r="24" spans="1:12" ht="15">
      <c r="A24" s="15"/>
      <c r="B24" s="15" t="str">
        <f>'Town Data'!A20</f>
        <v>BRANDON</v>
      </c>
      <c r="C24" s="48">
        <f>IF('Town Data'!C20&gt;9,'Town Data'!B20,"*")</f>
        <v>110201684.59</v>
      </c>
      <c r="D24" s="49">
        <f>IF('Town Data'!E20&gt;9,'Town Data'!D20,"*")</f>
        <v>14841639.35</v>
      </c>
      <c r="E24" s="50">
        <f>IF('Town Data'!G20&gt;9,'Town Data'!F20,"*")</f>
        <v>677515</v>
      </c>
      <c r="F24" s="51">
        <f>IF('Town Data'!I20&gt;9,'Town Data'!H20,"*")</f>
        <v>103838537.95</v>
      </c>
      <c r="G24" s="49">
        <f>IF('Town Data'!K20&gt;9,'Town Data'!J20,"*")</f>
        <v>14095445.53</v>
      </c>
      <c r="H24" s="50">
        <f>IF('Town Data'!M20&gt;9,'Town Data'!L20,"*")</f>
        <v>714191</v>
      </c>
      <c r="I24" s="9">
        <f t="shared" si="0"/>
        <v>0.06127923953497845</v>
      </c>
      <c r="J24" s="9">
        <f t="shared" si="1"/>
        <v>0.05293864733908842</v>
      </c>
      <c r="K24" s="9">
        <f t="shared" si="2"/>
        <v>-0.05135320943557116</v>
      </c>
      <c r="L24" s="15"/>
    </row>
    <row r="25" spans="1:12" ht="15">
      <c r="A25" s="15"/>
      <c r="B25" s="27" t="str">
        <f>'Town Data'!A21</f>
        <v>BRATTLEBORO</v>
      </c>
      <c r="C25" s="52">
        <f>IF('Town Data'!C21&gt;9,'Town Data'!B21,"*")</f>
        <v>793530321.14</v>
      </c>
      <c r="D25" s="53">
        <f>IF('Town Data'!E21&gt;9,'Town Data'!D21,"*")</f>
        <v>100030040.7</v>
      </c>
      <c r="E25" s="54">
        <f>IF('Town Data'!G21&gt;9,'Town Data'!F21,"*")</f>
        <v>8246026.5</v>
      </c>
      <c r="F25" s="53">
        <f>IF('Town Data'!I21&gt;9,'Town Data'!H21,"*")</f>
        <v>893329913.15</v>
      </c>
      <c r="G25" s="53">
        <f>IF('Town Data'!K21&gt;9,'Town Data'!J21,"*")</f>
        <v>96844687.34</v>
      </c>
      <c r="H25" s="54">
        <f>IF('Town Data'!M21&gt;9,'Town Data'!L21,"*")</f>
        <v>12154034.17</v>
      </c>
      <c r="I25" s="22">
        <f t="shared" si="0"/>
        <v>-0.11171638891850534</v>
      </c>
      <c r="J25" s="22">
        <f t="shared" si="1"/>
        <v>0.03289135880853162</v>
      </c>
      <c r="K25" s="22">
        <f t="shared" si="2"/>
        <v>-0.32153996075197805</v>
      </c>
      <c r="L25" s="15"/>
    </row>
    <row r="26" spans="1:12" ht="15">
      <c r="A26" s="15"/>
      <c r="B26" s="15" t="str">
        <f>'Town Data'!A22</f>
        <v>BRIDGEWATER</v>
      </c>
      <c r="C26" s="48">
        <f>IF('Town Data'!C22&gt;9,'Town Data'!B22,"*")</f>
        <v>6292909.89</v>
      </c>
      <c r="D26" s="49">
        <f>IF('Town Data'!E22&gt;9,'Town Data'!D22,"*")</f>
        <v>2349849.42</v>
      </c>
      <c r="E26" s="50">
        <f>IF('Town Data'!G22&gt;9,'Town Data'!F22,"*")</f>
        <v>202555</v>
      </c>
      <c r="F26" s="51">
        <f>IF('Town Data'!I22&gt;9,'Town Data'!H22,"*")</f>
        <v>7968485.09</v>
      </c>
      <c r="G26" s="49">
        <f>IF('Town Data'!K22&gt;9,'Town Data'!J22,"*")</f>
        <v>1950763.09</v>
      </c>
      <c r="H26" s="50">
        <f>IF('Town Data'!M22&gt;9,'Town Data'!L22,"*")</f>
        <v>233633.33</v>
      </c>
      <c r="I26" s="9">
        <f t="shared" si="0"/>
        <v>-0.21027525070013028</v>
      </c>
      <c r="J26" s="9">
        <f t="shared" si="1"/>
        <v>0.20457959864311345</v>
      </c>
      <c r="K26" s="9">
        <f t="shared" si="2"/>
        <v>-0.1330218167074021</v>
      </c>
      <c r="L26" s="15"/>
    </row>
    <row r="27" spans="1:12" ht="15">
      <c r="A27" s="15"/>
      <c r="B27" s="27" t="str">
        <f>'Town Data'!A23</f>
        <v>BRIDPORT</v>
      </c>
      <c r="C27" s="52">
        <f>IF('Town Data'!C23&gt;9,'Town Data'!B23,"*")</f>
        <v>16988194.99</v>
      </c>
      <c r="D27" s="53">
        <f>IF('Town Data'!E23&gt;9,'Town Data'!D23,"*")</f>
        <v>3072190.75</v>
      </c>
      <c r="E27" s="54" t="str">
        <f>IF('Town Data'!G23&gt;9,'Town Data'!F23,"*")</f>
        <v>*</v>
      </c>
      <c r="F27" s="53">
        <f>IF('Town Data'!I23&gt;9,'Town Data'!H23,"*")</f>
        <v>22420765.24</v>
      </c>
      <c r="G27" s="53">
        <f>IF('Town Data'!K23&gt;9,'Town Data'!J23,"*")</f>
        <v>2929484.34</v>
      </c>
      <c r="H27" s="54" t="str">
        <f>IF('Town Data'!M23&gt;9,'Town Data'!L23,"*")</f>
        <v>*</v>
      </c>
      <c r="I27" s="22">
        <f t="shared" si="0"/>
        <v>-0.24230083995117022</v>
      </c>
      <c r="J27" s="22">
        <f t="shared" si="1"/>
        <v>0.048713832687700985</v>
      </c>
      <c r="K27" s="22">
        <f t="shared" si="2"/>
      </c>
      <c r="L27" s="15"/>
    </row>
    <row r="28" spans="1:12" ht="15">
      <c r="A28" s="15"/>
      <c r="B28" s="15" t="str">
        <f>'Town Data'!A24</f>
        <v>BRIGHTON</v>
      </c>
      <c r="C28" s="48">
        <f>IF('Town Data'!C24&gt;9,'Town Data'!B24,"*")</f>
        <v>9219063.93</v>
      </c>
      <c r="D28" s="49">
        <f>IF('Town Data'!E24&gt;9,'Town Data'!D24,"*")</f>
        <v>3328465.71</v>
      </c>
      <c r="E28" s="50">
        <f>IF('Town Data'!G24&gt;9,'Town Data'!F24,"*")</f>
        <v>127819.17</v>
      </c>
      <c r="F28" s="51">
        <f>IF('Town Data'!I24&gt;9,'Town Data'!H24,"*")</f>
        <v>8473945.8</v>
      </c>
      <c r="G28" s="49">
        <f>IF('Town Data'!K24&gt;9,'Town Data'!J24,"*")</f>
        <v>2554232.32</v>
      </c>
      <c r="H28" s="50" t="str">
        <f>IF('Town Data'!M24&gt;9,'Town Data'!L24,"*")</f>
        <v>*</v>
      </c>
      <c r="I28" s="9">
        <f t="shared" si="0"/>
        <v>0.08793048098089074</v>
      </c>
      <c r="J28" s="9">
        <f t="shared" si="1"/>
        <v>0.3031178424678301</v>
      </c>
      <c r="K28" s="9">
        <f t="shared" si="2"/>
      </c>
      <c r="L28" s="15"/>
    </row>
    <row r="29" spans="1:12" ht="15">
      <c r="A29" s="15"/>
      <c r="B29" s="27" t="str">
        <f>'Town Data'!A25</f>
        <v>BRISTOL</v>
      </c>
      <c r="C29" s="52">
        <f>IF('Town Data'!C25&gt;9,'Town Data'!B25,"*")</f>
        <v>62786880.7</v>
      </c>
      <c r="D29" s="53">
        <f>IF('Town Data'!E25&gt;9,'Town Data'!D25,"*")</f>
        <v>14902288.09</v>
      </c>
      <c r="E29" s="54">
        <f>IF('Town Data'!G25&gt;9,'Town Data'!F25,"*")</f>
        <v>1317075.5</v>
      </c>
      <c r="F29" s="53">
        <f>IF('Town Data'!I25&gt;9,'Town Data'!H25,"*")</f>
        <v>68281560.82</v>
      </c>
      <c r="G29" s="53">
        <f>IF('Town Data'!K25&gt;9,'Town Data'!J25,"*")</f>
        <v>14771108.11</v>
      </c>
      <c r="H29" s="54">
        <f>IF('Town Data'!M25&gt;9,'Town Data'!L25,"*")</f>
        <v>1296547.5</v>
      </c>
      <c r="I29" s="22">
        <f t="shared" si="0"/>
        <v>-0.08047092149057278</v>
      </c>
      <c r="J29" s="22">
        <f t="shared" si="1"/>
        <v>0.008880848953450687</v>
      </c>
      <c r="K29" s="22">
        <f t="shared" si="2"/>
        <v>0.01583281754042949</v>
      </c>
      <c r="L29" s="15"/>
    </row>
    <row r="30" spans="1:12" ht="15">
      <c r="A30" s="15"/>
      <c r="B30" s="15" t="str">
        <f>'Town Data'!A26</f>
        <v>BROOKFIELD</v>
      </c>
      <c r="C30" s="48">
        <f>IF('Town Data'!C26&gt;9,'Town Data'!B26,"*")</f>
        <v>29602971.27</v>
      </c>
      <c r="D30" s="49">
        <f>IF('Town Data'!E26&gt;9,'Town Data'!D26,"*")</f>
        <v>247474.82</v>
      </c>
      <c r="E30" s="50" t="str">
        <f>IF('Town Data'!G26&gt;9,'Town Data'!F26,"*")</f>
        <v>*</v>
      </c>
      <c r="F30" s="51">
        <f>IF('Town Data'!I26&gt;9,'Town Data'!H26,"*")</f>
        <v>16010060.5</v>
      </c>
      <c r="G30" s="49">
        <f>IF('Town Data'!K26&gt;9,'Town Data'!J26,"*")</f>
        <v>176690.5</v>
      </c>
      <c r="H30" s="50" t="str">
        <f>IF('Town Data'!M26&gt;9,'Town Data'!L26,"*")</f>
        <v>*</v>
      </c>
      <c r="I30" s="9">
        <f t="shared" si="0"/>
        <v>0.8490230733356692</v>
      </c>
      <c r="J30" s="9">
        <f t="shared" si="1"/>
        <v>0.4006119174488725</v>
      </c>
      <c r="K30" s="9">
        <f t="shared" si="2"/>
      </c>
      <c r="L30" s="15"/>
    </row>
    <row r="31" spans="1:12" ht="15">
      <c r="A31" s="15"/>
      <c r="B31" s="27" t="str">
        <f>'Town Data'!A27</f>
        <v>BROOKLINE</v>
      </c>
      <c r="C31" s="52">
        <f>IF('Town Data'!C27&gt;9,'Town Data'!B27,"*")</f>
        <v>943080.58</v>
      </c>
      <c r="D31" s="53">
        <f>IF('Town Data'!E27&gt;9,'Town Data'!D27,"*")</f>
        <v>43062.77</v>
      </c>
      <c r="E31" s="54" t="str">
        <f>IF('Town Data'!G27&gt;9,'Town Data'!F27,"*")</f>
        <v>*</v>
      </c>
      <c r="F31" s="53">
        <f>IF('Town Data'!I27&gt;9,'Town Data'!H27,"*")</f>
        <v>1017193</v>
      </c>
      <c r="G31" s="53" t="str">
        <f>IF('Town Data'!K27&gt;9,'Town Data'!J27,"*")</f>
        <v>*</v>
      </c>
      <c r="H31" s="54" t="str">
        <f>IF('Town Data'!M27&gt;9,'Town Data'!L27,"*")</f>
        <v>*</v>
      </c>
      <c r="I31" s="22">
        <f t="shared" si="0"/>
        <v>-0.07285974244809003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BROWNINGTON</v>
      </c>
      <c r="C32" s="48">
        <f>IF('Town Data'!C28&gt;9,'Town Data'!B28,"*")</f>
        <v>1573349.24</v>
      </c>
      <c r="D32" s="49">
        <f>IF('Town Data'!E28&gt;9,'Town Data'!D28,"*")</f>
        <v>222743.77</v>
      </c>
      <c r="E32" s="50" t="str">
        <f>IF('Town Data'!G28&gt;9,'Town Data'!F28,"*")</f>
        <v>*</v>
      </c>
      <c r="F32" s="51">
        <f>IF('Town Data'!I28&gt;9,'Town Data'!H28,"*")</f>
        <v>1330197</v>
      </c>
      <c r="G32" s="49" t="str">
        <f>IF('Town Data'!K28&gt;9,'Town Data'!J28,"*")</f>
        <v>*</v>
      </c>
      <c r="H32" s="50" t="str">
        <f>IF('Town Data'!M28&gt;9,'Town Data'!L28,"*")</f>
        <v>*</v>
      </c>
      <c r="I32" s="9">
        <f t="shared" si="0"/>
        <v>0.1827941575571137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BURKE</v>
      </c>
      <c r="C33" s="52">
        <f>IF('Town Data'!C29&gt;9,'Town Data'!B29,"*")</f>
        <v>11866742.3</v>
      </c>
      <c r="D33" s="53">
        <f>IF('Town Data'!E29&gt;9,'Town Data'!D29,"*")</f>
        <v>5066050.27</v>
      </c>
      <c r="E33" s="54">
        <f>IF('Town Data'!G29&gt;9,'Town Data'!F29,"*")</f>
        <v>539810</v>
      </c>
      <c r="F33" s="53">
        <f>IF('Town Data'!I29&gt;9,'Town Data'!H29,"*")</f>
        <v>11881664.79</v>
      </c>
      <c r="G33" s="53">
        <f>IF('Town Data'!K29&gt;9,'Town Data'!J29,"*")</f>
        <v>4747380.97</v>
      </c>
      <c r="H33" s="54">
        <f>IF('Town Data'!M29&gt;9,'Town Data'!L29,"*")</f>
        <v>214020.33</v>
      </c>
      <c r="I33" s="22">
        <f t="shared" si="0"/>
        <v>-0.0012559258541410478</v>
      </c>
      <c r="J33" s="22">
        <f t="shared" si="1"/>
        <v>0.06712528487049141</v>
      </c>
      <c r="K33" s="22">
        <f t="shared" si="2"/>
        <v>1.5222370229968343</v>
      </c>
      <c r="L33" s="15"/>
    </row>
    <row r="34" spans="1:12" ht="15">
      <c r="A34" s="15"/>
      <c r="B34" s="15" t="str">
        <f>'Town Data'!A30</f>
        <v>BURLINGTON</v>
      </c>
      <c r="C34" s="48">
        <f>IF('Town Data'!C30&gt;9,'Town Data'!B30,"*")</f>
        <v>1156324781.67</v>
      </c>
      <c r="D34" s="49">
        <f>IF('Town Data'!E30&gt;9,'Town Data'!D30,"*")</f>
        <v>238554842.9</v>
      </c>
      <c r="E34" s="50">
        <f>IF('Town Data'!G30&gt;9,'Town Data'!F30,"*")</f>
        <v>10225270</v>
      </c>
      <c r="F34" s="51">
        <f>IF('Town Data'!I30&gt;9,'Town Data'!H30,"*")</f>
        <v>1123139502.21</v>
      </c>
      <c r="G34" s="49">
        <f>IF('Town Data'!K30&gt;9,'Town Data'!J30,"*")</f>
        <v>230562197.35</v>
      </c>
      <c r="H34" s="50">
        <f>IF('Town Data'!M30&gt;9,'Town Data'!L30,"*")</f>
        <v>8832635.33</v>
      </c>
      <c r="I34" s="9">
        <f t="shared" si="0"/>
        <v>0.029546890118904563</v>
      </c>
      <c r="J34" s="9">
        <f t="shared" si="1"/>
        <v>0.0346658977137824</v>
      </c>
      <c r="K34" s="9">
        <f t="shared" si="2"/>
        <v>0.157669213996634</v>
      </c>
      <c r="L34" s="15"/>
    </row>
    <row r="35" spans="1:12" ht="15">
      <c r="A35" s="15"/>
      <c r="B35" s="27" t="str">
        <f>'Town Data'!A31</f>
        <v>CABOT</v>
      </c>
      <c r="C35" s="52">
        <f>IF('Town Data'!C31&gt;9,'Town Data'!B31,"*")</f>
        <v>900931715.21</v>
      </c>
      <c r="D35" s="53">
        <f>IF('Town Data'!E31&gt;9,'Town Data'!D31,"*")</f>
        <v>2717409.23</v>
      </c>
      <c r="E35" s="54" t="str">
        <f>IF('Town Data'!G31&gt;9,'Town Data'!F31,"*")</f>
        <v>*</v>
      </c>
      <c r="F35" s="53">
        <f>IF('Town Data'!I31&gt;9,'Town Data'!H31,"*")</f>
        <v>806705532</v>
      </c>
      <c r="G35" s="53">
        <f>IF('Town Data'!K31&gt;9,'Town Data'!J31,"*")</f>
        <v>2685202</v>
      </c>
      <c r="H35" s="54" t="str">
        <f>IF('Town Data'!M31&gt;9,'Town Data'!L31,"*")</f>
        <v>*</v>
      </c>
      <c r="I35" s="22">
        <f t="shared" si="0"/>
        <v>0.11680369040781542</v>
      </c>
      <c r="J35" s="22">
        <f t="shared" si="1"/>
        <v>0.011994341580260994</v>
      </c>
      <c r="K35" s="22">
        <f t="shared" si="2"/>
      </c>
      <c r="L35" s="15"/>
    </row>
    <row r="36" spans="1:12" ht="15">
      <c r="A36" s="15"/>
      <c r="B36" s="15" t="str">
        <f>'Town Data'!A32</f>
        <v>CALAIS</v>
      </c>
      <c r="C36" s="48">
        <f>IF('Town Data'!C32&gt;9,'Town Data'!B32,"*")</f>
        <v>4776008</v>
      </c>
      <c r="D36" s="49">
        <f>IF('Town Data'!E32&gt;9,'Town Data'!D32,"*")</f>
        <v>633970.82</v>
      </c>
      <c r="E36" s="50" t="str">
        <f>IF('Town Data'!G32&gt;9,'Town Data'!F32,"*")</f>
        <v>*</v>
      </c>
      <c r="F36" s="51">
        <f>IF('Town Data'!I32&gt;9,'Town Data'!H32,"*")</f>
        <v>5290691.81</v>
      </c>
      <c r="G36" s="49">
        <f>IF('Town Data'!K32&gt;9,'Town Data'!J32,"*")</f>
        <v>753444.99</v>
      </c>
      <c r="H36" s="50" t="str">
        <f>IF('Town Data'!M32&gt;9,'Town Data'!L32,"*")</f>
        <v>*</v>
      </c>
      <c r="I36" s="9">
        <f t="shared" si="0"/>
        <v>-0.09728100378615696</v>
      </c>
      <c r="J36" s="9">
        <f t="shared" si="1"/>
        <v>-0.1585705281549487</v>
      </c>
      <c r="K36" s="9">
        <f t="shared" si="2"/>
      </c>
      <c r="L36" s="15"/>
    </row>
    <row r="37" spans="1:12" ht="15">
      <c r="A37" s="15"/>
      <c r="B37" s="27" t="str">
        <f>'Town Data'!A33</f>
        <v>CAMBRIDGE</v>
      </c>
      <c r="C37" s="52">
        <f>IF('Town Data'!C33&gt;9,'Town Data'!B33,"*")</f>
        <v>58199345.08</v>
      </c>
      <c r="D37" s="53">
        <f>IF('Town Data'!E33&gt;9,'Town Data'!D33,"*")</f>
        <v>22311593.71</v>
      </c>
      <c r="E37" s="54">
        <f>IF('Town Data'!G33&gt;9,'Town Data'!F33,"*")</f>
        <v>1352559.67</v>
      </c>
      <c r="F37" s="53">
        <f>IF('Town Data'!I33&gt;9,'Town Data'!H33,"*")</f>
        <v>56311965.35</v>
      </c>
      <c r="G37" s="53">
        <f>IF('Town Data'!K33&gt;9,'Town Data'!J33,"*")</f>
        <v>23707393.79</v>
      </c>
      <c r="H37" s="54">
        <f>IF('Town Data'!M33&gt;9,'Town Data'!L33,"*")</f>
        <v>938094.5</v>
      </c>
      <c r="I37" s="22">
        <f t="shared" si="0"/>
        <v>0.033516495442295846</v>
      </c>
      <c r="J37" s="22">
        <f t="shared" si="1"/>
        <v>-0.05887615029994397</v>
      </c>
      <c r="K37" s="22">
        <f>_xlfn.IFERROR((E37-H37)/H37,"")</f>
        <v>0.44181601107351115</v>
      </c>
      <c r="L37" s="15"/>
    </row>
    <row r="38" spans="1:12" ht="15">
      <c r="A38" s="15"/>
      <c r="B38" s="15" t="str">
        <f>'Town Data'!A34</f>
        <v>CANAAN</v>
      </c>
      <c r="C38" s="48">
        <f>IF('Town Data'!C34&gt;9,'Town Data'!B34,"*")</f>
        <v>1216918.65</v>
      </c>
      <c r="D38" s="49">
        <f>IF('Town Data'!E34&gt;9,'Town Data'!D34,"*")</f>
        <v>252759.74</v>
      </c>
      <c r="E38" s="50" t="str">
        <f>IF('Town Data'!G34&gt;9,'Town Data'!F34,"*")</f>
        <v>*</v>
      </c>
      <c r="F38" s="51">
        <f>IF('Town Data'!I34&gt;9,'Town Data'!H34,"*")</f>
        <v>1653465.75</v>
      </c>
      <c r="G38" s="49" t="str">
        <f>IF('Town Data'!K34&gt;9,'Town Data'!J34,"*")</f>
        <v>*</v>
      </c>
      <c r="H38" s="50" t="str">
        <f>IF('Town Data'!M34&gt;9,'Town Data'!L34,"*")</f>
        <v>*</v>
      </c>
      <c r="I38" s="9">
        <f t="shared" si="0"/>
        <v>-0.26401943916890935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CASTLETON</v>
      </c>
      <c r="C39" s="52">
        <f>IF('Town Data'!C35&gt;9,'Town Data'!B35,"*")</f>
        <v>100727421.98</v>
      </c>
      <c r="D39" s="53">
        <f>IF('Town Data'!E35&gt;9,'Town Data'!D35,"*")</f>
        <v>19110048.28</v>
      </c>
      <c r="E39" s="54">
        <f>IF('Town Data'!G35&gt;9,'Town Data'!F35,"*")</f>
        <v>355251.67</v>
      </c>
      <c r="F39" s="53">
        <f>IF('Town Data'!I35&gt;9,'Town Data'!H35,"*")</f>
        <v>97739105.55</v>
      </c>
      <c r="G39" s="53">
        <f>IF('Town Data'!K35&gt;9,'Town Data'!J35,"*")</f>
        <v>18451639.95</v>
      </c>
      <c r="H39" s="54">
        <f>IF('Town Data'!M35&gt;9,'Town Data'!L35,"*")</f>
        <v>302046.33</v>
      </c>
      <c r="I39" s="22">
        <f t="shared" si="0"/>
        <v>0.030574419657148248</v>
      </c>
      <c r="J39" s="22">
        <f t="shared" si="1"/>
        <v>0.0356829166287738</v>
      </c>
      <c r="K39" s="22">
        <f t="shared" si="2"/>
        <v>0.1761495993015375</v>
      </c>
      <c r="L39" s="15"/>
    </row>
    <row r="40" spans="1:12" ht="15">
      <c r="A40" s="15"/>
      <c r="B40" s="15" t="str">
        <f>'Town Data'!A36</f>
        <v>CAVENDISH</v>
      </c>
      <c r="C40" s="48">
        <f>IF('Town Data'!C36&gt;9,'Town Data'!B36,"*")</f>
        <v>5143183.44</v>
      </c>
      <c r="D40" s="49">
        <f>IF('Town Data'!E36&gt;9,'Town Data'!D36,"*")</f>
        <v>926054.66</v>
      </c>
      <c r="E40" s="50">
        <f>IF('Town Data'!G36&gt;9,'Town Data'!F36,"*")</f>
        <v>94989.5</v>
      </c>
      <c r="F40" s="51">
        <f>IF('Town Data'!I36&gt;9,'Town Data'!H36,"*")</f>
        <v>5775655.39</v>
      </c>
      <c r="G40" s="49">
        <f>IF('Town Data'!K36&gt;9,'Town Data'!J36,"*")</f>
        <v>924947.63</v>
      </c>
      <c r="H40" s="50" t="str">
        <f>IF('Town Data'!M36&gt;9,'Town Data'!L36,"*")</f>
        <v>*</v>
      </c>
      <c r="I40" s="9">
        <f t="shared" si="0"/>
        <v>-0.10950652476514865</v>
      </c>
      <c r="J40" s="9">
        <f t="shared" si="1"/>
        <v>0.00119685695070112</v>
      </c>
      <c r="K40" s="9">
        <f t="shared" si="2"/>
      </c>
      <c r="L40" s="15"/>
    </row>
    <row r="41" spans="1:12" ht="15">
      <c r="A41" s="15"/>
      <c r="B41" s="27" t="str">
        <f>'Town Data'!A37</f>
        <v>CHARLESTON</v>
      </c>
      <c r="C41" s="52">
        <f>IF('Town Data'!C37&gt;9,'Town Data'!B37,"*")</f>
        <v>3769059.77</v>
      </c>
      <c r="D41" s="53">
        <f>IF('Town Data'!E37&gt;9,'Town Data'!D37,"*")</f>
        <v>709691.54</v>
      </c>
      <c r="E41" s="54" t="str">
        <f>IF('Town Data'!G37&gt;9,'Town Data'!F37,"*")</f>
        <v>*</v>
      </c>
      <c r="F41" s="53">
        <f>IF('Town Data'!I37&gt;9,'Town Data'!H37,"*")</f>
        <v>3793760.46</v>
      </c>
      <c r="G41" s="53">
        <f>IF('Town Data'!K37&gt;9,'Town Data'!J37,"*")</f>
        <v>756269.74</v>
      </c>
      <c r="H41" s="54" t="str">
        <f>IF('Town Data'!M37&gt;9,'Town Data'!L37,"*")</f>
        <v>*</v>
      </c>
      <c r="I41" s="22">
        <f t="shared" si="0"/>
        <v>-0.0065108723285075155</v>
      </c>
      <c r="J41" s="22">
        <f t="shared" si="1"/>
        <v>-0.06158940062840535</v>
      </c>
      <c r="K41" s="22">
        <f t="shared" si="2"/>
      </c>
      <c r="L41" s="15"/>
    </row>
    <row r="42" spans="1:12" ht="15">
      <c r="A42" s="15"/>
      <c r="B42" s="15" t="str">
        <f>'Town Data'!A38</f>
        <v>CHARLOTTE</v>
      </c>
      <c r="C42" s="48">
        <f>IF('Town Data'!C38&gt;9,'Town Data'!B38,"*")</f>
        <v>19595122.02</v>
      </c>
      <c r="D42" s="49">
        <f>IF('Town Data'!E38&gt;9,'Town Data'!D38,"*")</f>
        <v>4998950.93</v>
      </c>
      <c r="E42" s="50">
        <f>IF('Town Data'!G38&gt;9,'Town Data'!F38,"*")</f>
        <v>214140.33</v>
      </c>
      <c r="F42" s="51">
        <f>IF('Town Data'!I38&gt;9,'Town Data'!H38,"*")</f>
        <v>20779089.27</v>
      </c>
      <c r="G42" s="49">
        <f>IF('Town Data'!K38&gt;9,'Town Data'!J38,"*")</f>
        <v>4871597.01</v>
      </c>
      <c r="H42" s="50">
        <f>IF('Town Data'!M38&gt;9,'Town Data'!L38,"*")</f>
        <v>172937.33</v>
      </c>
      <c r="I42" s="9">
        <f t="shared" si="0"/>
        <v>-0.056978784518210986</v>
      </c>
      <c r="J42" s="9">
        <f t="shared" si="1"/>
        <v>0.026142129519042448</v>
      </c>
      <c r="K42" s="9">
        <f t="shared" si="2"/>
        <v>0.23825393857994687</v>
      </c>
      <c r="L42" s="15"/>
    </row>
    <row r="43" spans="1:12" ht="15">
      <c r="A43" s="15"/>
      <c r="B43" s="27" t="str">
        <f>'Town Data'!A39</f>
        <v>CHELSEA</v>
      </c>
      <c r="C43" s="52">
        <f>IF('Town Data'!C39&gt;9,'Town Data'!B39,"*")</f>
        <v>19035576.18</v>
      </c>
      <c r="D43" s="53">
        <f>IF('Town Data'!E39&gt;9,'Town Data'!D39,"*")</f>
        <v>1261426.07</v>
      </c>
      <c r="E43" s="54" t="str">
        <f>IF('Town Data'!G39&gt;9,'Town Data'!F39,"*")</f>
        <v>*</v>
      </c>
      <c r="F43" s="53">
        <f>IF('Town Data'!I39&gt;9,'Town Data'!H39,"*")</f>
        <v>16739761.25</v>
      </c>
      <c r="G43" s="53">
        <f>IF('Town Data'!K39&gt;9,'Town Data'!J39,"*")</f>
        <v>1230834.25</v>
      </c>
      <c r="H43" s="54" t="str">
        <f>IF('Town Data'!M39&gt;9,'Town Data'!L39,"*")</f>
        <v>*</v>
      </c>
      <c r="I43" s="22">
        <f t="shared" si="0"/>
        <v>0.13714741182464593</v>
      </c>
      <c r="J43" s="22">
        <f t="shared" si="1"/>
        <v>0.024854540731215485</v>
      </c>
      <c r="K43" s="22">
        <f t="shared" si="2"/>
      </c>
      <c r="L43" s="15"/>
    </row>
    <row r="44" spans="1:12" ht="15">
      <c r="A44" s="15"/>
      <c r="B44" s="15" t="str">
        <f>'Town Data'!A40</f>
        <v>CHESTER</v>
      </c>
      <c r="C44" s="48">
        <f>IF('Town Data'!C40&gt;9,'Town Data'!B40,"*")</f>
        <v>54650181.59</v>
      </c>
      <c r="D44" s="49">
        <f>IF('Town Data'!E40&gt;9,'Town Data'!D40,"*")</f>
        <v>8129978.13</v>
      </c>
      <c r="E44" s="50">
        <f>IF('Town Data'!G40&gt;9,'Town Data'!F40,"*")</f>
        <v>1435000.83</v>
      </c>
      <c r="F44" s="51">
        <f>IF('Town Data'!I40&gt;9,'Town Data'!H40,"*")</f>
        <v>55533795.36</v>
      </c>
      <c r="G44" s="49">
        <f>IF('Town Data'!K40&gt;9,'Town Data'!J40,"*")</f>
        <v>7986870.7</v>
      </c>
      <c r="H44" s="50">
        <f>IF('Town Data'!M40&gt;9,'Town Data'!L40,"*")</f>
        <v>1005695.5</v>
      </c>
      <c r="I44" s="9">
        <f t="shared" si="0"/>
        <v>-0.01591128004617612</v>
      </c>
      <c r="J44" s="9">
        <f t="shared" si="1"/>
        <v>0.017917834828601858</v>
      </c>
      <c r="K44" s="9">
        <f t="shared" si="2"/>
        <v>0.426874068741483</v>
      </c>
      <c r="L44" s="15"/>
    </row>
    <row r="45" spans="1:12" ht="15">
      <c r="A45" s="15"/>
      <c r="B45" s="27" t="str">
        <f>'Town Data'!A41</f>
        <v>CHITTENDEN</v>
      </c>
      <c r="C45" s="52">
        <f>IF('Town Data'!C41&gt;9,'Town Data'!B41,"*")</f>
        <v>3001349.46</v>
      </c>
      <c r="D45" s="53">
        <f>IF('Town Data'!E41&gt;9,'Town Data'!D41,"*")</f>
        <v>684030.37</v>
      </c>
      <c r="E45" s="54" t="str">
        <f>IF('Town Data'!G41&gt;9,'Town Data'!F41,"*")</f>
        <v>*</v>
      </c>
      <c r="F45" s="53">
        <f>IF('Town Data'!I41&gt;9,'Town Data'!H41,"*")</f>
        <v>2946061.44</v>
      </c>
      <c r="G45" s="53">
        <f>IF('Town Data'!K41&gt;9,'Town Data'!J41,"*")</f>
        <v>706999</v>
      </c>
      <c r="H45" s="54" t="str">
        <f>IF('Town Data'!M41&gt;9,'Town Data'!L41,"*")</f>
        <v>*</v>
      </c>
      <c r="I45" s="22">
        <f t="shared" si="0"/>
        <v>0.01876675728799465</v>
      </c>
      <c r="J45" s="22">
        <f t="shared" si="1"/>
        <v>-0.032487499982319645</v>
      </c>
      <c r="K45" s="22">
        <f t="shared" si="2"/>
      </c>
      <c r="L45" s="15"/>
    </row>
    <row r="46" spans="1:12" ht="15">
      <c r="A46" s="15"/>
      <c r="B46" s="15" t="str">
        <f>'Town Data'!A42</f>
        <v>CLARENDON</v>
      </c>
      <c r="C46" s="48">
        <f>IF('Town Data'!C42&gt;9,'Town Data'!B42,"*")</f>
        <v>84870053.11</v>
      </c>
      <c r="D46" s="49">
        <f>IF('Town Data'!E42&gt;9,'Town Data'!D42,"*")</f>
        <v>18797674.09</v>
      </c>
      <c r="E46" s="50">
        <f>IF('Town Data'!G42&gt;9,'Town Data'!F42,"*")</f>
        <v>652568.67</v>
      </c>
      <c r="F46" s="51">
        <f>IF('Town Data'!I42&gt;9,'Town Data'!H42,"*")</f>
        <v>88734351.11</v>
      </c>
      <c r="G46" s="49">
        <f>IF('Town Data'!K42&gt;9,'Town Data'!J42,"*")</f>
        <v>18221017.44</v>
      </c>
      <c r="H46" s="50">
        <f>IF('Town Data'!M42&gt;9,'Town Data'!L42,"*")</f>
        <v>783240.5</v>
      </c>
      <c r="I46" s="9">
        <f t="shared" si="0"/>
        <v>-0.043549064727025535</v>
      </c>
      <c r="J46" s="9">
        <f t="shared" si="1"/>
        <v>0.031647884202892156</v>
      </c>
      <c r="K46" s="9">
        <f t="shared" si="2"/>
        <v>-0.16683487383504805</v>
      </c>
      <c r="L46" s="15"/>
    </row>
    <row r="47" spans="1:12" ht="15">
      <c r="A47" s="15"/>
      <c r="B47" s="27" t="str">
        <f>'Town Data'!A43</f>
        <v>COLCHESTER</v>
      </c>
      <c r="C47" s="52">
        <f>IF('Town Data'!C43&gt;9,'Town Data'!B43,"*")</f>
        <v>1531365285.14</v>
      </c>
      <c r="D47" s="53">
        <f>IF('Town Data'!E43&gt;9,'Town Data'!D43,"*")</f>
        <v>328591557.98</v>
      </c>
      <c r="E47" s="54">
        <f>IF('Town Data'!G43&gt;9,'Town Data'!F43,"*")</f>
        <v>15199036</v>
      </c>
      <c r="F47" s="53">
        <f>IF('Town Data'!I43&gt;9,'Town Data'!H43,"*")</f>
        <v>1413417479.61</v>
      </c>
      <c r="G47" s="53">
        <f>IF('Town Data'!K43&gt;9,'Town Data'!J43,"*")</f>
        <v>328165581.58</v>
      </c>
      <c r="H47" s="54">
        <f>IF('Town Data'!M43&gt;9,'Town Data'!L43,"*")</f>
        <v>15475176.33</v>
      </c>
      <c r="I47" s="22">
        <f t="shared" si="0"/>
        <v>0.08344866766650233</v>
      </c>
      <c r="J47" s="22">
        <f t="shared" si="1"/>
        <v>0.0012980532508897235</v>
      </c>
      <c r="K47" s="22">
        <f t="shared" si="2"/>
        <v>-0.017844082943641655</v>
      </c>
      <c r="L47" s="15"/>
    </row>
    <row r="48" spans="1:12" ht="15">
      <c r="A48" s="15"/>
      <c r="B48" s="15" t="str">
        <f>'Town Data'!A44</f>
        <v>CONCORD</v>
      </c>
      <c r="C48" s="48">
        <f>IF('Town Data'!C44&gt;9,'Town Data'!B44,"*")</f>
        <v>2546645.86</v>
      </c>
      <c r="D48" s="49">
        <f>IF('Town Data'!E44&gt;9,'Town Data'!D44,"*")</f>
        <v>1076194.15</v>
      </c>
      <c r="E48" s="50">
        <f>IF('Town Data'!G44&gt;9,'Town Data'!F44,"*")</f>
        <v>42506.5</v>
      </c>
      <c r="F48" s="51">
        <f>IF('Town Data'!I44&gt;9,'Town Data'!H44,"*")</f>
        <v>2224141.6</v>
      </c>
      <c r="G48" s="49">
        <f>IF('Town Data'!K44&gt;9,'Town Data'!J44,"*")</f>
        <v>1044235.82</v>
      </c>
      <c r="H48" s="50" t="str">
        <f>IF('Town Data'!M44&gt;9,'Town Data'!L44,"*")</f>
        <v>*</v>
      </c>
      <c r="I48" s="9">
        <f t="shared" si="0"/>
        <v>0.14500167615227366</v>
      </c>
      <c r="J48" s="9">
        <f t="shared" si="1"/>
        <v>0.030604514217870787</v>
      </c>
      <c r="K48" s="9">
        <f t="shared" si="2"/>
      </c>
      <c r="L48" s="15"/>
    </row>
    <row r="49" spans="1:12" ht="15">
      <c r="A49" s="15"/>
      <c r="B49" s="27" t="str">
        <f>'Town Data'!A45</f>
        <v>CORINTH</v>
      </c>
      <c r="C49" s="52">
        <f>IF('Town Data'!C45&gt;9,'Town Data'!B45,"*")</f>
        <v>4575117.25</v>
      </c>
      <c r="D49" s="53">
        <f>IF('Town Data'!E45&gt;9,'Town Data'!D45,"*")</f>
        <v>1830724.62</v>
      </c>
      <c r="E49" s="54">
        <f>IF('Town Data'!G45&gt;9,'Town Data'!F45,"*")</f>
        <v>32411</v>
      </c>
      <c r="F49" s="53">
        <f>IF('Town Data'!I45&gt;9,'Town Data'!H45,"*")</f>
        <v>4801519.23</v>
      </c>
      <c r="G49" s="53">
        <f>IF('Town Data'!K45&gt;9,'Town Data'!J45,"*")</f>
        <v>1878591.35</v>
      </c>
      <c r="H49" s="54" t="str">
        <f>IF('Town Data'!M45&gt;9,'Town Data'!L45,"*")</f>
        <v>*</v>
      </c>
      <c r="I49" s="22">
        <f t="shared" si="0"/>
        <v>-0.047152155214840286</v>
      </c>
      <c r="J49" s="22">
        <f t="shared" si="1"/>
        <v>-0.025480118387641876</v>
      </c>
      <c r="K49" s="22">
        <f t="shared" si="2"/>
      </c>
      <c r="L49" s="15"/>
    </row>
    <row r="50" spans="1:12" ht="15">
      <c r="A50" s="15"/>
      <c r="B50" s="15" t="str">
        <f>'Town Data'!A46</f>
        <v>CORNWALL</v>
      </c>
      <c r="C50" s="48">
        <f>IF('Town Data'!C46&gt;9,'Town Data'!B46,"*")</f>
        <v>4379324.17</v>
      </c>
      <c r="D50" s="49">
        <f>IF('Town Data'!E46&gt;9,'Town Data'!D46,"*")</f>
        <v>743624.6</v>
      </c>
      <c r="E50" s="50" t="str">
        <f>IF('Town Data'!G46&gt;9,'Town Data'!F46,"*")</f>
        <v>*</v>
      </c>
      <c r="F50" s="51">
        <f>IF('Town Data'!I46&gt;9,'Town Data'!H46,"*")</f>
        <v>5682027.15</v>
      </c>
      <c r="G50" s="49">
        <f>IF('Town Data'!K46&gt;9,'Town Data'!J46,"*")</f>
        <v>607137.48</v>
      </c>
      <c r="H50" s="50" t="str">
        <f>IF('Town Data'!M46&gt;9,'Town Data'!L46,"*")</f>
        <v>*</v>
      </c>
      <c r="I50" s="9">
        <f t="shared" si="0"/>
        <v>-0.22926729239581342</v>
      </c>
      <c r="J50" s="9">
        <f t="shared" si="1"/>
        <v>0.2248043062668442</v>
      </c>
      <c r="K50" s="9">
        <f t="shared" si="2"/>
      </c>
      <c r="L50" s="15"/>
    </row>
    <row r="51" spans="1:12" ht="15">
      <c r="A51" s="15"/>
      <c r="B51" s="27" t="str">
        <f>'Town Data'!A47</f>
        <v>COVENTRY</v>
      </c>
      <c r="C51" s="52">
        <f>IF('Town Data'!C47&gt;9,'Town Data'!B47,"*")</f>
        <v>7545654.3</v>
      </c>
      <c r="D51" s="53">
        <f>IF('Town Data'!E47&gt;9,'Town Data'!D47,"*")</f>
        <v>4036907.06</v>
      </c>
      <c r="E51" s="54" t="str">
        <f>IF('Town Data'!G47&gt;9,'Town Data'!F47,"*")</f>
        <v>*</v>
      </c>
      <c r="F51" s="53">
        <f>IF('Town Data'!I47&gt;9,'Town Data'!H47,"*")</f>
        <v>9662484.86</v>
      </c>
      <c r="G51" s="53" t="str">
        <f>IF('Town Data'!K47&gt;9,'Town Data'!J47,"*")</f>
        <v>*</v>
      </c>
      <c r="H51" s="54" t="str">
        <f>IF('Town Data'!M47&gt;9,'Town Data'!L47,"*")</f>
        <v>*</v>
      </c>
      <c r="I51" s="22">
        <f t="shared" si="0"/>
        <v>-0.2190772446912791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CRAFTSBURY</v>
      </c>
      <c r="C52" s="48">
        <f>IF('Town Data'!C48&gt;9,'Town Data'!B48,"*")</f>
        <v>6561891.9</v>
      </c>
      <c r="D52" s="49">
        <f>IF('Town Data'!E48&gt;9,'Town Data'!D48,"*")</f>
        <v>2602530.23</v>
      </c>
      <c r="E52" s="50" t="str">
        <f>IF('Town Data'!G48&gt;9,'Town Data'!F48,"*")</f>
        <v>*</v>
      </c>
      <c r="F52" s="51">
        <f>IF('Town Data'!I48&gt;9,'Town Data'!H48,"*")</f>
        <v>7043570.98</v>
      </c>
      <c r="G52" s="49">
        <f>IF('Town Data'!K48&gt;9,'Town Data'!J48,"*")</f>
        <v>2429592.8</v>
      </c>
      <c r="H52" s="50" t="str">
        <f>IF('Town Data'!M48&gt;9,'Town Data'!L48,"*")</f>
        <v>*</v>
      </c>
      <c r="I52" s="9">
        <f t="shared" si="0"/>
        <v>-0.06838563583269236</v>
      </c>
      <c r="J52" s="9">
        <f t="shared" si="1"/>
        <v>0.071179594374827</v>
      </c>
      <c r="K52" s="9">
        <f t="shared" si="2"/>
      </c>
      <c r="L52" s="15"/>
    </row>
    <row r="53" spans="1:12" ht="15">
      <c r="A53" s="15"/>
      <c r="B53" s="27" t="str">
        <f>'Town Data'!A49</f>
        <v>DANBY</v>
      </c>
      <c r="C53" s="52">
        <f>IF('Town Data'!C49&gt;9,'Town Data'!B49,"*")</f>
        <v>11578820.3</v>
      </c>
      <c r="D53" s="53">
        <f>IF('Town Data'!E49&gt;9,'Town Data'!D49,"*")</f>
        <v>3002697.96</v>
      </c>
      <c r="E53" s="54">
        <f>IF('Town Data'!G49&gt;9,'Town Data'!F49,"*")</f>
        <v>108520.5</v>
      </c>
      <c r="F53" s="53">
        <f>IF('Town Data'!I49&gt;9,'Town Data'!H49,"*")</f>
        <v>18126205.15</v>
      </c>
      <c r="G53" s="53">
        <f>IF('Town Data'!K49&gt;9,'Town Data'!J49,"*")</f>
        <v>2371266.24</v>
      </c>
      <c r="H53" s="54" t="str">
        <f>IF('Town Data'!M49&gt;9,'Town Data'!L49,"*")</f>
        <v>*</v>
      </c>
      <c r="I53" s="22">
        <f t="shared" si="0"/>
        <v>-0.36121100891324726</v>
      </c>
      <c r="J53" s="22">
        <f t="shared" si="1"/>
        <v>0.26628461593582997</v>
      </c>
      <c r="K53" s="22">
        <f t="shared" si="2"/>
      </c>
      <c r="L53" s="15"/>
    </row>
    <row r="54" spans="1:12" ht="15">
      <c r="A54" s="15"/>
      <c r="B54" s="15" t="str">
        <f>'Town Data'!A50</f>
        <v>DANVILLE</v>
      </c>
      <c r="C54" s="48">
        <f>IF('Town Data'!C50&gt;9,'Town Data'!B50,"*")</f>
        <v>10937305.2</v>
      </c>
      <c r="D54" s="49">
        <f>IF('Town Data'!E50&gt;9,'Town Data'!D50,"*")</f>
        <v>6264883.72</v>
      </c>
      <c r="E54" s="50">
        <f>IF('Town Data'!G50&gt;9,'Town Data'!F50,"*")</f>
        <v>157549.67</v>
      </c>
      <c r="F54" s="51">
        <f>IF('Town Data'!I50&gt;9,'Town Data'!H50,"*")</f>
        <v>13533535.23</v>
      </c>
      <c r="G54" s="49">
        <f>IF('Town Data'!K50&gt;9,'Town Data'!J50,"*")</f>
        <v>6265175.87</v>
      </c>
      <c r="H54" s="50">
        <f>IF('Town Data'!M50&gt;9,'Town Data'!L50,"*")</f>
        <v>57687.5</v>
      </c>
      <c r="I54" s="9">
        <f t="shared" si="0"/>
        <v>-0.19183679547712687</v>
      </c>
      <c r="J54" s="9">
        <f t="shared" si="1"/>
        <v>-4.663077398980861E-05</v>
      </c>
      <c r="K54" s="9">
        <f t="shared" si="2"/>
        <v>1.731088537378115</v>
      </c>
      <c r="L54" s="15"/>
    </row>
    <row r="55" spans="1:12" ht="15">
      <c r="A55" s="15"/>
      <c r="B55" s="27" t="str">
        <f>'Town Data'!A51</f>
        <v>DERBY</v>
      </c>
      <c r="C55" s="52">
        <f>IF('Town Data'!C51&gt;9,'Town Data'!B51,"*")</f>
        <v>224348620.18</v>
      </c>
      <c r="D55" s="53">
        <f>IF('Town Data'!E51&gt;9,'Town Data'!D51,"*")</f>
        <v>62109948.73</v>
      </c>
      <c r="E55" s="54">
        <f>IF('Town Data'!G51&gt;9,'Town Data'!F51,"*")</f>
        <v>2159917.5</v>
      </c>
      <c r="F55" s="53">
        <f>IF('Town Data'!I51&gt;9,'Town Data'!H51,"*")</f>
        <v>234787618.98</v>
      </c>
      <c r="G55" s="53">
        <f>IF('Town Data'!K51&gt;9,'Town Data'!J51,"*")</f>
        <v>50494200.41</v>
      </c>
      <c r="H55" s="54">
        <f>IF('Town Data'!M51&gt;9,'Town Data'!L51,"*")</f>
        <v>1884846</v>
      </c>
      <c r="I55" s="22">
        <f t="shared" si="0"/>
        <v>-0.04446145348443272</v>
      </c>
      <c r="J55" s="22">
        <f t="shared" si="1"/>
        <v>0.23004123692786685</v>
      </c>
      <c r="K55" s="22">
        <f t="shared" si="2"/>
        <v>0.14593844802174818</v>
      </c>
      <c r="L55" s="15"/>
    </row>
    <row r="56" spans="1:12" ht="15">
      <c r="A56" s="15"/>
      <c r="B56" s="15" t="str">
        <f>'Town Data'!A52</f>
        <v>DORSET</v>
      </c>
      <c r="C56" s="48">
        <f>IF('Town Data'!C52&gt;9,'Town Data'!B52,"*")</f>
        <v>41907760.67</v>
      </c>
      <c r="D56" s="49">
        <f>IF('Town Data'!E52&gt;9,'Town Data'!D52,"*")</f>
        <v>9243713.35</v>
      </c>
      <c r="E56" s="50">
        <f>IF('Town Data'!G52&gt;9,'Town Data'!F52,"*")</f>
        <v>149359.17</v>
      </c>
      <c r="F56" s="51">
        <f>IF('Town Data'!I52&gt;9,'Town Data'!H52,"*")</f>
        <v>38043416.16</v>
      </c>
      <c r="G56" s="49">
        <f>IF('Town Data'!K52&gt;9,'Town Data'!J52,"*")</f>
        <v>10584077.88</v>
      </c>
      <c r="H56" s="50">
        <f>IF('Town Data'!M52&gt;9,'Town Data'!L52,"*")</f>
        <v>110827.17</v>
      </c>
      <c r="I56" s="9">
        <f t="shared" si="0"/>
        <v>0.10157722150260245</v>
      </c>
      <c r="J56" s="9">
        <f t="shared" si="1"/>
        <v>-0.12663970779474282</v>
      </c>
      <c r="K56" s="9">
        <f t="shared" si="2"/>
        <v>0.347676476806184</v>
      </c>
      <c r="L56" s="15"/>
    </row>
    <row r="57" spans="1:12" ht="15">
      <c r="A57" s="15"/>
      <c r="B57" s="27" t="str">
        <f>'Town Data'!A53</f>
        <v>DOVER</v>
      </c>
      <c r="C57" s="52">
        <f>IF('Town Data'!C53&gt;9,'Town Data'!B53,"*")</f>
        <v>37413466.95</v>
      </c>
      <c r="D57" s="53">
        <f>IF('Town Data'!E53&gt;9,'Town Data'!D53,"*")</f>
        <v>31524280.15</v>
      </c>
      <c r="E57" s="54">
        <f>IF('Town Data'!G53&gt;9,'Town Data'!F53,"*")</f>
        <v>3345590.33</v>
      </c>
      <c r="F57" s="53">
        <f>IF('Town Data'!I53&gt;9,'Town Data'!H53,"*")</f>
        <v>39520824.04</v>
      </c>
      <c r="G57" s="53">
        <f>IF('Town Data'!K53&gt;9,'Town Data'!J53,"*")</f>
        <v>31845992.02</v>
      </c>
      <c r="H57" s="54">
        <f>IF('Town Data'!M53&gt;9,'Town Data'!L53,"*")</f>
        <v>1183676</v>
      </c>
      <c r="I57" s="22">
        <f t="shared" si="0"/>
        <v>-0.053322701162989115</v>
      </c>
      <c r="J57" s="22">
        <f t="shared" si="1"/>
        <v>-0.010102114884597056</v>
      </c>
      <c r="K57" s="22">
        <f t="shared" si="2"/>
        <v>1.8264409601951885</v>
      </c>
      <c r="L57" s="15"/>
    </row>
    <row r="58" spans="1:12" ht="15">
      <c r="A58" s="15"/>
      <c r="B58" s="15" t="str">
        <f>'Town Data'!A54</f>
        <v>DUMMERSTON</v>
      </c>
      <c r="C58" s="48">
        <f>IF('Town Data'!C54&gt;9,'Town Data'!B54,"*")</f>
        <v>24587195.13</v>
      </c>
      <c r="D58" s="49">
        <f>IF('Town Data'!E54&gt;9,'Town Data'!D54,"*")</f>
        <v>2899847.72</v>
      </c>
      <c r="E58" s="50">
        <f>IF('Town Data'!G54&gt;9,'Town Data'!F54,"*")</f>
        <v>254725.5</v>
      </c>
      <c r="F58" s="51">
        <f>IF('Town Data'!I54&gt;9,'Town Data'!H54,"*")</f>
        <v>22521106.02</v>
      </c>
      <c r="G58" s="49">
        <f>IF('Town Data'!K54&gt;9,'Town Data'!J54,"*")</f>
        <v>2849238.97</v>
      </c>
      <c r="H58" s="50">
        <f>IF('Town Data'!M54&gt;9,'Town Data'!L54,"*")</f>
        <v>321323.5</v>
      </c>
      <c r="I58" s="9">
        <f t="shared" si="0"/>
        <v>0.09174012626934028</v>
      </c>
      <c r="J58" s="9">
        <f t="shared" si="1"/>
        <v>0.017762199146110935</v>
      </c>
      <c r="K58" s="9">
        <f t="shared" si="2"/>
        <v>-0.20726152926878985</v>
      </c>
      <c r="L58" s="15"/>
    </row>
    <row r="59" spans="1:12" ht="15">
      <c r="A59" s="15"/>
      <c r="B59" s="27" t="str">
        <f>'Town Data'!A55</f>
        <v>DUXBURY</v>
      </c>
      <c r="C59" s="52">
        <f>IF('Town Data'!C55&gt;9,'Town Data'!B55,"*")</f>
        <v>3754000.89</v>
      </c>
      <c r="D59" s="53">
        <f>IF('Town Data'!E55&gt;9,'Town Data'!D55,"*")</f>
        <v>859506.84</v>
      </c>
      <c r="E59" s="54" t="str">
        <f>IF('Town Data'!G55&gt;9,'Town Data'!F55,"*")</f>
        <v>*</v>
      </c>
      <c r="F59" s="53">
        <f>IF('Town Data'!I55&gt;9,'Town Data'!H55,"*")</f>
        <v>3163425.44</v>
      </c>
      <c r="G59" s="53">
        <f>IF('Town Data'!K55&gt;9,'Town Data'!J55,"*")</f>
        <v>893495</v>
      </c>
      <c r="H59" s="54" t="str">
        <f>IF('Town Data'!M55&gt;9,'Town Data'!L55,"*")</f>
        <v>*</v>
      </c>
      <c r="I59" s="22">
        <f t="shared" si="0"/>
        <v>0.18668859475316105</v>
      </c>
      <c r="J59" s="22">
        <f t="shared" si="1"/>
        <v>-0.038039563735667276</v>
      </c>
      <c r="K59" s="22">
        <f t="shared" si="2"/>
      </c>
      <c r="L59" s="15"/>
    </row>
    <row r="60" spans="1:12" ht="15">
      <c r="A60" s="15"/>
      <c r="B60" s="15" t="str">
        <f>'Town Data'!A56</f>
        <v>EAST MONTPELIER</v>
      </c>
      <c r="C60" s="48">
        <f>IF('Town Data'!C56&gt;9,'Town Data'!B56,"*")</f>
        <v>44465539.29</v>
      </c>
      <c r="D60" s="49">
        <f>IF('Town Data'!E56&gt;9,'Town Data'!D56,"*")</f>
        <v>13436593.07</v>
      </c>
      <c r="E60" s="50">
        <f>IF('Town Data'!G56&gt;9,'Town Data'!F56,"*")</f>
        <v>974975.67</v>
      </c>
      <c r="F60" s="51">
        <f>IF('Town Data'!I56&gt;9,'Town Data'!H56,"*")</f>
        <v>45292143.06</v>
      </c>
      <c r="G60" s="49">
        <f>IF('Town Data'!K56&gt;9,'Town Data'!J56,"*")</f>
        <v>12686603.87</v>
      </c>
      <c r="H60" s="50">
        <f>IF('Town Data'!M56&gt;9,'Town Data'!L56,"*")</f>
        <v>885457.67</v>
      </c>
      <c r="I60" s="9">
        <f t="shared" si="0"/>
        <v>-0.018250489249426193</v>
      </c>
      <c r="J60" s="9">
        <f t="shared" si="1"/>
        <v>0.059116624723618894</v>
      </c>
      <c r="K60" s="9">
        <f t="shared" si="2"/>
        <v>0.10109800054021781</v>
      </c>
      <c r="L60" s="15"/>
    </row>
    <row r="61" spans="1:12" ht="15">
      <c r="A61" s="15"/>
      <c r="B61" s="27" t="str">
        <f>'Town Data'!A57</f>
        <v>EDEN</v>
      </c>
      <c r="C61" s="52">
        <f>IF('Town Data'!C57&gt;9,'Town Data'!B57,"*")</f>
        <v>3883320.31</v>
      </c>
      <c r="D61" s="53">
        <f>IF('Town Data'!E57&gt;9,'Town Data'!D57,"*")</f>
        <v>1313405.55</v>
      </c>
      <c r="E61" s="54" t="str">
        <f>IF('Town Data'!G57&gt;9,'Town Data'!F57,"*")</f>
        <v>*</v>
      </c>
      <c r="F61" s="53">
        <f>IF('Town Data'!I57&gt;9,'Town Data'!H57,"*")</f>
        <v>3768483.18</v>
      </c>
      <c r="G61" s="53">
        <f>IF('Town Data'!K57&gt;9,'Town Data'!J57,"*")</f>
        <v>1166458.18</v>
      </c>
      <c r="H61" s="54" t="str">
        <f>IF('Town Data'!M57&gt;9,'Town Data'!L57,"*")</f>
        <v>*</v>
      </c>
      <c r="I61" s="22">
        <f t="shared" si="0"/>
        <v>0.030473037695765936</v>
      </c>
      <c r="J61" s="22">
        <f t="shared" si="1"/>
        <v>0.12597740109293942</v>
      </c>
      <c r="K61" s="22">
        <f t="shared" si="2"/>
      </c>
      <c r="L61" s="15"/>
    </row>
    <row r="62" spans="1:12" ht="15">
      <c r="A62" s="15"/>
      <c r="B62" s="15" t="str">
        <f>'Town Data'!A58</f>
        <v>ELMORE</v>
      </c>
      <c r="C62" s="48">
        <f>IF('Town Data'!C58&gt;9,'Town Data'!B58,"*")</f>
        <v>436600.56</v>
      </c>
      <c r="D62" s="49">
        <f>IF('Town Data'!E58&gt;9,'Town Data'!D58,"*")</f>
        <v>194687.21</v>
      </c>
      <c r="E62" s="50" t="str">
        <f>IF('Town Data'!G58&gt;9,'Town Data'!F58,"*")</f>
        <v>*</v>
      </c>
      <c r="F62" s="51">
        <f>IF('Town Data'!I58&gt;9,'Town Data'!H58,"*")</f>
        <v>465335</v>
      </c>
      <c r="G62" s="49">
        <f>IF('Town Data'!K58&gt;9,'Town Data'!J58,"*")</f>
        <v>178990</v>
      </c>
      <c r="H62" s="50" t="str">
        <f>IF('Town Data'!M58&gt;9,'Town Data'!L58,"*")</f>
        <v>*</v>
      </c>
      <c r="I62" s="9">
        <f t="shared" si="0"/>
        <v>-0.0617500080587104</v>
      </c>
      <c r="J62" s="9">
        <f t="shared" si="1"/>
        <v>0.08769880998938484</v>
      </c>
      <c r="K62" s="9">
        <f t="shared" si="2"/>
      </c>
      <c r="L62" s="15"/>
    </row>
    <row r="63" spans="1:12" ht="15">
      <c r="A63" s="15"/>
      <c r="B63" s="27" t="str">
        <f>'Town Data'!A59</f>
        <v>ENOSBURG</v>
      </c>
      <c r="C63" s="52">
        <f>IF('Town Data'!C59&gt;9,'Town Data'!B59,"*")</f>
        <v>78807278.99</v>
      </c>
      <c r="D63" s="53">
        <f>IF('Town Data'!E59&gt;9,'Town Data'!D59,"*")</f>
        <v>19268768.16</v>
      </c>
      <c r="E63" s="54">
        <f>IF('Town Data'!G59&gt;9,'Town Data'!F59,"*")</f>
        <v>881202.17</v>
      </c>
      <c r="F63" s="53">
        <f>IF('Town Data'!I59&gt;9,'Town Data'!H59,"*")</f>
        <v>85209651.67</v>
      </c>
      <c r="G63" s="53">
        <f>IF('Town Data'!K59&gt;9,'Town Data'!J59,"*")</f>
        <v>19204745.05</v>
      </c>
      <c r="H63" s="54">
        <f>IF('Town Data'!M59&gt;9,'Town Data'!L59,"*")</f>
        <v>1188736.83</v>
      </c>
      <c r="I63" s="22">
        <f t="shared" si="0"/>
        <v>-0.07513670757386876</v>
      </c>
      <c r="J63" s="22">
        <f t="shared" si="1"/>
        <v>0.0033337130919110745</v>
      </c>
      <c r="K63" s="22">
        <f t="shared" si="2"/>
        <v>-0.25870710172242245</v>
      </c>
      <c r="L63" s="15"/>
    </row>
    <row r="64" spans="1:12" ht="15">
      <c r="A64" s="15"/>
      <c r="B64" s="15" t="str">
        <f>'Town Data'!A60</f>
        <v>ESSEX</v>
      </c>
      <c r="C64" s="48">
        <f>IF('Town Data'!C60&gt;9,'Town Data'!B60,"*")</f>
        <v>574780381.82</v>
      </c>
      <c r="D64" s="49">
        <f>IF('Town Data'!E60&gt;9,'Town Data'!D60,"*")</f>
        <v>135792640.39</v>
      </c>
      <c r="E64" s="50">
        <f>IF('Town Data'!G60&gt;9,'Town Data'!F60,"*")</f>
        <v>10358813.5</v>
      </c>
      <c r="F64" s="51">
        <f>IF('Town Data'!I60&gt;9,'Town Data'!H60,"*")</f>
        <v>567706604.72</v>
      </c>
      <c r="G64" s="49">
        <f>IF('Town Data'!K60&gt;9,'Town Data'!J60,"*")</f>
        <v>129330668.39</v>
      </c>
      <c r="H64" s="50">
        <f>IF('Town Data'!M60&gt;9,'Town Data'!L60,"*")</f>
        <v>10865642.83</v>
      </c>
      <c r="I64" s="9">
        <f t="shared" si="0"/>
        <v>0.012460269162253096</v>
      </c>
      <c r="J64" s="9">
        <f t="shared" si="1"/>
        <v>0.04996473056579079</v>
      </c>
      <c r="K64" s="9">
        <f t="shared" si="2"/>
        <v>-0.04664513070507399</v>
      </c>
      <c r="L64" s="15"/>
    </row>
    <row r="65" spans="1:12" ht="15">
      <c r="A65" s="15"/>
      <c r="B65" s="27" t="str">
        <f>'Town Data'!A61</f>
        <v>FAIR HAVEN</v>
      </c>
      <c r="C65" s="52">
        <f>IF('Town Data'!C61&gt;9,'Town Data'!B61,"*")</f>
        <v>72840892.6</v>
      </c>
      <c r="D65" s="53">
        <f>IF('Town Data'!E61&gt;9,'Town Data'!D61,"*")</f>
        <v>14385312.04</v>
      </c>
      <c r="E65" s="54">
        <f>IF('Town Data'!G61&gt;9,'Town Data'!F61,"*")</f>
        <v>79382.67</v>
      </c>
      <c r="F65" s="53">
        <f>IF('Town Data'!I61&gt;9,'Town Data'!H61,"*")</f>
        <v>79550850.48</v>
      </c>
      <c r="G65" s="53">
        <f>IF('Town Data'!K61&gt;9,'Town Data'!J61,"*")</f>
        <v>13474298.81</v>
      </c>
      <c r="H65" s="54">
        <f>IF('Town Data'!M61&gt;9,'Town Data'!L61,"*")</f>
        <v>85059.5</v>
      </c>
      <c r="I65" s="22">
        <f t="shared" si="0"/>
        <v>-0.084348034490052</v>
      </c>
      <c r="J65" s="22">
        <f t="shared" si="1"/>
        <v>0.06761117909333336</v>
      </c>
      <c r="K65" s="22">
        <f t="shared" si="2"/>
        <v>-0.06673951763177542</v>
      </c>
      <c r="L65" s="15"/>
    </row>
    <row r="66" spans="1:12" ht="15">
      <c r="A66" s="15"/>
      <c r="B66" s="15" t="str">
        <f>'Town Data'!A62</f>
        <v>FAIRFAX</v>
      </c>
      <c r="C66" s="48">
        <f>IF('Town Data'!C62&gt;9,'Town Data'!B62,"*")</f>
        <v>52707373.74</v>
      </c>
      <c r="D66" s="49">
        <f>IF('Town Data'!E62&gt;9,'Town Data'!D62,"*")</f>
        <v>11416041.19</v>
      </c>
      <c r="E66" s="50">
        <f>IF('Town Data'!G62&gt;9,'Town Data'!F62,"*")</f>
        <v>188632.33</v>
      </c>
      <c r="F66" s="51">
        <f>IF('Town Data'!I62&gt;9,'Town Data'!H62,"*")</f>
        <v>78465044.4</v>
      </c>
      <c r="G66" s="49">
        <f>IF('Town Data'!K62&gt;9,'Town Data'!J62,"*")</f>
        <v>12170262.14</v>
      </c>
      <c r="H66" s="50">
        <f>IF('Town Data'!M62&gt;9,'Town Data'!L62,"*")</f>
        <v>110664</v>
      </c>
      <c r="I66" s="9">
        <f t="shared" si="0"/>
        <v>-0.3282693695894984</v>
      </c>
      <c r="J66" s="9">
        <f t="shared" si="1"/>
        <v>-0.061972449017437606</v>
      </c>
      <c r="K66" s="9">
        <f t="shared" si="2"/>
        <v>0.7045500795199883</v>
      </c>
      <c r="L66" s="15"/>
    </row>
    <row r="67" spans="1:12" ht="15">
      <c r="A67" s="15"/>
      <c r="B67" s="27" t="str">
        <f>'Town Data'!A63</f>
        <v>FAIRFIELD</v>
      </c>
      <c r="C67" s="52">
        <f>IF('Town Data'!C63&gt;9,'Town Data'!B63,"*")</f>
        <v>8669358.05</v>
      </c>
      <c r="D67" s="53">
        <f>IF('Town Data'!E63&gt;9,'Town Data'!D63,"*")</f>
        <v>1251844.62</v>
      </c>
      <c r="E67" s="54" t="str">
        <f>IF('Town Data'!G63&gt;9,'Town Data'!F63,"*")</f>
        <v>*</v>
      </c>
      <c r="F67" s="53">
        <f>IF('Town Data'!I63&gt;9,'Town Data'!H63,"*")</f>
        <v>8034086.92</v>
      </c>
      <c r="G67" s="53">
        <f>IF('Town Data'!K63&gt;9,'Town Data'!J63,"*")</f>
        <v>823139.7</v>
      </c>
      <c r="H67" s="54" t="str">
        <f>IF('Town Data'!M63&gt;9,'Town Data'!L63,"*")</f>
        <v>*</v>
      </c>
      <c r="I67" s="22">
        <f t="shared" si="0"/>
        <v>0.07907197623398389</v>
      </c>
      <c r="J67" s="22">
        <f t="shared" si="1"/>
        <v>0.5208167216330353</v>
      </c>
      <c r="K67" s="22">
        <f t="shared" si="2"/>
      </c>
      <c r="L67" s="15"/>
    </row>
    <row r="68" spans="1:12" ht="15">
      <c r="A68" s="15"/>
      <c r="B68" s="15" t="str">
        <f>'Town Data'!A64</f>
        <v>FAIRLEE</v>
      </c>
      <c r="C68" s="48">
        <f>IF('Town Data'!C64&gt;9,'Town Data'!B64,"*")</f>
        <v>49670442.89</v>
      </c>
      <c r="D68" s="49">
        <f>IF('Town Data'!E64&gt;9,'Town Data'!D64,"*")</f>
        <v>5507692.36</v>
      </c>
      <c r="E68" s="50">
        <f>IF('Town Data'!G64&gt;9,'Town Data'!F64,"*")</f>
        <v>510259.5</v>
      </c>
      <c r="F68" s="51">
        <f>IF('Town Data'!I64&gt;9,'Town Data'!H64,"*")</f>
        <v>49098085.38</v>
      </c>
      <c r="G68" s="49">
        <f>IF('Town Data'!K64&gt;9,'Town Data'!J64,"*")</f>
        <v>5100835.28</v>
      </c>
      <c r="H68" s="50">
        <f>IF('Town Data'!M64&gt;9,'Town Data'!L64,"*")</f>
        <v>774097.17</v>
      </c>
      <c r="I68" s="9">
        <f t="shared" si="0"/>
        <v>0.011657430337052339</v>
      </c>
      <c r="J68" s="9">
        <f t="shared" si="1"/>
        <v>0.07976283445090979</v>
      </c>
      <c r="K68" s="9">
        <f t="shared" si="2"/>
        <v>-0.34083275359345394</v>
      </c>
      <c r="L68" s="15"/>
    </row>
    <row r="69" spans="1:12" ht="15">
      <c r="A69" s="15"/>
      <c r="B69" s="27" t="str">
        <f>'Town Data'!A65</f>
        <v>FAYSTON</v>
      </c>
      <c r="C69" s="52">
        <f>IF('Town Data'!C65&gt;9,'Town Data'!B65,"*")</f>
        <v>6331638.23</v>
      </c>
      <c r="D69" s="53">
        <f>IF('Town Data'!E65&gt;9,'Town Data'!D65,"*")</f>
        <v>2196956.36</v>
      </c>
      <c r="E69" s="54" t="str">
        <f>IF('Town Data'!G65&gt;9,'Town Data'!F65,"*")</f>
        <v>*</v>
      </c>
      <c r="F69" s="53">
        <f>IF('Town Data'!I65&gt;9,'Town Data'!H65,"*")</f>
        <v>12598016.19</v>
      </c>
      <c r="G69" s="53">
        <f>IF('Town Data'!K65&gt;9,'Town Data'!J65,"*")</f>
        <v>1923929.4</v>
      </c>
      <c r="H69" s="54" t="str">
        <f>IF('Town Data'!M65&gt;9,'Town Data'!L65,"*")</f>
        <v>*</v>
      </c>
      <c r="I69" s="22">
        <f t="shared" si="0"/>
        <v>-0.4974098989469547</v>
      </c>
      <c r="J69" s="22">
        <f t="shared" si="1"/>
        <v>0.14191111170711357</v>
      </c>
      <c r="K69" s="22">
        <f t="shared" si="2"/>
      </c>
      <c r="L69" s="15"/>
    </row>
    <row r="70" spans="1:12" ht="15">
      <c r="A70" s="15"/>
      <c r="B70" s="15" t="str">
        <f>'Town Data'!A66</f>
        <v>FERRISBURGH</v>
      </c>
      <c r="C70" s="48">
        <f>IF('Town Data'!C66&gt;9,'Town Data'!B66,"*")</f>
        <v>25938175.13</v>
      </c>
      <c r="D70" s="49">
        <f>IF('Town Data'!E66&gt;9,'Town Data'!D66,"*")</f>
        <v>7560591.69</v>
      </c>
      <c r="E70" s="50">
        <f>IF('Town Data'!G66&gt;9,'Town Data'!F66,"*")</f>
        <v>378446.5</v>
      </c>
      <c r="F70" s="51">
        <f>IF('Town Data'!I66&gt;9,'Town Data'!H66,"*")</f>
        <v>27915836.08</v>
      </c>
      <c r="G70" s="49">
        <f>IF('Town Data'!K66&gt;9,'Town Data'!J66,"*")</f>
        <v>6444076.48</v>
      </c>
      <c r="H70" s="50">
        <f>IF('Town Data'!M66&gt;9,'Town Data'!L66,"*")</f>
        <v>823467.5</v>
      </c>
      <c r="I70" s="9">
        <f t="shared" si="0"/>
        <v>-0.07084369403561849</v>
      </c>
      <c r="J70" s="9">
        <f t="shared" si="1"/>
        <v>0.1732622530885915</v>
      </c>
      <c r="K70" s="9">
        <f t="shared" si="2"/>
        <v>-0.5404232711066315</v>
      </c>
      <c r="L70" s="15"/>
    </row>
    <row r="71" spans="1:12" ht="15">
      <c r="A71" s="15"/>
      <c r="B71" s="27" t="str">
        <f>'Town Data'!A67</f>
        <v>FRANKLIN</v>
      </c>
      <c r="C71" s="52">
        <f>IF('Town Data'!C67&gt;9,'Town Data'!B67,"*")</f>
        <v>5188840.29</v>
      </c>
      <c r="D71" s="53">
        <f>IF('Town Data'!E67&gt;9,'Town Data'!D67,"*")</f>
        <v>2065364.35</v>
      </c>
      <c r="E71" s="54">
        <f>IF('Town Data'!G67&gt;9,'Town Data'!F67,"*")</f>
        <v>40426.5</v>
      </c>
      <c r="F71" s="53">
        <f>IF('Town Data'!I67&gt;9,'Town Data'!H67,"*")</f>
        <v>4904399</v>
      </c>
      <c r="G71" s="53">
        <f>IF('Town Data'!K67&gt;9,'Town Data'!J67,"*")</f>
        <v>2002896.75</v>
      </c>
      <c r="H71" s="54" t="str">
        <f>IF('Town Data'!M67&gt;9,'Town Data'!L67,"*")</f>
        <v>*</v>
      </c>
      <c r="I71" s="22">
        <f aca="true" t="shared" si="3" ref="I71:I100">_xlfn.IFERROR((C71-F71)/F71,"")</f>
        <v>0.05799717559684684</v>
      </c>
      <c r="J71" s="22">
        <f aca="true" t="shared" si="4" ref="J71:J100">_xlfn.IFERROR((D71-G71)/G71,"")</f>
        <v>0.031188627172119628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GEORGIA</v>
      </c>
      <c r="C72" s="48">
        <f>IF('Town Data'!C68&gt;9,'Town Data'!B68,"*")</f>
        <v>28738705.49</v>
      </c>
      <c r="D72" s="49">
        <f>IF('Town Data'!E68&gt;9,'Town Data'!D68,"*")</f>
        <v>7406793.95</v>
      </c>
      <c r="E72" s="50">
        <f>IF('Town Data'!G68&gt;9,'Town Data'!F68,"*")</f>
        <v>964172.5</v>
      </c>
      <c r="F72" s="51">
        <f>IF('Town Data'!I68&gt;9,'Town Data'!H68,"*")</f>
        <v>71751912.56</v>
      </c>
      <c r="G72" s="49">
        <f>IF('Town Data'!K68&gt;9,'Town Data'!J68,"*")</f>
        <v>6926412.6</v>
      </c>
      <c r="H72" s="50">
        <f>IF('Town Data'!M68&gt;9,'Town Data'!L68,"*")</f>
        <v>1026063</v>
      </c>
      <c r="I72" s="9">
        <f t="shared" si="3"/>
        <v>-0.5994712271123328</v>
      </c>
      <c r="J72" s="9">
        <f t="shared" si="4"/>
        <v>0.06935500059583521</v>
      </c>
      <c r="K72" s="9">
        <f t="shared" si="5"/>
        <v>-0.060318420993642693</v>
      </c>
      <c r="L72" s="15"/>
    </row>
    <row r="73" spans="1:12" ht="15">
      <c r="A73" s="15"/>
      <c r="B73" s="27" t="str">
        <f>'Town Data'!A69</f>
        <v>GLOVER</v>
      </c>
      <c r="C73" s="52">
        <f>IF('Town Data'!C69&gt;9,'Town Data'!B69,"*")</f>
        <v>2349809.39</v>
      </c>
      <c r="D73" s="53">
        <f>IF('Town Data'!E69&gt;9,'Town Data'!D69,"*")</f>
        <v>926198.14</v>
      </c>
      <c r="E73" s="54" t="str">
        <f>IF('Town Data'!G69&gt;9,'Town Data'!F69,"*")</f>
        <v>*</v>
      </c>
      <c r="F73" s="53">
        <f>IF('Town Data'!I69&gt;9,'Town Data'!H69,"*")</f>
        <v>2613713.84</v>
      </c>
      <c r="G73" s="53">
        <f>IF('Town Data'!K69&gt;9,'Town Data'!J69,"*")</f>
        <v>941749.44</v>
      </c>
      <c r="H73" s="54" t="str">
        <f>IF('Town Data'!M69&gt;9,'Town Data'!L69,"*")</f>
        <v>*</v>
      </c>
      <c r="I73" s="22">
        <f t="shared" si="3"/>
        <v>-0.1009691443497884</v>
      </c>
      <c r="J73" s="22">
        <f t="shared" si="4"/>
        <v>-0.016513203342069342</v>
      </c>
      <c r="K73" s="22">
        <f t="shared" si="5"/>
      </c>
      <c r="L73" s="15"/>
    </row>
    <row r="74" spans="1:12" ht="15">
      <c r="A74" s="15"/>
      <c r="B74" s="15" t="str">
        <f>'Town Data'!A70</f>
        <v>GRAFTON</v>
      </c>
      <c r="C74" s="48">
        <f>IF('Town Data'!C70&gt;9,'Town Data'!B70,"*")</f>
        <v>2257943.46</v>
      </c>
      <c r="D74" s="49">
        <f>IF('Town Data'!E70&gt;9,'Town Data'!D70,"*")</f>
        <v>601429.22</v>
      </c>
      <c r="E74" s="50">
        <f>IF('Town Data'!G70&gt;9,'Town Data'!F70,"*")</f>
        <v>48562.5</v>
      </c>
      <c r="F74" s="51">
        <f>IF('Town Data'!I70&gt;9,'Town Data'!H70,"*")</f>
        <v>2454703.75</v>
      </c>
      <c r="G74" s="49">
        <f>IF('Town Data'!K70&gt;9,'Town Data'!J70,"*")</f>
        <v>738394</v>
      </c>
      <c r="H74" s="50" t="str">
        <f>IF('Town Data'!M70&gt;9,'Town Data'!L70,"*")</f>
        <v>*</v>
      </c>
      <c r="I74" s="9">
        <f t="shared" si="3"/>
        <v>-0.08015643028206562</v>
      </c>
      <c r="J74" s="9">
        <f t="shared" si="4"/>
        <v>-0.18549010419911324</v>
      </c>
      <c r="K74" s="9">
        <f t="shared" si="5"/>
      </c>
      <c r="L74" s="15"/>
    </row>
    <row r="75" spans="1:12" ht="15">
      <c r="A75" s="15"/>
      <c r="B75" s="27" t="str">
        <f>'Town Data'!A71</f>
        <v>GRAND ISLE</v>
      </c>
      <c r="C75" s="52">
        <f>IF('Town Data'!C71&gt;9,'Town Data'!B71,"*")</f>
        <v>9335889.85</v>
      </c>
      <c r="D75" s="53">
        <f>IF('Town Data'!E71&gt;9,'Town Data'!D71,"*")</f>
        <v>2031728.75</v>
      </c>
      <c r="E75" s="54" t="str">
        <f>IF('Town Data'!G71&gt;9,'Town Data'!F71,"*")</f>
        <v>*</v>
      </c>
      <c r="F75" s="53">
        <f>IF('Town Data'!I71&gt;9,'Town Data'!H71,"*")</f>
        <v>9508925.47</v>
      </c>
      <c r="G75" s="53">
        <f>IF('Town Data'!K71&gt;9,'Town Data'!J71,"*")</f>
        <v>1941547.51</v>
      </c>
      <c r="H75" s="54" t="str">
        <f>IF('Town Data'!M71&gt;9,'Town Data'!L71,"*")</f>
        <v>*</v>
      </c>
      <c r="I75" s="22">
        <f t="shared" si="3"/>
        <v>-0.018197179118283807</v>
      </c>
      <c r="J75" s="22">
        <f t="shared" si="4"/>
        <v>0.04644812425939553</v>
      </c>
      <c r="K75" s="22">
        <f t="shared" si="5"/>
      </c>
      <c r="L75" s="15"/>
    </row>
    <row r="76" spans="1:12" ht="15">
      <c r="A76" s="15"/>
      <c r="B76" s="15" t="str">
        <f>'Town Data'!A72</f>
        <v>GRANVILLE</v>
      </c>
      <c r="C76" s="48">
        <f>IF('Town Data'!C72&gt;9,'Town Data'!B72,"*")</f>
        <v>1085340.35</v>
      </c>
      <c r="D76" s="49">
        <f>IF('Town Data'!E72&gt;9,'Town Data'!D72,"*")</f>
        <v>424812.57</v>
      </c>
      <c r="E76" s="50" t="str">
        <f>IF('Town Data'!G72&gt;9,'Town Data'!F72,"*")</f>
        <v>*</v>
      </c>
      <c r="F76" s="51">
        <f>IF('Town Data'!I72&gt;9,'Town Data'!H72,"*")</f>
        <v>1057435.67</v>
      </c>
      <c r="G76" s="49" t="str">
        <f>IF('Town Data'!K72&gt;9,'Town Data'!J72,"*")</f>
        <v>*</v>
      </c>
      <c r="H76" s="50" t="str">
        <f>IF('Town Data'!M72&gt;9,'Town Data'!L72,"*")</f>
        <v>*</v>
      </c>
      <c r="I76" s="9">
        <f t="shared" si="3"/>
        <v>0.026389009555541257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GREENSBORO</v>
      </c>
      <c r="C77" s="52">
        <f>IF('Town Data'!C73&gt;9,'Town Data'!B73,"*")</f>
        <v>12451362.53</v>
      </c>
      <c r="D77" s="53">
        <f>IF('Town Data'!E73&gt;9,'Town Data'!D73,"*")</f>
        <v>6028236.18</v>
      </c>
      <c r="E77" s="54" t="str">
        <f>IF('Town Data'!G73&gt;9,'Town Data'!F73,"*")</f>
        <v>*</v>
      </c>
      <c r="F77" s="53">
        <f>IF('Town Data'!I73&gt;9,'Town Data'!H73,"*")</f>
        <v>10823776.7</v>
      </c>
      <c r="G77" s="53">
        <f>IF('Town Data'!K73&gt;9,'Town Data'!J73,"*")</f>
        <v>4752615.7</v>
      </c>
      <c r="H77" s="54" t="str">
        <f>IF('Town Data'!M73&gt;9,'Town Data'!L73,"*")</f>
        <v>*</v>
      </c>
      <c r="I77" s="22">
        <f t="shared" si="3"/>
        <v>0.15037134219518777</v>
      </c>
      <c r="J77" s="22">
        <f t="shared" si="4"/>
        <v>0.26840387704816937</v>
      </c>
      <c r="K77" s="22">
        <f t="shared" si="5"/>
      </c>
      <c r="L77" s="15"/>
    </row>
    <row r="78" spans="1:12" ht="15">
      <c r="A78" s="15"/>
      <c r="B78" s="15" t="str">
        <f>'Town Data'!A74</f>
        <v>GROTON</v>
      </c>
      <c r="C78" s="48">
        <f>IF('Town Data'!C74&gt;9,'Town Data'!B74,"*")</f>
        <v>3680570.64</v>
      </c>
      <c r="D78" s="49">
        <f>IF('Town Data'!E74&gt;9,'Town Data'!D74,"*")</f>
        <v>1702885.8</v>
      </c>
      <c r="E78" s="50" t="str">
        <f>IF('Town Data'!G74&gt;9,'Town Data'!F74,"*")</f>
        <v>*</v>
      </c>
      <c r="F78" s="51">
        <f>IF('Town Data'!I74&gt;9,'Town Data'!H74,"*")</f>
        <v>3885417.96</v>
      </c>
      <c r="G78" s="49">
        <f>IF('Town Data'!K74&gt;9,'Town Data'!J74,"*")</f>
        <v>1569020.46</v>
      </c>
      <c r="H78" s="50" t="str">
        <f>IF('Town Data'!M74&gt;9,'Town Data'!L74,"*")</f>
        <v>*</v>
      </c>
      <c r="I78" s="9">
        <f t="shared" si="3"/>
        <v>-0.05272208089551319</v>
      </c>
      <c r="J78" s="9">
        <f t="shared" si="4"/>
        <v>0.08531777845650278</v>
      </c>
      <c r="K78" s="9">
        <f t="shared" si="5"/>
      </c>
      <c r="L78" s="15"/>
    </row>
    <row r="79" spans="1:12" ht="15">
      <c r="A79" s="15"/>
      <c r="B79" s="27" t="str">
        <f>'Town Data'!A75</f>
        <v>GUILDHALL</v>
      </c>
      <c r="C79" s="52">
        <f>IF('Town Data'!C75&gt;9,'Town Data'!B75,"*")</f>
        <v>730418.63</v>
      </c>
      <c r="D79" s="53">
        <f>IF('Town Data'!E75&gt;9,'Town Data'!D75,"*")</f>
        <v>547122.41</v>
      </c>
      <c r="E79" s="54" t="str">
        <f>IF('Town Data'!G75&gt;9,'Town Data'!F75,"*")</f>
        <v>*</v>
      </c>
      <c r="F79" s="53" t="str">
        <f>IF('Town Data'!I75&gt;9,'Town Data'!H75,"*")</f>
        <v>*</v>
      </c>
      <c r="G79" s="53" t="str">
        <f>IF('Town Data'!K75&gt;9,'Town Data'!J75,"*")</f>
        <v>*</v>
      </c>
      <c r="H79" s="54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GUILFORD</v>
      </c>
      <c r="C80" s="48">
        <f>IF('Town Data'!C76&gt;9,'Town Data'!B76,"*")</f>
        <v>5266230.87</v>
      </c>
      <c r="D80" s="49">
        <f>IF('Town Data'!E76&gt;9,'Town Data'!D76,"*")</f>
        <v>1482226.25</v>
      </c>
      <c r="E80" s="50">
        <f>IF('Town Data'!G76&gt;9,'Town Data'!F76,"*")</f>
        <v>110914.17</v>
      </c>
      <c r="F80" s="51">
        <f>IF('Town Data'!I76&gt;9,'Town Data'!H76,"*")</f>
        <v>5132809.36</v>
      </c>
      <c r="G80" s="49">
        <f>IF('Town Data'!K76&gt;9,'Town Data'!J76,"*")</f>
        <v>1592280.37</v>
      </c>
      <c r="H80" s="50">
        <f>IF('Town Data'!M76&gt;9,'Town Data'!L76,"*")</f>
        <v>90483.33</v>
      </c>
      <c r="I80" s="9">
        <f t="shared" si="3"/>
        <v>0.02599385651057957</v>
      </c>
      <c r="J80" s="9">
        <f t="shared" si="4"/>
        <v>-0.06911729998907172</v>
      </c>
      <c r="K80" s="9">
        <f t="shared" si="5"/>
        <v>0.22579672962964556</v>
      </c>
      <c r="L80" s="15"/>
    </row>
    <row r="81" spans="1:12" ht="15">
      <c r="A81" s="15"/>
      <c r="B81" s="27" t="str">
        <f>'Town Data'!A77</f>
        <v>HALIFAX</v>
      </c>
      <c r="C81" s="52">
        <f>IF('Town Data'!C77&gt;9,'Town Data'!B77,"*")</f>
        <v>1624507.47</v>
      </c>
      <c r="D81" s="53">
        <f>IF('Town Data'!E77&gt;9,'Town Data'!D77,"*")</f>
        <v>338035.04</v>
      </c>
      <c r="E81" s="54" t="str">
        <f>IF('Town Data'!G77&gt;9,'Town Data'!F77,"*")</f>
        <v>*</v>
      </c>
      <c r="F81" s="53">
        <f>IF('Town Data'!I77&gt;9,'Town Data'!H77,"*")</f>
        <v>1554277.23</v>
      </c>
      <c r="G81" s="53">
        <f>IF('Town Data'!K77&gt;9,'Town Data'!J77,"*")</f>
        <v>330679.05</v>
      </c>
      <c r="H81" s="54" t="str">
        <f>IF('Town Data'!M77&gt;9,'Town Data'!L77,"*")</f>
        <v>*</v>
      </c>
      <c r="I81" s="22">
        <f t="shared" si="3"/>
        <v>0.045185143708243086</v>
      </c>
      <c r="J81" s="22">
        <f t="shared" si="4"/>
        <v>0.022245104429808878</v>
      </c>
      <c r="K81" s="22">
        <f t="shared" si="5"/>
      </c>
      <c r="L81" s="15"/>
    </row>
    <row r="82" spans="1:12" ht="15">
      <c r="A82" s="15"/>
      <c r="B82" s="15" t="str">
        <f>'Town Data'!A78</f>
        <v>HANCOCK</v>
      </c>
      <c r="C82" s="48">
        <f>IF('Town Data'!C78&gt;9,'Town Data'!B78,"*")</f>
        <v>2188884.25</v>
      </c>
      <c r="D82" s="49">
        <f>IF('Town Data'!E78&gt;9,'Town Data'!D78,"*")</f>
        <v>800062.47</v>
      </c>
      <c r="E82" s="50" t="str">
        <f>IF('Town Data'!G78&gt;9,'Town Data'!F78,"*")</f>
        <v>*</v>
      </c>
      <c r="F82" s="51">
        <f>IF('Town Data'!I78&gt;9,'Town Data'!H78,"*")</f>
        <v>1991246</v>
      </c>
      <c r="G82" s="49">
        <f>IF('Town Data'!K78&gt;9,'Town Data'!J78,"*")</f>
        <v>776843</v>
      </c>
      <c r="H82" s="50" t="str">
        <f>IF('Town Data'!M78&gt;9,'Town Data'!L78,"*")</f>
        <v>*</v>
      </c>
      <c r="I82" s="9">
        <f t="shared" si="3"/>
        <v>0.09925355782258947</v>
      </c>
      <c r="J82" s="9">
        <f t="shared" si="4"/>
        <v>0.029889527227509254</v>
      </c>
      <c r="K82" s="9">
        <f t="shared" si="5"/>
      </c>
      <c r="L82" s="15"/>
    </row>
    <row r="83" spans="1:12" ht="15">
      <c r="A83" s="15"/>
      <c r="B83" s="27" t="str">
        <f>'Town Data'!A79</f>
        <v>HARDWICK</v>
      </c>
      <c r="C83" s="52">
        <f>IF('Town Data'!C79&gt;9,'Town Data'!B79,"*")</f>
        <v>93536105.89</v>
      </c>
      <c r="D83" s="53">
        <f>IF('Town Data'!E79&gt;9,'Town Data'!D79,"*")</f>
        <v>16695566.59</v>
      </c>
      <c r="E83" s="54">
        <f>IF('Town Data'!G79&gt;9,'Town Data'!F79,"*")</f>
        <v>248088.67</v>
      </c>
      <c r="F83" s="53">
        <f>IF('Town Data'!I79&gt;9,'Town Data'!H79,"*")</f>
        <v>102578385.12</v>
      </c>
      <c r="G83" s="53">
        <f>IF('Town Data'!K79&gt;9,'Town Data'!J79,"*")</f>
        <v>25570189.72</v>
      </c>
      <c r="H83" s="54">
        <f>IF('Town Data'!M79&gt;9,'Town Data'!L79,"*")</f>
        <v>364950.83</v>
      </c>
      <c r="I83" s="22">
        <f t="shared" si="3"/>
        <v>-0.08814994717865766</v>
      </c>
      <c r="J83" s="22">
        <f t="shared" si="4"/>
        <v>-0.34706911552786085</v>
      </c>
      <c r="K83" s="22">
        <f t="shared" si="5"/>
        <v>-0.32021343806780767</v>
      </c>
      <c r="L83" s="15"/>
    </row>
    <row r="84" spans="1:12" ht="15">
      <c r="A84" s="15"/>
      <c r="B84" s="15" t="str">
        <f>'Town Data'!A80</f>
        <v>HARTFORD</v>
      </c>
      <c r="C84" s="48">
        <f>IF('Town Data'!C80&gt;9,'Town Data'!B80,"*")</f>
        <v>265762089.15</v>
      </c>
      <c r="D84" s="51">
        <f>IF('Town Data'!E80&gt;9,'Town Data'!D80,"*")</f>
        <v>67983013.04</v>
      </c>
      <c r="E84" s="58">
        <f>IF('Town Data'!G80&gt;9,'Town Data'!F80,"*")</f>
        <v>2922600.83</v>
      </c>
      <c r="F84" s="51">
        <f>IF('Town Data'!I80&gt;9,'Town Data'!H80,"*")</f>
        <v>263744202.05</v>
      </c>
      <c r="G84" s="49">
        <f>IF('Town Data'!K80&gt;9,'Town Data'!J80,"*")</f>
        <v>66205958.71</v>
      </c>
      <c r="H84" s="50">
        <f>IF('Town Data'!M80&gt;9,'Town Data'!L80,"*")</f>
        <v>2567210.67</v>
      </c>
      <c r="I84" s="9">
        <f t="shared" si="3"/>
        <v>0.007650924965612885</v>
      </c>
      <c r="J84" s="9">
        <f t="shared" si="4"/>
        <v>0.026841304991654664</v>
      </c>
      <c r="K84" s="9">
        <f t="shared" si="5"/>
        <v>0.13843435762909173</v>
      </c>
      <c r="L84" s="15"/>
    </row>
    <row r="85" spans="1:12" ht="15">
      <c r="A85" s="15"/>
      <c r="B85" s="27" t="str">
        <f>'Town Data'!A81</f>
        <v>HARTLAND</v>
      </c>
      <c r="C85" s="52">
        <f>IF('Town Data'!C81&gt;9,'Town Data'!B81,"*")</f>
        <v>21443720.7</v>
      </c>
      <c r="D85" s="53">
        <f>IF('Town Data'!E81&gt;9,'Town Data'!D81,"*")</f>
        <v>2945937.79</v>
      </c>
      <c r="E85" s="54">
        <f>IF('Town Data'!G81&gt;9,'Town Data'!F81,"*")</f>
        <v>232487</v>
      </c>
      <c r="F85" s="53">
        <f>IF('Town Data'!I81&gt;9,'Town Data'!H81,"*")</f>
        <v>21797871.15</v>
      </c>
      <c r="G85" s="53">
        <f>IF('Town Data'!K81&gt;9,'Town Data'!J81,"*")</f>
        <v>2533346.34</v>
      </c>
      <c r="H85" s="54">
        <f>IF('Town Data'!M81&gt;9,'Town Data'!L81,"*")</f>
        <v>219448.5</v>
      </c>
      <c r="I85" s="22">
        <f t="shared" si="3"/>
        <v>-0.01624702006737017</v>
      </c>
      <c r="J85" s="22">
        <f t="shared" si="4"/>
        <v>0.16286420987349096</v>
      </c>
      <c r="K85" s="22">
        <f t="shared" si="5"/>
        <v>0.05941485132046927</v>
      </c>
      <c r="L85" s="15"/>
    </row>
    <row r="86" spans="1:12" ht="15">
      <c r="A86" s="15"/>
      <c r="B86" s="15" t="str">
        <f>'Town Data'!A82</f>
        <v>HIGHGATE</v>
      </c>
      <c r="C86" s="48">
        <f>IF('Town Data'!C82&gt;9,'Town Data'!B82,"*")</f>
        <v>38657205.14</v>
      </c>
      <c r="D86" s="49">
        <f>IF('Town Data'!E82&gt;9,'Town Data'!D82,"*")</f>
        <v>5845892.09</v>
      </c>
      <c r="E86" s="50" t="str">
        <f>IF('Town Data'!G82&gt;9,'Town Data'!F82,"*")</f>
        <v>*</v>
      </c>
      <c r="F86" s="51">
        <f>IF('Town Data'!I82&gt;9,'Town Data'!H82,"*")</f>
        <v>40151158.12</v>
      </c>
      <c r="G86" s="49">
        <f>IF('Town Data'!K82&gt;9,'Town Data'!J82,"*")</f>
        <v>6031134.29</v>
      </c>
      <c r="H86" s="50" t="str">
        <f>IF('Town Data'!M82&gt;9,'Town Data'!L82,"*")</f>
        <v>*</v>
      </c>
      <c r="I86" s="9">
        <f t="shared" si="3"/>
        <v>-0.03720821639901422</v>
      </c>
      <c r="J86" s="9">
        <f t="shared" si="4"/>
        <v>-0.030714321899139835</v>
      </c>
      <c r="K86" s="9">
        <f t="shared" si="5"/>
      </c>
      <c r="L86" s="15"/>
    </row>
    <row r="87" spans="1:12" ht="15">
      <c r="A87" s="15"/>
      <c r="B87" s="27" t="str">
        <f>'Town Data'!A83</f>
        <v>HINESBURG</v>
      </c>
      <c r="C87" s="52">
        <f>IF('Town Data'!C83&gt;9,'Town Data'!B83,"*")</f>
        <v>89369731.95</v>
      </c>
      <c r="D87" s="53">
        <f>IF('Town Data'!E83&gt;9,'Town Data'!D83,"*")</f>
        <v>14101061.91</v>
      </c>
      <c r="E87" s="54">
        <f>IF('Town Data'!G83&gt;9,'Town Data'!F83,"*")</f>
        <v>145602.67</v>
      </c>
      <c r="F87" s="53">
        <f>IF('Town Data'!I83&gt;9,'Town Data'!H83,"*")</f>
        <v>94087668.34</v>
      </c>
      <c r="G87" s="53">
        <f>IF('Town Data'!K83&gt;9,'Town Data'!J83,"*")</f>
        <v>13374149.98</v>
      </c>
      <c r="H87" s="54">
        <f>IF('Town Data'!M83&gt;9,'Town Data'!L83,"*")</f>
        <v>119010.5</v>
      </c>
      <c r="I87" s="22">
        <f t="shared" si="3"/>
        <v>-0.05014404622028707</v>
      </c>
      <c r="J87" s="22">
        <f t="shared" si="4"/>
        <v>0.05435200974170619</v>
      </c>
      <c r="K87" s="22">
        <f t="shared" si="5"/>
        <v>0.22344389780733642</v>
      </c>
      <c r="L87" s="15"/>
    </row>
    <row r="88" spans="1:12" ht="15">
      <c r="A88" s="15"/>
      <c r="B88" s="15" t="str">
        <f>'Town Data'!A84</f>
        <v>HUNTINGTON</v>
      </c>
      <c r="C88" s="48">
        <f>IF('Town Data'!C84&gt;9,'Town Data'!B84,"*")</f>
        <v>2366844.37</v>
      </c>
      <c r="D88" s="49">
        <f>IF('Town Data'!E84&gt;9,'Town Data'!D84,"*")</f>
        <v>874678.02</v>
      </c>
      <c r="E88" s="50">
        <f>IF('Town Data'!G84&gt;9,'Town Data'!F84,"*")</f>
        <v>162735</v>
      </c>
      <c r="F88" s="51">
        <f>IF('Town Data'!I84&gt;9,'Town Data'!H84,"*")</f>
        <v>2508348.24</v>
      </c>
      <c r="G88" s="49">
        <f>IF('Town Data'!K84&gt;9,'Town Data'!J84,"*")</f>
        <v>892200.24</v>
      </c>
      <c r="H88" s="50" t="str">
        <f>IF('Town Data'!M84&gt;9,'Town Data'!L84,"*")</f>
        <v>*</v>
      </c>
      <c r="I88" s="9">
        <f t="shared" si="3"/>
        <v>-0.05641316773463644</v>
      </c>
      <c r="J88" s="9">
        <f t="shared" si="4"/>
        <v>-0.019639335672001133</v>
      </c>
      <c r="K88" s="9">
        <f t="shared" si="5"/>
      </c>
      <c r="L88" s="15"/>
    </row>
    <row r="89" spans="1:12" ht="15">
      <c r="A89" s="15"/>
      <c r="B89" s="27" t="str">
        <f>'Town Data'!A85</f>
        <v>HYDE PARK</v>
      </c>
      <c r="C89" s="52">
        <f>IF('Town Data'!C85&gt;9,'Town Data'!B85,"*")</f>
        <v>18167646.41</v>
      </c>
      <c r="D89" s="53">
        <f>IF('Town Data'!E85&gt;9,'Town Data'!D85,"*")</f>
        <v>3406096.88</v>
      </c>
      <c r="E89" s="54">
        <f>IF('Town Data'!G85&gt;9,'Town Data'!F85,"*")</f>
        <v>53525.83</v>
      </c>
      <c r="F89" s="53">
        <f>IF('Town Data'!I85&gt;9,'Town Data'!H85,"*")</f>
        <v>19104332.94</v>
      </c>
      <c r="G89" s="53">
        <f>IF('Town Data'!K85&gt;9,'Town Data'!J85,"*")</f>
        <v>2819007.67</v>
      </c>
      <c r="H89" s="54">
        <f>IF('Town Data'!M85&gt;9,'Town Data'!L85,"*")</f>
        <v>71666.67</v>
      </c>
      <c r="I89" s="22">
        <f t="shared" si="3"/>
        <v>-0.049030056843220045</v>
      </c>
      <c r="J89" s="22">
        <f t="shared" si="4"/>
        <v>0.20826094808035764</v>
      </c>
      <c r="K89" s="22">
        <f t="shared" si="5"/>
        <v>-0.25312798822660515</v>
      </c>
      <c r="L89" s="15"/>
    </row>
    <row r="90" spans="1:12" ht="15">
      <c r="A90" s="15"/>
      <c r="B90" s="15" t="str">
        <f>'Town Data'!A86</f>
        <v>IRASBURG</v>
      </c>
      <c r="C90" s="48">
        <f>IF('Town Data'!C86&gt;9,'Town Data'!B86,"*")</f>
        <v>20896442.86</v>
      </c>
      <c r="D90" s="49">
        <f>IF('Town Data'!E86&gt;9,'Town Data'!D86,"*")</f>
        <v>2927870.16</v>
      </c>
      <c r="E90" s="50">
        <f>IF('Town Data'!G86&gt;9,'Town Data'!F86,"*")</f>
        <v>175054.5</v>
      </c>
      <c r="F90" s="51">
        <f>IF('Town Data'!I86&gt;9,'Town Data'!H86,"*")</f>
        <v>20035592.47</v>
      </c>
      <c r="G90" s="49">
        <f>IF('Town Data'!K86&gt;9,'Town Data'!J86,"*")</f>
        <v>2751940.08</v>
      </c>
      <c r="H90" s="50">
        <f>IF('Town Data'!M86&gt;9,'Town Data'!L86,"*")</f>
        <v>201210.83</v>
      </c>
      <c r="I90" s="9">
        <f t="shared" si="3"/>
        <v>0.04296605609686773</v>
      </c>
      <c r="J90" s="9">
        <f t="shared" si="4"/>
        <v>0.06392947334812613</v>
      </c>
      <c r="K90" s="9">
        <f t="shared" si="5"/>
        <v>-0.12999464293249022</v>
      </c>
      <c r="L90" s="15"/>
    </row>
    <row r="91" spans="1:12" ht="15">
      <c r="A91" s="15"/>
      <c r="B91" s="27" t="str">
        <f>'Town Data'!A87</f>
        <v>ISLE LA MOTTE</v>
      </c>
      <c r="C91" s="52">
        <f>IF('Town Data'!C87&gt;9,'Town Data'!B87,"*")</f>
        <v>535187.09</v>
      </c>
      <c r="D91" s="53">
        <f>IF('Town Data'!E87&gt;9,'Town Data'!D87,"*")</f>
        <v>196791.96</v>
      </c>
      <c r="E91" s="54" t="str">
        <f>IF('Town Data'!G87&gt;9,'Town Data'!F87,"*")</f>
        <v>*</v>
      </c>
      <c r="F91" s="53">
        <f>IF('Town Data'!I87&gt;9,'Town Data'!H87,"*")</f>
        <v>601149.82</v>
      </c>
      <c r="G91" s="53">
        <f>IF('Town Data'!K87&gt;9,'Town Data'!J87,"*")</f>
        <v>250224.82</v>
      </c>
      <c r="H91" s="54" t="str">
        <f>IF('Town Data'!M87&gt;9,'Town Data'!L87,"*")</f>
        <v>*</v>
      </c>
      <c r="I91" s="22">
        <f t="shared" si="3"/>
        <v>-0.1097276050086815</v>
      </c>
      <c r="J91" s="22">
        <f t="shared" si="4"/>
        <v>-0.2135394082809212</v>
      </c>
      <c r="K91" s="22">
        <f t="shared" si="5"/>
      </c>
      <c r="L91" s="15"/>
    </row>
    <row r="92" spans="1:12" ht="15">
      <c r="A92" s="15"/>
      <c r="B92" s="15" t="str">
        <f>'Town Data'!A88</f>
        <v>JAMAICA</v>
      </c>
      <c r="C92" s="48">
        <f>IF('Town Data'!C88&gt;9,'Town Data'!B88,"*")</f>
        <v>14260927.06</v>
      </c>
      <c r="D92" s="49">
        <f>IF('Town Data'!E88&gt;9,'Town Data'!D88,"*")</f>
        <v>4378096.92</v>
      </c>
      <c r="E92" s="50" t="str">
        <f>IF('Town Data'!G88&gt;9,'Town Data'!F88,"*")</f>
        <v>*</v>
      </c>
      <c r="F92" s="51">
        <f>IF('Town Data'!I88&gt;9,'Town Data'!H88,"*")</f>
        <v>11946266.47</v>
      </c>
      <c r="G92" s="49">
        <f>IF('Town Data'!K88&gt;9,'Town Data'!J88,"*")</f>
        <v>3711434.89</v>
      </c>
      <c r="H92" s="50" t="str">
        <f>IF('Town Data'!M88&gt;9,'Town Data'!L88,"*")</f>
        <v>*</v>
      </c>
      <c r="I92" s="9">
        <f t="shared" si="3"/>
        <v>0.19375598190553334</v>
      </c>
      <c r="J92" s="9">
        <f t="shared" si="4"/>
        <v>0.17962379773823806</v>
      </c>
      <c r="K92" s="9">
        <f t="shared" si="5"/>
      </c>
      <c r="L92" s="15"/>
    </row>
    <row r="93" spans="1:12" ht="15">
      <c r="A93" s="15"/>
      <c r="B93" s="27" t="str">
        <f>'Town Data'!A89</f>
        <v>JAY</v>
      </c>
      <c r="C93" s="52">
        <f>IF('Town Data'!C89&gt;9,'Town Data'!B89,"*")</f>
        <v>28097809.99</v>
      </c>
      <c r="D93" s="53">
        <f>IF('Town Data'!E89&gt;9,'Town Data'!D89,"*")</f>
        <v>11298764.48</v>
      </c>
      <c r="E93" s="54">
        <f>IF('Town Data'!G89&gt;9,'Town Data'!F89,"*")</f>
        <v>1351532.5</v>
      </c>
      <c r="F93" s="53">
        <f>IF('Town Data'!I89&gt;9,'Town Data'!H89,"*")</f>
        <v>26879280.65</v>
      </c>
      <c r="G93" s="53">
        <f>IF('Town Data'!K89&gt;9,'Town Data'!J89,"*")</f>
        <v>11314536.99</v>
      </c>
      <c r="H93" s="54" t="str">
        <f>IF('Town Data'!M89&gt;9,'Town Data'!L89,"*")</f>
        <v>*</v>
      </c>
      <c r="I93" s="22">
        <f t="shared" si="3"/>
        <v>0.04533340589975945</v>
      </c>
      <c r="J93" s="22">
        <f t="shared" si="4"/>
        <v>-0.0013940040157135742</v>
      </c>
      <c r="K93" s="22">
        <f t="shared" si="5"/>
      </c>
      <c r="L93" s="15"/>
    </row>
    <row r="94" spans="1:12" ht="15">
      <c r="A94" s="15"/>
      <c r="B94" s="15" t="str">
        <f>'Town Data'!A90</f>
        <v>JERICHO</v>
      </c>
      <c r="C94" s="48">
        <f>IF('Town Data'!C90&gt;9,'Town Data'!B90,"*")</f>
        <v>17914068.67</v>
      </c>
      <c r="D94" s="49">
        <f>IF('Town Data'!E90&gt;9,'Town Data'!D90,"*")</f>
        <v>5902063.53</v>
      </c>
      <c r="E94" s="50">
        <f>IF('Town Data'!G90&gt;9,'Town Data'!F90,"*")</f>
        <v>142011.33</v>
      </c>
      <c r="F94" s="51">
        <f>IF('Town Data'!I90&gt;9,'Town Data'!H90,"*")</f>
        <v>18456403.99</v>
      </c>
      <c r="G94" s="49">
        <f>IF('Town Data'!K90&gt;9,'Town Data'!J90,"*")</f>
        <v>5441206.52</v>
      </c>
      <c r="H94" s="50">
        <f>IF('Town Data'!M90&gt;9,'Town Data'!L90,"*")</f>
        <v>51642</v>
      </c>
      <c r="I94" s="9">
        <f t="shared" si="3"/>
        <v>-0.029384668882077098</v>
      </c>
      <c r="J94" s="9">
        <f t="shared" si="4"/>
        <v>0.08469757733069848</v>
      </c>
      <c r="K94" s="9">
        <f t="shared" si="5"/>
        <v>1.7499192517718134</v>
      </c>
      <c r="L94" s="15"/>
    </row>
    <row r="95" spans="1:12" ht="15">
      <c r="A95" s="15"/>
      <c r="B95" s="27" t="str">
        <f>'Town Data'!A91</f>
        <v>JOHNSON</v>
      </c>
      <c r="C95" s="52">
        <f>IF('Town Data'!C91&gt;9,'Town Data'!B91,"*")</f>
        <v>117285714.92</v>
      </c>
      <c r="D95" s="53">
        <f>IF('Town Data'!E91&gt;9,'Town Data'!D91,"*")</f>
        <v>32749727.84</v>
      </c>
      <c r="E95" s="54">
        <f>IF('Town Data'!G91&gt;9,'Town Data'!F91,"*")</f>
        <v>2071781.83</v>
      </c>
      <c r="F95" s="53">
        <f>IF('Town Data'!I91&gt;9,'Town Data'!H91,"*")</f>
        <v>117942342.89</v>
      </c>
      <c r="G95" s="53">
        <f>IF('Town Data'!K91&gt;9,'Town Data'!J91,"*")</f>
        <v>31436807.57</v>
      </c>
      <c r="H95" s="54">
        <f>IF('Town Data'!M91&gt;9,'Town Data'!L91,"*")</f>
        <v>2129083.33</v>
      </c>
      <c r="I95" s="22">
        <f t="shared" si="3"/>
        <v>-0.005567364136664716</v>
      </c>
      <c r="J95" s="22">
        <f t="shared" si="4"/>
        <v>0.04176379128435781</v>
      </c>
      <c r="K95" s="22">
        <f t="shared" si="5"/>
        <v>-0.026913695294396956</v>
      </c>
      <c r="L95" s="15"/>
    </row>
    <row r="96" spans="1:12" ht="15">
      <c r="A96" s="15"/>
      <c r="B96" s="15" t="str">
        <f>'Town Data'!A92</f>
        <v>KILLINGTON</v>
      </c>
      <c r="C96" s="48">
        <f>IF('Town Data'!C92&gt;9,'Town Data'!B92,"*")</f>
        <v>63341606.25</v>
      </c>
      <c r="D96" s="49">
        <f>IF('Town Data'!E92&gt;9,'Town Data'!D92,"*")</f>
        <v>51120037.99</v>
      </c>
      <c r="E96" s="50">
        <f>IF('Town Data'!G92&gt;9,'Town Data'!F92,"*")</f>
        <v>1611307.67</v>
      </c>
      <c r="F96" s="51">
        <f>IF('Town Data'!I92&gt;9,'Town Data'!H92,"*")</f>
        <v>67553139.76</v>
      </c>
      <c r="G96" s="49">
        <f>IF('Town Data'!K92&gt;9,'Town Data'!J92,"*")</f>
        <v>51676921.98</v>
      </c>
      <c r="H96" s="50">
        <f>IF('Town Data'!M92&gt;9,'Town Data'!L92,"*")</f>
        <v>1394883.33</v>
      </c>
      <c r="I96" s="9">
        <f t="shared" si="3"/>
        <v>-0.06234400836086327</v>
      </c>
      <c r="J96" s="9">
        <f t="shared" si="4"/>
        <v>-0.010776260827135174</v>
      </c>
      <c r="K96" s="9">
        <f t="shared" si="5"/>
        <v>0.15515587242697915</v>
      </c>
      <c r="L96" s="15"/>
    </row>
    <row r="97" spans="1:12" ht="15">
      <c r="A97" s="15"/>
      <c r="B97" s="27" t="str">
        <f>'Town Data'!A93</f>
        <v>LEICESTER</v>
      </c>
      <c r="C97" s="52">
        <f>IF('Town Data'!C93&gt;9,'Town Data'!B93,"*")</f>
        <v>4099742.72</v>
      </c>
      <c r="D97" s="53">
        <f>IF('Town Data'!E93&gt;9,'Town Data'!D93,"*")</f>
        <v>627184.9</v>
      </c>
      <c r="E97" s="54" t="str">
        <f>IF('Town Data'!G93&gt;9,'Town Data'!F93,"*")</f>
        <v>*</v>
      </c>
      <c r="F97" s="53">
        <f>IF('Town Data'!I93&gt;9,'Town Data'!H93,"*")</f>
        <v>3505764.15</v>
      </c>
      <c r="G97" s="53">
        <f>IF('Town Data'!K93&gt;9,'Town Data'!J93,"*")</f>
        <v>452753.52</v>
      </c>
      <c r="H97" s="54" t="str">
        <f>IF('Town Data'!M93&gt;9,'Town Data'!L93,"*")</f>
        <v>*</v>
      </c>
      <c r="I97" s="22">
        <f t="shared" si="3"/>
        <v>0.16942913002290821</v>
      </c>
      <c r="J97" s="22">
        <f t="shared" si="4"/>
        <v>0.3852678605348005</v>
      </c>
      <c r="K97" s="22">
        <f t="shared" si="5"/>
      </c>
      <c r="L97" s="15"/>
    </row>
    <row r="98" spans="1:12" ht="15">
      <c r="A98" s="15"/>
      <c r="B98" s="15" t="str">
        <f>'Town Data'!A94</f>
        <v>LINCOLN</v>
      </c>
      <c r="C98" s="48">
        <f>IF('Town Data'!C94&gt;9,'Town Data'!B94,"*")</f>
        <v>2593762.95</v>
      </c>
      <c r="D98" s="49">
        <f>IF('Town Data'!E94&gt;9,'Town Data'!D94,"*")</f>
        <v>695932.81</v>
      </c>
      <c r="E98" s="50">
        <f>IF('Town Data'!G94&gt;9,'Town Data'!F94,"*")</f>
        <v>53796.17</v>
      </c>
      <c r="F98" s="51">
        <f>IF('Town Data'!I94&gt;9,'Town Data'!H94,"*")</f>
        <v>2536662.16</v>
      </c>
      <c r="G98" s="49">
        <f>IF('Town Data'!K94&gt;9,'Town Data'!J94,"*")</f>
        <v>674888.46</v>
      </c>
      <c r="H98" s="50" t="str">
        <f>IF('Town Data'!M94&gt;9,'Town Data'!L94,"*")</f>
        <v>*</v>
      </c>
      <c r="I98" s="9">
        <f t="shared" si="3"/>
        <v>0.022510206877529183</v>
      </c>
      <c r="J98" s="9">
        <f t="shared" si="4"/>
        <v>0.03118196746170485</v>
      </c>
      <c r="K98" s="9">
        <f t="shared" si="5"/>
      </c>
      <c r="L98" s="15"/>
    </row>
    <row r="99" spans="1:12" ht="15">
      <c r="A99" s="15"/>
      <c r="B99" s="27" t="str">
        <f>'Town Data'!A95</f>
        <v>LONDONDERRY</v>
      </c>
      <c r="C99" s="52">
        <f>IF('Town Data'!C95&gt;9,'Town Data'!B95,"*")</f>
        <v>35763276.55</v>
      </c>
      <c r="D99" s="53">
        <f>IF('Town Data'!E95&gt;9,'Town Data'!D95,"*")</f>
        <v>10933225.66</v>
      </c>
      <c r="E99" s="54">
        <f>IF('Town Data'!G95&gt;9,'Town Data'!F95,"*")</f>
        <v>481609</v>
      </c>
      <c r="F99" s="53">
        <f>IF('Town Data'!I95&gt;9,'Town Data'!H95,"*")</f>
        <v>35878033.86</v>
      </c>
      <c r="G99" s="53">
        <f>IF('Town Data'!K95&gt;9,'Town Data'!J95,"*")</f>
        <v>11140162.17</v>
      </c>
      <c r="H99" s="54">
        <f>IF('Town Data'!M95&gt;9,'Town Data'!L95,"*")</f>
        <v>599195</v>
      </c>
      <c r="I99" s="22">
        <f t="shared" si="3"/>
        <v>-0.003198539542266946</v>
      </c>
      <c r="J99" s="22">
        <f t="shared" si="4"/>
        <v>-0.018575717915244656</v>
      </c>
      <c r="K99" s="22">
        <f t="shared" si="5"/>
        <v>-0.19623995527332505</v>
      </c>
      <c r="L99" s="15"/>
    </row>
    <row r="100" spans="1:12" ht="15">
      <c r="A100" s="15"/>
      <c r="B100" s="27" t="str">
        <f>'Town Data'!A96</f>
        <v>LOWELL</v>
      </c>
      <c r="C100" s="52">
        <f>IF('Town Data'!C96&gt;9,'Town Data'!B96,"*")</f>
        <v>543170.08</v>
      </c>
      <c r="D100" s="53">
        <f>IF('Town Data'!E96&gt;9,'Town Data'!D96,"*")</f>
        <v>363408.88</v>
      </c>
      <c r="E100" s="54" t="str">
        <f>IF('Town Data'!G96&gt;9,'Town Data'!F96,"*")</f>
        <v>*</v>
      </c>
      <c r="F100" s="53">
        <f>IF('Town Data'!I96&gt;9,'Town Data'!H96,"*")</f>
        <v>457454.72</v>
      </c>
      <c r="G100" s="53">
        <f>IF('Town Data'!K96&gt;9,'Town Data'!J96,"*")</f>
        <v>345620.7</v>
      </c>
      <c r="H100" s="54" t="str">
        <f>IF('Town Data'!M96&gt;9,'Town Data'!L96,"*")</f>
        <v>*</v>
      </c>
      <c r="I100" s="22">
        <f t="shared" si="3"/>
        <v>0.18737452310034092</v>
      </c>
      <c r="J100" s="22">
        <f t="shared" si="4"/>
        <v>0.05146734556118888</v>
      </c>
      <c r="K100" s="22">
        <f t="shared" si="5"/>
      </c>
      <c r="L100" s="15"/>
    </row>
    <row r="101" spans="1:12" ht="15">
      <c r="A101" s="15"/>
      <c r="B101" s="27" t="str">
        <f>'Town Data'!A97</f>
        <v>LUDLOW</v>
      </c>
      <c r="C101" s="52">
        <f>IF('Town Data'!C97&gt;9,'Town Data'!B97,"*")</f>
        <v>96115456.59</v>
      </c>
      <c r="D101" s="53">
        <f>IF('Town Data'!E97&gt;9,'Town Data'!D97,"*")</f>
        <v>54811733.13</v>
      </c>
      <c r="E101" s="54">
        <f>IF('Town Data'!G97&gt;9,'Town Data'!F97,"*")</f>
        <v>1290248.33</v>
      </c>
      <c r="F101" s="53">
        <f>IF('Town Data'!I97&gt;9,'Town Data'!H97,"*")</f>
        <v>111528551.43</v>
      </c>
      <c r="G101" s="53">
        <f>IF('Town Data'!K97&gt;9,'Town Data'!J97,"*")</f>
        <v>54348210.8</v>
      </c>
      <c r="H101" s="54">
        <f>IF('Town Data'!M97&gt;9,'Town Data'!L97,"*")</f>
        <v>1117289.83</v>
      </c>
      <c r="I101" s="22">
        <f aca="true" t="shared" si="6" ref="I101:I164">_xlfn.IFERROR((C101-F101)/F101,"")</f>
        <v>-0.13819864637687784</v>
      </c>
      <c r="J101" s="22">
        <f aca="true" t="shared" si="7" ref="J101:J164">_xlfn.IFERROR((D101-G101)/G101,"")</f>
        <v>0.00852875049936337</v>
      </c>
      <c r="K101" s="22">
        <f aca="true" t="shared" si="8" ref="K101:K164">_xlfn.IFERROR((E101-H101)/H101,"")</f>
        <v>0.15480182075943535</v>
      </c>
      <c r="L101" s="15"/>
    </row>
    <row r="102" spans="2:12" ht="15">
      <c r="B102" s="27" t="str">
        <f>'Town Data'!A98</f>
        <v>LUNENBURG</v>
      </c>
      <c r="C102" s="52">
        <f>IF('Town Data'!C98&gt;9,'Town Data'!B98,"*")</f>
        <v>2624900.25</v>
      </c>
      <c r="D102" s="53">
        <f>IF('Town Data'!E98&gt;9,'Town Data'!D98,"*")</f>
        <v>523330.47</v>
      </c>
      <c r="E102" s="54" t="str">
        <f>IF('Town Data'!G98&gt;9,'Town Data'!F98,"*")</f>
        <v>*</v>
      </c>
      <c r="F102" s="53">
        <f>IF('Town Data'!I98&gt;9,'Town Data'!H98,"*")</f>
        <v>2408440.2</v>
      </c>
      <c r="G102" s="53">
        <f>IF('Town Data'!K98&gt;9,'Town Data'!J98,"*")</f>
        <v>605984.03</v>
      </c>
      <c r="H102" s="54" t="str">
        <f>IF('Town Data'!M98&gt;9,'Town Data'!L98,"*")</f>
        <v>*</v>
      </c>
      <c r="I102" s="22">
        <f t="shared" si="6"/>
        <v>0.08987561742242958</v>
      </c>
      <c r="J102" s="22">
        <f t="shared" si="7"/>
        <v>-0.13639560765322487</v>
      </c>
      <c r="K102" s="22">
        <f t="shared" si="8"/>
      </c>
      <c r="L102" s="15"/>
    </row>
    <row r="103" spans="2:12" ht="15">
      <c r="B103" s="27" t="str">
        <f>'Town Data'!A99</f>
        <v>LYNDON</v>
      </c>
      <c r="C103" s="52">
        <f>IF('Town Data'!C99&gt;9,'Town Data'!B99,"*")</f>
        <v>138349268.81</v>
      </c>
      <c r="D103" s="53">
        <f>IF('Town Data'!E99&gt;9,'Town Data'!D99,"*")</f>
        <v>32636496.33</v>
      </c>
      <c r="E103" s="54">
        <f>IF('Town Data'!G99&gt;9,'Town Data'!F99,"*")</f>
        <v>622061.5</v>
      </c>
      <c r="F103" s="53">
        <f>IF('Town Data'!I99&gt;9,'Town Data'!H99,"*")</f>
        <v>276648665.63</v>
      </c>
      <c r="G103" s="53">
        <f>IF('Town Data'!K99&gt;9,'Town Data'!J99,"*")</f>
        <v>31846792.88</v>
      </c>
      <c r="H103" s="54">
        <f>IF('Town Data'!M99&gt;9,'Town Data'!L99,"*")</f>
        <v>1077254</v>
      </c>
      <c r="I103" s="22">
        <f t="shared" si="6"/>
        <v>-0.4999098640329849</v>
      </c>
      <c r="J103" s="22">
        <f t="shared" si="7"/>
        <v>0.02479695374588059</v>
      </c>
      <c r="K103" s="22">
        <f t="shared" si="8"/>
        <v>-0.4225489067573664</v>
      </c>
      <c r="L103" s="15"/>
    </row>
    <row r="104" spans="2:12" ht="15">
      <c r="B104" s="27" t="str">
        <f>'Town Data'!A100</f>
        <v>MANCHESTER</v>
      </c>
      <c r="C104" s="52">
        <f>IF('Town Data'!C100&gt;9,'Town Data'!B100,"*")</f>
        <v>423258158.43</v>
      </c>
      <c r="D104" s="53">
        <f>IF('Town Data'!E100&gt;9,'Town Data'!D100,"*")</f>
        <v>97598690.67</v>
      </c>
      <c r="E104" s="54">
        <f>IF('Town Data'!G100&gt;9,'Town Data'!F100,"*")</f>
        <v>4120433</v>
      </c>
      <c r="F104" s="53">
        <f>IF('Town Data'!I100&gt;9,'Town Data'!H100,"*")</f>
        <v>411441389.52</v>
      </c>
      <c r="G104" s="53">
        <f>IF('Town Data'!K100&gt;9,'Town Data'!J100,"*")</f>
        <v>94824245.89</v>
      </c>
      <c r="H104" s="54">
        <f>IF('Town Data'!M100&gt;9,'Town Data'!L100,"*")</f>
        <v>4182959</v>
      </c>
      <c r="I104" s="22">
        <f t="shared" si="6"/>
        <v>0.028720418535883876</v>
      </c>
      <c r="J104" s="22">
        <f t="shared" si="7"/>
        <v>0.029258811962696446</v>
      </c>
      <c r="K104" s="22">
        <f t="shared" si="8"/>
        <v>-0.014947791742639601</v>
      </c>
      <c r="L104" s="15"/>
    </row>
    <row r="105" spans="2:12" ht="15">
      <c r="B105" s="27" t="str">
        <f>'Town Data'!A101</f>
        <v>MARLBORO</v>
      </c>
      <c r="C105" s="52">
        <f>IF('Town Data'!C101&gt;9,'Town Data'!B101,"*")</f>
        <v>1697004.29</v>
      </c>
      <c r="D105" s="53">
        <f>IF('Town Data'!E101&gt;9,'Town Data'!D101,"*")</f>
        <v>857170.85</v>
      </c>
      <c r="E105" s="54">
        <f>IF('Town Data'!G101&gt;9,'Town Data'!F101,"*")</f>
        <v>23404.83</v>
      </c>
      <c r="F105" s="53">
        <f>IF('Town Data'!I101&gt;9,'Town Data'!H101,"*")</f>
        <v>1810818</v>
      </c>
      <c r="G105" s="53">
        <f>IF('Town Data'!K101&gt;9,'Town Data'!J101,"*")</f>
        <v>899502</v>
      </c>
      <c r="H105" s="54" t="str">
        <f>IF('Town Data'!M101&gt;9,'Town Data'!L101,"*")</f>
        <v>*</v>
      </c>
      <c r="I105" s="22">
        <f t="shared" si="6"/>
        <v>-0.06285209778122372</v>
      </c>
      <c r="J105" s="22">
        <f t="shared" si="7"/>
        <v>-0.04706065133818493</v>
      </c>
      <c r="K105" s="22">
        <f t="shared" si="8"/>
      </c>
      <c r="L105" s="15"/>
    </row>
    <row r="106" spans="2:12" ht="15">
      <c r="B106" s="27" t="str">
        <f>'Town Data'!A102</f>
        <v>MARSHFIELD</v>
      </c>
      <c r="C106" s="52">
        <f>IF('Town Data'!C102&gt;9,'Town Data'!B102,"*")</f>
        <v>10550008.99</v>
      </c>
      <c r="D106" s="53">
        <f>IF('Town Data'!E102&gt;9,'Town Data'!D102,"*")</f>
        <v>2331709.77</v>
      </c>
      <c r="E106" s="54" t="str">
        <f>IF('Town Data'!G102&gt;9,'Town Data'!F102,"*")</f>
        <v>*</v>
      </c>
      <c r="F106" s="53">
        <f>IF('Town Data'!I102&gt;9,'Town Data'!H102,"*")</f>
        <v>12295408.57</v>
      </c>
      <c r="G106" s="53">
        <f>IF('Town Data'!K102&gt;9,'Town Data'!J102,"*")</f>
        <v>2097120.69</v>
      </c>
      <c r="H106" s="54" t="str">
        <f>IF('Town Data'!M102&gt;9,'Town Data'!L102,"*")</f>
        <v>*</v>
      </c>
      <c r="I106" s="22">
        <f t="shared" si="6"/>
        <v>-0.14195539498042073</v>
      </c>
      <c r="J106" s="22">
        <f t="shared" si="7"/>
        <v>0.11186246033364922</v>
      </c>
      <c r="K106" s="22">
        <f t="shared" si="8"/>
      </c>
      <c r="L106" s="15"/>
    </row>
    <row r="107" spans="2:12" ht="15">
      <c r="B107" s="27" t="str">
        <f>'Town Data'!A103</f>
        <v>MENDON</v>
      </c>
      <c r="C107" s="52">
        <f>IF('Town Data'!C103&gt;9,'Town Data'!B103,"*")</f>
        <v>23657835.68</v>
      </c>
      <c r="D107" s="53">
        <f>IF('Town Data'!E103&gt;9,'Town Data'!D103,"*")</f>
        <v>3070823.63</v>
      </c>
      <c r="E107" s="54" t="str">
        <f>IF('Town Data'!G103&gt;9,'Town Data'!F103,"*")</f>
        <v>*</v>
      </c>
      <c r="F107" s="53">
        <f>IF('Town Data'!I103&gt;9,'Town Data'!H103,"*")</f>
        <v>20692148.32</v>
      </c>
      <c r="G107" s="53">
        <f>IF('Town Data'!K103&gt;9,'Town Data'!J103,"*")</f>
        <v>2742457.44</v>
      </c>
      <c r="H107" s="54" t="str">
        <f>IF('Town Data'!M103&gt;9,'Town Data'!L103,"*")</f>
        <v>*</v>
      </c>
      <c r="I107" s="22">
        <f t="shared" si="6"/>
        <v>0.14332428485125026</v>
      </c>
      <c r="J107" s="22">
        <f t="shared" si="7"/>
        <v>0.11973428838334131</v>
      </c>
      <c r="K107" s="22">
        <f t="shared" si="8"/>
      </c>
      <c r="L107" s="15"/>
    </row>
    <row r="108" spans="2:12" ht="15">
      <c r="B108" s="27" t="str">
        <f>'Town Data'!A104</f>
        <v>MIDDLEBURY</v>
      </c>
      <c r="C108" s="52">
        <f>IF('Town Data'!C104&gt;9,'Town Data'!B104,"*")</f>
        <v>418378614.58</v>
      </c>
      <c r="D108" s="53">
        <f>IF('Town Data'!E104&gt;9,'Town Data'!D104,"*")</f>
        <v>110238248.74</v>
      </c>
      <c r="E108" s="54">
        <f>IF('Town Data'!G104&gt;9,'Town Data'!F104,"*")</f>
        <v>1909696.33</v>
      </c>
      <c r="F108" s="53">
        <f>IF('Town Data'!I104&gt;9,'Town Data'!H104,"*")</f>
        <v>415105007.66</v>
      </c>
      <c r="G108" s="53">
        <f>IF('Town Data'!K104&gt;9,'Town Data'!J104,"*")</f>
        <v>100535709.13</v>
      </c>
      <c r="H108" s="54">
        <f>IF('Town Data'!M104&gt;9,'Town Data'!L104,"*")</f>
        <v>2115182</v>
      </c>
      <c r="I108" s="22">
        <f t="shared" si="6"/>
        <v>0.007886213993065749</v>
      </c>
      <c r="J108" s="22">
        <f t="shared" si="7"/>
        <v>0.09650839183373053</v>
      </c>
      <c r="K108" s="22">
        <f t="shared" si="8"/>
        <v>-0.09714798537430817</v>
      </c>
      <c r="L108" s="15"/>
    </row>
    <row r="109" spans="2:12" ht="15">
      <c r="B109" s="27" t="str">
        <f>'Town Data'!A105</f>
        <v>MIDDLESEX</v>
      </c>
      <c r="C109" s="52">
        <f>IF('Town Data'!C105&gt;9,'Town Data'!B105,"*")</f>
        <v>12057433.07</v>
      </c>
      <c r="D109" s="53">
        <f>IF('Town Data'!E105&gt;9,'Town Data'!D105,"*")</f>
        <v>2133966.22</v>
      </c>
      <c r="E109" s="54">
        <f>IF('Town Data'!G105&gt;9,'Town Data'!F105,"*")</f>
        <v>217709.5</v>
      </c>
      <c r="F109" s="53">
        <f>IF('Town Data'!I105&gt;9,'Town Data'!H105,"*")</f>
        <v>10925424.48</v>
      </c>
      <c r="G109" s="53">
        <f>IF('Town Data'!K105&gt;9,'Town Data'!J105,"*")</f>
        <v>1981962</v>
      </c>
      <c r="H109" s="54" t="str">
        <f>IF('Town Data'!M105&gt;9,'Town Data'!L105,"*")</f>
        <v>*</v>
      </c>
      <c r="I109" s="22">
        <f t="shared" si="6"/>
        <v>0.1036123211571547</v>
      </c>
      <c r="J109" s="22">
        <f t="shared" si="7"/>
        <v>0.07669381148579045</v>
      </c>
      <c r="K109" s="22">
        <f t="shared" si="8"/>
      </c>
      <c r="L109" s="15"/>
    </row>
    <row r="110" spans="2:12" ht="15">
      <c r="B110" s="27" t="str">
        <f>'Town Data'!A106</f>
        <v>MIDDLETOWN SPRINGS</v>
      </c>
      <c r="C110" s="52">
        <f>IF('Town Data'!C106&gt;9,'Town Data'!B106,"*")</f>
        <v>3656743.46</v>
      </c>
      <c r="D110" s="53">
        <f>IF('Town Data'!E106&gt;9,'Town Data'!D106,"*")</f>
        <v>763722.69</v>
      </c>
      <c r="E110" s="54" t="str">
        <f>IF('Town Data'!G106&gt;9,'Town Data'!F106,"*")</f>
        <v>*</v>
      </c>
      <c r="F110" s="53">
        <f>IF('Town Data'!I106&gt;9,'Town Data'!H106,"*")</f>
        <v>3385108.82</v>
      </c>
      <c r="G110" s="53">
        <f>IF('Town Data'!K106&gt;9,'Town Data'!J106,"*")</f>
        <v>617757.08</v>
      </c>
      <c r="H110" s="54" t="str">
        <f>IF('Town Data'!M106&gt;9,'Town Data'!L106,"*")</f>
        <v>*</v>
      </c>
      <c r="I110" s="22">
        <f t="shared" si="6"/>
        <v>0.08024399050190657</v>
      </c>
      <c r="J110" s="22">
        <f t="shared" si="7"/>
        <v>0.2362831843222258</v>
      </c>
      <c r="K110" s="22">
        <f t="shared" si="8"/>
      </c>
      <c r="L110" s="15"/>
    </row>
    <row r="111" spans="2:12" ht="15">
      <c r="B111" s="27" t="str">
        <f>'Town Data'!A107</f>
        <v>MILTON</v>
      </c>
      <c r="C111" s="52">
        <f>IF('Town Data'!C107&gt;9,'Town Data'!B107,"*")</f>
        <v>287724908.98</v>
      </c>
      <c r="D111" s="53">
        <f>IF('Town Data'!E107&gt;9,'Town Data'!D107,"*")</f>
        <v>42445994.84</v>
      </c>
      <c r="E111" s="54">
        <f>IF('Town Data'!G107&gt;9,'Town Data'!F107,"*")</f>
        <v>1229951.83</v>
      </c>
      <c r="F111" s="53">
        <f>IF('Town Data'!I107&gt;9,'Town Data'!H107,"*")</f>
        <v>285212532.03</v>
      </c>
      <c r="G111" s="53">
        <f>IF('Town Data'!K107&gt;9,'Town Data'!J107,"*")</f>
        <v>39514019.87</v>
      </c>
      <c r="H111" s="54">
        <f>IF('Town Data'!M107&gt;9,'Town Data'!L107,"*")</f>
        <v>727623.67</v>
      </c>
      <c r="I111" s="22">
        <f t="shared" si="6"/>
        <v>0.008808788772773085</v>
      </c>
      <c r="J111" s="22">
        <f t="shared" si="7"/>
        <v>0.07420087805913245</v>
      </c>
      <c r="K111" s="22">
        <f t="shared" si="8"/>
        <v>0.6903680854692371</v>
      </c>
      <c r="L111" s="15"/>
    </row>
    <row r="112" spans="2:12" ht="15">
      <c r="B112" s="27" t="str">
        <f>'Town Data'!A108</f>
        <v>MONKTON</v>
      </c>
      <c r="C112" s="52">
        <f>IF('Town Data'!C108&gt;9,'Town Data'!B108,"*")</f>
        <v>6494972.14</v>
      </c>
      <c r="D112" s="53">
        <f>IF('Town Data'!E108&gt;9,'Town Data'!D108,"*")</f>
        <v>687113.72</v>
      </c>
      <c r="E112" s="54" t="str">
        <f>IF('Town Data'!G108&gt;9,'Town Data'!F108,"*")</f>
        <v>*</v>
      </c>
      <c r="F112" s="53">
        <f>IF('Town Data'!I108&gt;9,'Town Data'!H108,"*")</f>
        <v>6013759.1</v>
      </c>
      <c r="G112" s="53">
        <f>IF('Town Data'!K108&gt;9,'Town Data'!J108,"*")</f>
        <v>539469.25</v>
      </c>
      <c r="H112" s="54" t="str">
        <f>IF('Town Data'!M108&gt;9,'Town Data'!L108,"*")</f>
        <v>*</v>
      </c>
      <c r="I112" s="22">
        <f t="shared" si="6"/>
        <v>0.0800186758395427</v>
      </c>
      <c r="J112" s="22">
        <f t="shared" si="7"/>
        <v>0.2736846817497012</v>
      </c>
      <c r="K112" s="22">
        <f t="shared" si="8"/>
      </c>
      <c r="L112" s="15"/>
    </row>
    <row r="113" spans="2:12" ht="15">
      <c r="B113" s="27" t="str">
        <f>'Town Data'!A109</f>
        <v>MONTGOMERY</v>
      </c>
      <c r="C113" s="52">
        <f>IF('Town Data'!C109&gt;9,'Town Data'!B109,"*")</f>
        <v>11128987.81</v>
      </c>
      <c r="D113" s="53">
        <f>IF('Town Data'!E109&gt;9,'Town Data'!D109,"*")</f>
        <v>1985258.5</v>
      </c>
      <c r="E113" s="54" t="str">
        <f>IF('Town Data'!G109&gt;9,'Town Data'!F109,"*")</f>
        <v>*</v>
      </c>
      <c r="F113" s="53">
        <f>IF('Town Data'!I109&gt;9,'Town Data'!H109,"*")</f>
        <v>11309759.74</v>
      </c>
      <c r="G113" s="53">
        <f>IF('Town Data'!K109&gt;9,'Town Data'!J109,"*")</f>
        <v>1907416.62</v>
      </c>
      <c r="H113" s="54" t="str">
        <f>IF('Town Data'!M109&gt;9,'Town Data'!L109,"*")</f>
        <v>*</v>
      </c>
      <c r="I113" s="22">
        <f t="shared" si="6"/>
        <v>-0.015983710897115814</v>
      </c>
      <c r="J113" s="22">
        <f t="shared" si="7"/>
        <v>0.040810108910553526</v>
      </c>
      <c r="K113" s="22">
        <f t="shared" si="8"/>
      </c>
      <c r="L113" s="15"/>
    </row>
    <row r="114" spans="2:12" ht="15">
      <c r="B114" s="27" t="str">
        <f>'Town Data'!A110</f>
        <v>MONTPELIER</v>
      </c>
      <c r="C114" s="52">
        <f>IF('Town Data'!C110&gt;9,'Town Data'!B110,"*")</f>
        <v>214140941.44</v>
      </c>
      <c r="D114" s="53">
        <f>IF('Town Data'!E110&gt;9,'Town Data'!D110,"*")</f>
        <v>67371091.97</v>
      </c>
      <c r="E114" s="54">
        <f>IF('Town Data'!G110&gt;9,'Town Data'!F110,"*")</f>
        <v>7741977.67</v>
      </c>
      <c r="F114" s="53">
        <f>IF('Town Data'!I110&gt;9,'Town Data'!H110,"*")</f>
        <v>237957671.85</v>
      </c>
      <c r="G114" s="53">
        <f>IF('Town Data'!K110&gt;9,'Town Data'!J110,"*")</f>
        <v>66413806.55</v>
      </c>
      <c r="H114" s="54">
        <f>IF('Town Data'!M110&gt;9,'Town Data'!L110,"*")</f>
        <v>7514176</v>
      </c>
      <c r="I114" s="22">
        <f t="shared" si="6"/>
        <v>-0.10008809644520816</v>
      </c>
      <c r="J114" s="22">
        <f t="shared" si="7"/>
        <v>0.01441395200377958</v>
      </c>
      <c r="K114" s="22">
        <f t="shared" si="8"/>
        <v>0.030316254237324217</v>
      </c>
      <c r="L114" s="15"/>
    </row>
    <row r="115" spans="2:12" ht="15">
      <c r="B115" s="27" t="str">
        <f>'Town Data'!A111</f>
        <v>MORETOWN</v>
      </c>
      <c r="C115" s="52">
        <f>IF('Town Data'!C111&gt;9,'Town Data'!B111,"*")</f>
        <v>6267411.2</v>
      </c>
      <c r="D115" s="53">
        <f>IF('Town Data'!E111&gt;9,'Town Data'!D111,"*")</f>
        <v>2014717.55</v>
      </c>
      <c r="E115" s="54">
        <f>IF('Town Data'!G111&gt;9,'Town Data'!F111,"*")</f>
        <v>9636.67</v>
      </c>
      <c r="F115" s="53">
        <f>IF('Town Data'!I111&gt;9,'Town Data'!H111,"*")</f>
        <v>5247203.58</v>
      </c>
      <c r="G115" s="53">
        <f>IF('Town Data'!K111&gt;9,'Town Data'!J111,"*")</f>
        <v>1760042.52</v>
      </c>
      <c r="H115" s="54">
        <f>IF('Town Data'!M111&gt;9,'Town Data'!L111,"*")</f>
        <v>59783.17</v>
      </c>
      <c r="I115" s="22">
        <f t="shared" si="6"/>
        <v>0.1944288237431032</v>
      </c>
      <c r="J115" s="22">
        <f t="shared" si="7"/>
        <v>0.1446982258133173</v>
      </c>
      <c r="K115" s="22">
        <f t="shared" si="8"/>
        <v>-0.8388063061895179</v>
      </c>
      <c r="L115" s="15"/>
    </row>
    <row r="116" spans="2:12" ht="15">
      <c r="B116" s="27" t="str">
        <f>'Town Data'!A112</f>
        <v>MORGAN</v>
      </c>
      <c r="C116" s="52">
        <f>IF('Town Data'!C112&gt;9,'Town Data'!B112,"*")</f>
        <v>2423700.82</v>
      </c>
      <c r="D116" s="53">
        <f>IF('Town Data'!E112&gt;9,'Town Data'!D112,"*")</f>
        <v>262148.52</v>
      </c>
      <c r="E116" s="54" t="str">
        <f>IF('Town Data'!G112&gt;9,'Town Data'!F112,"*")</f>
        <v>*</v>
      </c>
      <c r="F116" s="53">
        <f>IF('Town Data'!I112&gt;9,'Town Data'!H112,"*")</f>
        <v>2264886</v>
      </c>
      <c r="G116" s="53">
        <f>IF('Town Data'!K112&gt;9,'Town Data'!J112,"*")</f>
        <v>225293</v>
      </c>
      <c r="H116" s="54" t="str">
        <f>IF('Town Data'!M112&gt;9,'Town Data'!L112,"*")</f>
        <v>*</v>
      </c>
      <c r="I116" s="22">
        <f t="shared" si="6"/>
        <v>0.07012044756336515</v>
      </c>
      <c r="J116" s="22">
        <f t="shared" si="7"/>
        <v>0.16358928151340707</v>
      </c>
      <c r="K116" s="22">
        <f t="shared" si="8"/>
      </c>
      <c r="L116" s="15"/>
    </row>
    <row r="117" spans="2:12" ht="15">
      <c r="B117" s="27" t="str">
        <f>'Town Data'!A113</f>
        <v>MORRISTOWN</v>
      </c>
      <c r="C117" s="52">
        <f>IF('Town Data'!C113&gt;9,'Town Data'!B113,"*")</f>
        <v>326190448.67</v>
      </c>
      <c r="D117" s="53">
        <f>IF('Town Data'!E113&gt;9,'Town Data'!D113,"*")</f>
        <v>76986564.61</v>
      </c>
      <c r="E117" s="54">
        <f>IF('Town Data'!G113&gt;9,'Town Data'!F113,"*")</f>
        <v>3366630.5</v>
      </c>
      <c r="F117" s="53">
        <f>IF('Town Data'!I113&gt;9,'Town Data'!H113,"*")</f>
        <v>342342050.19</v>
      </c>
      <c r="G117" s="53">
        <f>IF('Town Data'!K113&gt;9,'Town Data'!J113,"*")</f>
        <v>76930279.17</v>
      </c>
      <c r="H117" s="54">
        <f>IF('Town Data'!M113&gt;9,'Town Data'!L113,"*")</f>
        <v>3095836.5</v>
      </c>
      <c r="I117" s="22">
        <f t="shared" si="6"/>
        <v>-0.047179718387022083</v>
      </c>
      <c r="J117" s="22">
        <f t="shared" si="7"/>
        <v>0.0007316422169171963</v>
      </c>
      <c r="K117" s="22">
        <f t="shared" si="8"/>
        <v>0.08747038159153431</v>
      </c>
      <c r="L117" s="15"/>
    </row>
    <row r="118" spans="2:12" ht="15">
      <c r="B118" s="27" t="str">
        <f>'Town Data'!A114</f>
        <v>MOUNT HOLLY</v>
      </c>
      <c r="C118" s="52">
        <f>IF('Town Data'!C114&gt;9,'Town Data'!B114,"*")</f>
        <v>4950178.7</v>
      </c>
      <c r="D118" s="53">
        <f>IF('Town Data'!E114&gt;9,'Town Data'!D114,"*")</f>
        <v>1312560.93</v>
      </c>
      <c r="E118" s="54">
        <f>IF('Town Data'!G114&gt;9,'Town Data'!F114,"*")</f>
        <v>37722.33</v>
      </c>
      <c r="F118" s="53">
        <f>IF('Town Data'!I114&gt;9,'Town Data'!H114,"*")</f>
        <v>4678970.75</v>
      </c>
      <c r="G118" s="53">
        <f>IF('Town Data'!K114&gt;9,'Town Data'!J114,"*")</f>
        <v>1076876.55</v>
      </c>
      <c r="H118" s="54" t="str">
        <f>IF('Town Data'!M114&gt;9,'Town Data'!L114,"*")</f>
        <v>*</v>
      </c>
      <c r="I118" s="22">
        <f t="shared" si="6"/>
        <v>0.05796316422794483</v>
      </c>
      <c r="J118" s="22">
        <f t="shared" si="7"/>
        <v>0.2188592369292468</v>
      </c>
      <c r="K118" s="22">
        <f t="shared" si="8"/>
      </c>
      <c r="L118" s="15"/>
    </row>
    <row r="119" spans="2:12" ht="15">
      <c r="B119" s="27" t="str">
        <f>'Town Data'!A115</f>
        <v>NEW HAVEN</v>
      </c>
      <c r="C119" s="52">
        <f>IF('Town Data'!C115&gt;9,'Town Data'!B115,"*")</f>
        <v>138447768.2</v>
      </c>
      <c r="D119" s="53">
        <f>IF('Town Data'!E115&gt;9,'Town Data'!D115,"*")</f>
        <v>6741072.19</v>
      </c>
      <c r="E119" s="54">
        <f>IF('Town Data'!G115&gt;9,'Town Data'!F115,"*")</f>
        <v>444417.67</v>
      </c>
      <c r="F119" s="53">
        <f>IF('Town Data'!I115&gt;9,'Town Data'!H115,"*")</f>
        <v>147243556.36</v>
      </c>
      <c r="G119" s="53">
        <f>IF('Town Data'!K115&gt;9,'Town Data'!J115,"*")</f>
        <v>7751438.8</v>
      </c>
      <c r="H119" s="54" t="str">
        <f>IF('Town Data'!M115&gt;9,'Town Data'!L115,"*")</f>
        <v>*</v>
      </c>
      <c r="I119" s="22">
        <f t="shared" si="6"/>
        <v>-0.05973631972386588</v>
      </c>
      <c r="J119" s="22">
        <f t="shared" si="7"/>
        <v>-0.13034568627439844</v>
      </c>
      <c r="K119" s="22">
        <f t="shared" si="8"/>
      </c>
      <c r="L119" s="15"/>
    </row>
    <row r="120" spans="2:12" ht="15">
      <c r="B120" s="27" t="str">
        <f>'Town Data'!A116</f>
        <v>NEWARK</v>
      </c>
      <c r="C120" s="52">
        <f>IF('Town Data'!C116&gt;9,'Town Data'!B116,"*")</f>
        <v>955490.93</v>
      </c>
      <c r="D120" s="53">
        <f>IF('Town Data'!E116&gt;9,'Town Data'!D116,"*")</f>
        <v>66021.28</v>
      </c>
      <c r="E120" s="54" t="str">
        <f>IF('Town Data'!G116&gt;9,'Town Data'!F116,"*")</f>
        <v>*</v>
      </c>
      <c r="F120" s="53">
        <f>IF('Town Data'!I116&gt;9,'Town Data'!H116,"*")</f>
        <v>1131926.13</v>
      </c>
      <c r="G120" s="53">
        <f>IF('Town Data'!K116&gt;9,'Town Data'!J116,"*")</f>
        <v>38854.13</v>
      </c>
      <c r="H120" s="54" t="str">
        <f>IF('Town Data'!M116&gt;9,'Town Data'!L116,"*")</f>
        <v>*</v>
      </c>
      <c r="I120" s="22">
        <f t="shared" si="6"/>
        <v>-0.15587165568834413</v>
      </c>
      <c r="J120" s="22">
        <f t="shared" si="7"/>
        <v>0.6992088099772149</v>
      </c>
      <c r="K120" s="22">
        <f t="shared" si="8"/>
      </c>
      <c r="L120" s="15"/>
    </row>
    <row r="121" spans="2:12" ht="15">
      <c r="B121" s="27" t="str">
        <f>'Town Data'!A117</f>
        <v>NEWBURY</v>
      </c>
      <c r="C121" s="52">
        <f>IF('Town Data'!C117&gt;9,'Town Data'!B117,"*")</f>
        <v>39697472.81</v>
      </c>
      <c r="D121" s="53">
        <f>IF('Town Data'!E117&gt;9,'Town Data'!D117,"*")</f>
        <v>2662219.27</v>
      </c>
      <c r="E121" s="54">
        <f>IF('Town Data'!G117&gt;9,'Town Data'!F117,"*")</f>
        <v>213995.5</v>
      </c>
      <c r="F121" s="53">
        <f>IF('Town Data'!I117&gt;9,'Town Data'!H117,"*")</f>
        <v>41520797.41</v>
      </c>
      <c r="G121" s="53">
        <f>IF('Town Data'!K117&gt;9,'Town Data'!J117,"*")</f>
        <v>2444706.42</v>
      </c>
      <c r="H121" s="54">
        <f>IF('Town Data'!M117&gt;9,'Town Data'!L117,"*")</f>
        <v>158786.83</v>
      </c>
      <c r="I121" s="22">
        <f t="shared" si="6"/>
        <v>-0.04391352560008539</v>
      </c>
      <c r="J121" s="22">
        <f t="shared" si="7"/>
        <v>0.08897299414790268</v>
      </c>
      <c r="K121" s="22">
        <f t="shared" si="8"/>
        <v>0.34769048541368336</v>
      </c>
      <c r="L121" s="15"/>
    </row>
    <row r="122" spans="2:12" ht="15">
      <c r="B122" s="27" t="str">
        <f>'Town Data'!A118</f>
        <v>NEWFANE</v>
      </c>
      <c r="C122" s="52">
        <f>IF('Town Data'!C118&gt;9,'Town Data'!B118,"*")</f>
        <v>10652072.36</v>
      </c>
      <c r="D122" s="53">
        <f>IF('Town Data'!E118&gt;9,'Town Data'!D118,"*")</f>
        <v>6023628.88</v>
      </c>
      <c r="E122" s="54" t="str">
        <f>IF('Town Data'!G118&gt;9,'Town Data'!F118,"*")</f>
        <v>*</v>
      </c>
      <c r="F122" s="53">
        <f>IF('Town Data'!I118&gt;9,'Town Data'!H118,"*")</f>
        <v>11293964.22</v>
      </c>
      <c r="G122" s="53">
        <f>IF('Town Data'!K118&gt;9,'Town Data'!J118,"*")</f>
        <v>6561128.39</v>
      </c>
      <c r="H122" s="54" t="str">
        <f>IF('Town Data'!M118&gt;9,'Town Data'!L118,"*")</f>
        <v>*</v>
      </c>
      <c r="I122" s="22">
        <f t="shared" si="6"/>
        <v>-0.05683494718916342</v>
      </c>
      <c r="J122" s="22">
        <f t="shared" si="7"/>
        <v>-0.08192180948923632</v>
      </c>
      <c r="K122" s="22">
        <f t="shared" si="8"/>
      </c>
      <c r="L122" s="15"/>
    </row>
    <row r="123" spans="2:12" ht="15">
      <c r="B123" s="27" t="str">
        <f>'Town Data'!A119</f>
        <v>NEWPORT</v>
      </c>
      <c r="C123" s="52">
        <f>IF('Town Data'!C119&gt;9,'Town Data'!B119,"*")</f>
        <v>243111068.83</v>
      </c>
      <c r="D123" s="53">
        <f>IF('Town Data'!E119&gt;9,'Town Data'!D119,"*")</f>
        <v>46028745.24</v>
      </c>
      <c r="E123" s="54">
        <f>IF('Town Data'!G119&gt;9,'Town Data'!F119,"*")</f>
        <v>1035487.67</v>
      </c>
      <c r="F123" s="53">
        <f>IF('Town Data'!I119&gt;9,'Town Data'!H119,"*")</f>
        <v>236907640.76</v>
      </c>
      <c r="G123" s="53">
        <f>IF('Town Data'!K119&gt;9,'Town Data'!J119,"*")</f>
        <v>44749283.08</v>
      </c>
      <c r="H123" s="54">
        <f>IF('Town Data'!M119&gt;9,'Town Data'!L119,"*")</f>
        <v>1828792.67</v>
      </c>
      <c r="I123" s="22">
        <f t="shared" si="6"/>
        <v>0.026185006317649435</v>
      </c>
      <c r="J123" s="22">
        <f t="shared" si="7"/>
        <v>0.028591791240826375</v>
      </c>
      <c r="K123" s="22">
        <f t="shared" si="8"/>
        <v>-0.43378618747416564</v>
      </c>
      <c r="L123" s="15"/>
    </row>
    <row r="124" spans="2:12" ht="15">
      <c r="B124" s="27" t="str">
        <f>'Town Data'!A120</f>
        <v>NEWPORT TOWN</v>
      </c>
      <c r="C124" s="52">
        <f>IF('Town Data'!C120&gt;9,'Town Data'!B120,"*")</f>
        <v>5509995.2</v>
      </c>
      <c r="D124" s="53">
        <f>IF('Town Data'!E120&gt;9,'Town Data'!D120,"*")</f>
        <v>1400299.59</v>
      </c>
      <c r="E124" s="54" t="str">
        <f>IF('Town Data'!G120&gt;9,'Town Data'!F120,"*")</f>
        <v>*</v>
      </c>
      <c r="F124" s="53">
        <f>IF('Town Data'!I120&gt;9,'Town Data'!H120,"*")</f>
        <v>6474870.15</v>
      </c>
      <c r="G124" s="53">
        <f>IF('Town Data'!K120&gt;9,'Town Data'!J120,"*")</f>
        <v>1198880.84</v>
      </c>
      <c r="H124" s="54" t="str">
        <f>IF('Town Data'!M120&gt;9,'Town Data'!L120,"*")</f>
        <v>*</v>
      </c>
      <c r="I124" s="22">
        <f t="shared" si="6"/>
        <v>-0.14901842471698062</v>
      </c>
      <c r="J124" s="22">
        <f t="shared" si="7"/>
        <v>0.16800564599898016</v>
      </c>
      <c r="K124" s="22">
        <f t="shared" si="8"/>
      </c>
      <c r="L124" s="15"/>
    </row>
    <row r="125" spans="2:12" ht="15">
      <c r="B125" s="27" t="str">
        <f>'Town Data'!A121</f>
        <v>NORTH HERO</v>
      </c>
      <c r="C125" s="52">
        <f>IF('Town Data'!C121&gt;9,'Town Data'!B121,"*")</f>
        <v>6101313.28</v>
      </c>
      <c r="D125" s="53">
        <f>IF('Town Data'!E121&gt;9,'Town Data'!D121,"*")</f>
        <v>2005849.29</v>
      </c>
      <c r="E125" s="54" t="str">
        <f>IF('Town Data'!G121&gt;9,'Town Data'!F121,"*")</f>
        <v>*</v>
      </c>
      <c r="F125" s="53">
        <f>IF('Town Data'!I121&gt;9,'Town Data'!H121,"*")</f>
        <v>5909788.06</v>
      </c>
      <c r="G125" s="53">
        <f>IF('Town Data'!K121&gt;9,'Town Data'!J121,"*")</f>
        <v>1820064.76</v>
      </c>
      <c r="H125" s="54" t="str">
        <f>IF('Town Data'!M121&gt;9,'Town Data'!L121,"*")</f>
        <v>*</v>
      </c>
      <c r="I125" s="22">
        <f t="shared" si="6"/>
        <v>0.03240813681565438</v>
      </c>
      <c r="J125" s="22">
        <f t="shared" si="7"/>
        <v>0.10207577998488362</v>
      </c>
      <c r="K125" s="22">
        <f t="shared" si="8"/>
      </c>
      <c r="L125" s="15"/>
    </row>
    <row r="126" spans="2:12" ht="15">
      <c r="B126" s="27" t="str">
        <f>'Town Data'!A122</f>
        <v>NORTHFIELD</v>
      </c>
      <c r="C126" s="52">
        <f>IF('Town Data'!C122&gt;9,'Town Data'!B122,"*")</f>
        <v>90854649.27</v>
      </c>
      <c r="D126" s="53">
        <f>IF('Town Data'!E122&gt;9,'Town Data'!D122,"*")</f>
        <v>14709132.58</v>
      </c>
      <c r="E126" s="54">
        <f>IF('Town Data'!G122&gt;9,'Town Data'!F122,"*")</f>
        <v>1345236.83</v>
      </c>
      <c r="F126" s="53">
        <f>IF('Town Data'!I122&gt;9,'Town Data'!H122,"*")</f>
        <v>92365333.15</v>
      </c>
      <c r="G126" s="53">
        <f>IF('Town Data'!K122&gt;9,'Town Data'!J122,"*")</f>
        <v>14838527.34</v>
      </c>
      <c r="H126" s="54">
        <f>IF('Town Data'!M122&gt;9,'Town Data'!L122,"*")</f>
        <v>1085973.33</v>
      </c>
      <c r="I126" s="22">
        <f t="shared" si="6"/>
        <v>-0.016355528946630667</v>
      </c>
      <c r="J126" s="22">
        <f t="shared" si="7"/>
        <v>-0.008720188805474802</v>
      </c>
      <c r="K126" s="22">
        <f t="shared" si="8"/>
        <v>0.23873836754351968</v>
      </c>
      <c r="L126" s="15"/>
    </row>
    <row r="127" spans="2:11" ht="15">
      <c r="B127" s="27" t="str">
        <f>'Town Data'!A123</f>
        <v>NORWICH</v>
      </c>
      <c r="C127" s="52">
        <f>IF('Town Data'!C123&gt;9,'Town Data'!B123,"*")</f>
        <v>145347524.68</v>
      </c>
      <c r="D127" s="53">
        <f>IF('Town Data'!E123&gt;9,'Town Data'!D123,"*")</f>
        <v>11511993.09</v>
      </c>
      <c r="E127" s="54">
        <f>IF('Town Data'!G123&gt;9,'Town Data'!F123,"*")</f>
        <v>859392.5</v>
      </c>
      <c r="F127" s="53">
        <f>IF('Town Data'!I123&gt;9,'Town Data'!H123,"*")</f>
        <v>144107980.81</v>
      </c>
      <c r="G127" s="53">
        <f>IF('Town Data'!K123&gt;9,'Town Data'!J123,"*")</f>
        <v>10852300.47</v>
      </c>
      <c r="H127" s="54">
        <f>IF('Town Data'!M123&gt;9,'Town Data'!L123,"*")</f>
        <v>997750.17</v>
      </c>
      <c r="I127" s="22">
        <f t="shared" si="6"/>
        <v>0.008601493567759364</v>
      </c>
      <c r="J127" s="22">
        <f t="shared" si="7"/>
        <v>0.06078827450674144</v>
      </c>
      <c r="K127" s="22">
        <f t="shared" si="8"/>
        <v>-0.1386696531457369</v>
      </c>
    </row>
    <row r="128" spans="2:11" ht="15">
      <c r="B128" s="27" t="str">
        <f>'Town Data'!A124</f>
        <v>ORANGE</v>
      </c>
      <c r="C128" s="52">
        <f>IF('Town Data'!C124&gt;9,'Town Data'!B124,"*")</f>
        <v>510941.72</v>
      </c>
      <c r="D128" s="53">
        <f>IF('Town Data'!E124&gt;9,'Town Data'!D124,"*")</f>
        <v>220711.53</v>
      </c>
      <c r="E128" s="54" t="str">
        <f>IF('Town Data'!G124&gt;9,'Town Data'!F124,"*")</f>
        <v>*</v>
      </c>
      <c r="F128" s="53">
        <f>IF('Town Data'!I124&gt;9,'Town Data'!H124,"*")</f>
        <v>396917.21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  <v>0.28727529854399597</v>
      </c>
      <c r="J128" s="22">
        <f t="shared" si="7"/>
      </c>
      <c r="K128" s="22">
        <f t="shared" si="8"/>
      </c>
    </row>
    <row r="129" spans="2:11" ht="15">
      <c r="B129" s="27" t="str">
        <f>'Town Data'!A125</f>
        <v>ORWELL</v>
      </c>
      <c r="C129" s="52">
        <f>IF('Town Data'!C125&gt;9,'Town Data'!B125,"*")</f>
        <v>18416019.83</v>
      </c>
      <c r="D129" s="53">
        <f>IF('Town Data'!E125&gt;9,'Town Data'!D125,"*")</f>
        <v>3026388.45</v>
      </c>
      <c r="E129" s="54" t="str">
        <f>IF('Town Data'!G125&gt;9,'Town Data'!F125,"*")</f>
        <v>*</v>
      </c>
      <c r="F129" s="53">
        <f>IF('Town Data'!I125&gt;9,'Town Data'!H125,"*")</f>
        <v>21298423.28</v>
      </c>
      <c r="G129" s="53">
        <f>IF('Town Data'!K125&gt;9,'Town Data'!J125,"*")</f>
        <v>3144557.39</v>
      </c>
      <c r="H129" s="54" t="str">
        <f>IF('Town Data'!M125&gt;9,'Town Data'!L125,"*")</f>
        <v>*</v>
      </c>
      <c r="I129" s="22">
        <f t="shared" si="6"/>
        <v>-0.13533412366288566</v>
      </c>
      <c r="J129" s="22">
        <f t="shared" si="7"/>
        <v>-0.03757887846976135</v>
      </c>
      <c r="K129" s="22">
        <f t="shared" si="8"/>
      </c>
    </row>
    <row r="130" spans="2:11" ht="15">
      <c r="B130" s="27" t="str">
        <f>'Town Data'!A126</f>
        <v>PAWLET</v>
      </c>
      <c r="C130" s="52">
        <f>IF('Town Data'!C126&gt;9,'Town Data'!B126,"*")</f>
        <v>14817138.83</v>
      </c>
      <c r="D130" s="53">
        <f>IF('Town Data'!E126&gt;9,'Town Data'!D126,"*")</f>
        <v>3617711.3</v>
      </c>
      <c r="E130" s="54">
        <f>IF('Town Data'!G126&gt;9,'Town Data'!F126,"*")</f>
        <v>47018.83</v>
      </c>
      <c r="F130" s="53">
        <f>IF('Town Data'!I126&gt;9,'Town Data'!H126,"*")</f>
        <v>17500606.17</v>
      </c>
      <c r="G130" s="53">
        <f>IF('Town Data'!K126&gt;9,'Town Data'!J126,"*")</f>
        <v>3462134.59</v>
      </c>
      <c r="H130" s="54" t="str">
        <f>IF('Town Data'!M126&gt;9,'Town Data'!L126,"*")</f>
        <v>*</v>
      </c>
      <c r="I130" s="22">
        <f t="shared" si="6"/>
        <v>-0.15333567957206373</v>
      </c>
      <c r="J130" s="22">
        <f t="shared" si="7"/>
        <v>0.044936644129713044</v>
      </c>
      <c r="K130" s="22">
        <f t="shared" si="8"/>
      </c>
    </row>
    <row r="131" spans="2:11" ht="15">
      <c r="B131" s="27" t="str">
        <f>'Town Data'!A127</f>
        <v>PEACHAM</v>
      </c>
      <c r="C131" s="52">
        <f>IF('Town Data'!C127&gt;9,'Town Data'!B127,"*")</f>
        <v>96560.73</v>
      </c>
      <c r="D131" s="53">
        <f>IF('Town Data'!E127&gt;9,'Town Data'!D127,"*")</f>
        <v>60911.72</v>
      </c>
      <c r="E131" s="54" t="str">
        <f>IF('Town Data'!G127&gt;9,'Town Data'!F127,"*")</f>
        <v>*</v>
      </c>
      <c r="F131" s="53">
        <f>IF('Town Data'!I127&gt;9,'Town Data'!H127,"*")</f>
        <v>90512</v>
      </c>
      <c r="G131" s="53">
        <f>IF('Town Data'!K127&gt;9,'Town Data'!J127,"*")</f>
        <v>58156</v>
      </c>
      <c r="H131" s="54" t="str">
        <f>IF('Town Data'!M127&gt;9,'Town Data'!L127,"*")</f>
        <v>*</v>
      </c>
      <c r="I131" s="22">
        <f t="shared" si="6"/>
        <v>0.06682793441753575</v>
      </c>
      <c r="J131" s="22">
        <f t="shared" si="7"/>
        <v>0.04738496457803152</v>
      </c>
      <c r="K131" s="22">
        <f t="shared" si="8"/>
      </c>
    </row>
    <row r="132" spans="2:11" ht="15">
      <c r="B132" s="27" t="str">
        <f>'Town Data'!A128</f>
        <v>PERU</v>
      </c>
      <c r="C132" s="52">
        <f>IF('Town Data'!C128&gt;9,'Town Data'!B128,"*")</f>
        <v>7875628.66</v>
      </c>
      <c r="D132" s="53">
        <f>IF('Town Data'!E128&gt;9,'Town Data'!D128,"*")</f>
        <v>6024744.55</v>
      </c>
      <c r="E132" s="54" t="str">
        <f>IF('Town Data'!G128&gt;9,'Town Data'!F128,"*")</f>
        <v>*</v>
      </c>
      <c r="F132" s="53">
        <f>IF('Town Data'!I128&gt;9,'Town Data'!H128,"*")</f>
        <v>8571170.91</v>
      </c>
      <c r="G132" s="53">
        <f>IF('Town Data'!K128&gt;9,'Town Data'!J128,"*")</f>
        <v>6758175.5</v>
      </c>
      <c r="H132" s="54" t="str">
        <f>IF('Town Data'!M128&gt;9,'Town Data'!L128,"*")</f>
        <v>*</v>
      </c>
      <c r="I132" s="22">
        <f t="shared" si="6"/>
        <v>-0.08114903521390637</v>
      </c>
      <c r="J132" s="22">
        <f t="shared" si="7"/>
        <v>-0.1085249931730835</v>
      </c>
      <c r="K132" s="22">
        <f t="shared" si="8"/>
      </c>
    </row>
    <row r="133" spans="2:11" ht="15">
      <c r="B133" s="27" t="str">
        <f>'Town Data'!A129</f>
        <v>PITTSFIELD</v>
      </c>
      <c r="C133" s="52">
        <f>IF('Town Data'!C129&gt;9,'Town Data'!B129,"*")</f>
        <v>13290039.92</v>
      </c>
      <c r="D133" s="53">
        <f>IF('Town Data'!E129&gt;9,'Town Data'!D129,"*")</f>
        <v>3427007.14</v>
      </c>
      <c r="E133" s="54" t="str">
        <f>IF('Town Data'!G129&gt;9,'Town Data'!F129,"*")</f>
        <v>*</v>
      </c>
      <c r="F133" s="53">
        <f>IF('Town Data'!I129&gt;9,'Town Data'!H129,"*")</f>
        <v>16826857.31</v>
      </c>
      <c r="G133" s="53">
        <f>IF('Town Data'!K129&gt;9,'Town Data'!J129,"*")</f>
        <v>3298674.31</v>
      </c>
      <c r="H133" s="54" t="str">
        <f>IF('Town Data'!M129&gt;9,'Town Data'!L129,"*")</f>
        <v>*</v>
      </c>
      <c r="I133" s="22">
        <f t="shared" si="6"/>
        <v>-0.2101888264006441</v>
      </c>
      <c r="J133" s="22">
        <f t="shared" si="7"/>
        <v>0.03890436519026944</v>
      </c>
      <c r="K133" s="22">
        <f t="shared" si="8"/>
      </c>
    </row>
    <row r="134" spans="2:11" ht="15">
      <c r="B134" s="27" t="str">
        <f>'Town Data'!A130</f>
        <v>PITTSFORD</v>
      </c>
      <c r="C134" s="52">
        <f>IF('Town Data'!C130&gt;9,'Town Data'!B130,"*")</f>
        <v>33659022.33</v>
      </c>
      <c r="D134" s="53">
        <f>IF('Town Data'!E130&gt;9,'Town Data'!D130,"*")</f>
        <v>8193241.75</v>
      </c>
      <c r="E134" s="54">
        <f>IF('Town Data'!G130&gt;9,'Town Data'!F130,"*")</f>
        <v>148521.5</v>
      </c>
      <c r="F134" s="53">
        <f>IF('Town Data'!I130&gt;9,'Town Data'!H130,"*")</f>
        <v>33599666.27</v>
      </c>
      <c r="G134" s="53">
        <f>IF('Town Data'!K130&gt;9,'Town Data'!J130,"*")</f>
        <v>7286439.67</v>
      </c>
      <c r="H134" s="54">
        <f>IF('Town Data'!M130&gt;9,'Town Data'!L130,"*")</f>
        <v>152869</v>
      </c>
      <c r="I134" s="22">
        <f t="shared" si="6"/>
        <v>0.0017665669510828427</v>
      </c>
      <c r="J134" s="22">
        <f t="shared" si="7"/>
        <v>0.12445063996529324</v>
      </c>
      <c r="K134" s="22">
        <f t="shared" si="8"/>
        <v>-0.02843938273946974</v>
      </c>
    </row>
    <row r="135" spans="2:11" ht="15">
      <c r="B135" s="27" t="str">
        <f>'Town Data'!A131</f>
        <v>PLAINFIELD</v>
      </c>
      <c r="C135" s="52">
        <f>IF('Town Data'!C131&gt;9,'Town Data'!B131,"*")</f>
        <v>10537544.98</v>
      </c>
      <c r="D135" s="53">
        <f>IF('Town Data'!E131&gt;9,'Town Data'!D131,"*")</f>
        <v>1545250.38</v>
      </c>
      <c r="E135" s="54">
        <f>IF('Town Data'!G131&gt;9,'Town Data'!F131,"*")</f>
        <v>977808.5</v>
      </c>
      <c r="F135" s="53">
        <f>IF('Town Data'!I131&gt;9,'Town Data'!H131,"*")</f>
        <v>9126488.87</v>
      </c>
      <c r="G135" s="53">
        <f>IF('Town Data'!K131&gt;9,'Town Data'!J131,"*")</f>
        <v>1407884.5</v>
      </c>
      <c r="H135" s="54" t="str">
        <f>IF('Town Data'!M131&gt;9,'Town Data'!L131,"*")</f>
        <v>*</v>
      </c>
      <c r="I135" s="22">
        <f t="shared" si="6"/>
        <v>0.1546110590939669</v>
      </c>
      <c r="J135" s="22">
        <f t="shared" si="7"/>
        <v>0.09756899802505098</v>
      </c>
      <c r="K135" s="22">
        <f t="shared" si="8"/>
      </c>
    </row>
    <row r="136" spans="2:11" ht="15">
      <c r="B136" s="27" t="str">
        <f>'Town Data'!A132</f>
        <v>PLYMOUTH</v>
      </c>
      <c r="C136" s="52">
        <f>IF('Town Data'!C132&gt;9,'Town Data'!B132,"*")</f>
        <v>3927399.76</v>
      </c>
      <c r="D136" s="53">
        <f>IF('Town Data'!E132&gt;9,'Town Data'!D132,"*")</f>
        <v>405493.1</v>
      </c>
      <c r="E136" s="54" t="str">
        <f>IF('Town Data'!G132&gt;9,'Town Data'!F132,"*")</f>
        <v>*</v>
      </c>
      <c r="F136" s="53">
        <f>IF('Town Data'!I132&gt;9,'Town Data'!H132,"*")</f>
        <v>3871187</v>
      </c>
      <c r="G136" s="53">
        <f>IF('Town Data'!K132&gt;9,'Town Data'!J132,"*")</f>
        <v>356358</v>
      </c>
      <c r="H136" s="54" t="str">
        <f>IF('Town Data'!M132&gt;9,'Town Data'!L132,"*")</f>
        <v>*</v>
      </c>
      <c r="I136" s="22">
        <f t="shared" si="6"/>
        <v>0.014520807183946365</v>
      </c>
      <c r="J136" s="22">
        <f t="shared" si="7"/>
        <v>0.13788128791832927</v>
      </c>
      <c r="K136" s="22">
        <f t="shared" si="8"/>
      </c>
    </row>
    <row r="137" spans="2:11" ht="15">
      <c r="B137" s="27" t="str">
        <f>'Town Data'!A133</f>
        <v>POMFRET</v>
      </c>
      <c r="C137" s="52">
        <f>IF('Town Data'!C133&gt;9,'Town Data'!B133,"*")</f>
        <v>1380404.7</v>
      </c>
      <c r="D137" s="53">
        <f>IF('Town Data'!E133&gt;9,'Town Data'!D133,"*")</f>
        <v>804635.63</v>
      </c>
      <c r="E137" s="54" t="str">
        <f>IF('Town Data'!G133&gt;9,'Town Data'!F133,"*")</f>
        <v>*</v>
      </c>
      <c r="F137" s="53">
        <f>IF('Town Data'!I133&gt;9,'Town Data'!H133,"*")</f>
        <v>1759151.64</v>
      </c>
      <c r="G137" s="53">
        <f>IF('Town Data'!K133&gt;9,'Town Data'!J133,"*")</f>
        <v>937177.16</v>
      </c>
      <c r="H137" s="54" t="str">
        <f>IF('Town Data'!M133&gt;9,'Town Data'!L133,"*")</f>
        <v>*</v>
      </c>
      <c r="I137" s="22">
        <f t="shared" si="6"/>
        <v>-0.21530090492937834</v>
      </c>
      <c r="J137" s="22">
        <f t="shared" si="7"/>
        <v>-0.14142633394949577</v>
      </c>
      <c r="K137" s="22">
        <f t="shared" si="8"/>
      </c>
    </row>
    <row r="138" spans="2:11" ht="15">
      <c r="B138" s="27" t="str">
        <f>'Town Data'!A134</f>
        <v>POULTNEY</v>
      </c>
      <c r="C138" s="52">
        <f>IF('Town Data'!C134&gt;9,'Town Data'!B134,"*")</f>
        <v>54182457.89</v>
      </c>
      <c r="D138" s="53">
        <f>IF('Town Data'!E134&gt;9,'Town Data'!D134,"*")</f>
        <v>8139842.23</v>
      </c>
      <c r="E138" s="54">
        <f>IF('Town Data'!G134&gt;9,'Town Data'!F134,"*")</f>
        <v>81900.83</v>
      </c>
      <c r="F138" s="53">
        <f>IF('Town Data'!I134&gt;9,'Town Data'!H134,"*")</f>
        <v>52849586.93</v>
      </c>
      <c r="G138" s="53">
        <f>IF('Town Data'!K134&gt;9,'Town Data'!J134,"*")</f>
        <v>8036486.44</v>
      </c>
      <c r="H138" s="54">
        <f>IF('Town Data'!M134&gt;9,'Town Data'!L134,"*")</f>
        <v>110705</v>
      </c>
      <c r="I138" s="22">
        <f t="shared" si="6"/>
        <v>0.02522008283178082</v>
      </c>
      <c r="J138" s="22">
        <f t="shared" si="7"/>
        <v>0.012860818066657502</v>
      </c>
      <c r="K138" s="22">
        <f t="shared" si="8"/>
        <v>-0.2601885190370805</v>
      </c>
    </row>
    <row r="139" spans="2:11" ht="15">
      <c r="B139" s="27" t="str">
        <f>'Town Data'!A135</f>
        <v>POWNAL</v>
      </c>
      <c r="C139" s="52">
        <f>IF('Town Data'!C135&gt;9,'Town Data'!B135,"*")</f>
        <v>9785145.65</v>
      </c>
      <c r="D139" s="53">
        <f>IF('Town Data'!E135&gt;9,'Town Data'!D135,"*")</f>
        <v>4707814.15</v>
      </c>
      <c r="E139" s="54">
        <f>IF('Town Data'!G135&gt;9,'Town Data'!F135,"*")</f>
        <v>60517.17</v>
      </c>
      <c r="F139" s="53">
        <f>IF('Town Data'!I135&gt;9,'Town Data'!H135,"*")</f>
        <v>9396746.54</v>
      </c>
      <c r="G139" s="53">
        <f>IF('Town Data'!K135&gt;9,'Town Data'!J135,"*")</f>
        <v>4675671.39</v>
      </c>
      <c r="H139" s="54" t="str">
        <f>IF('Town Data'!M135&gt;9,'Town Data'!L135,"*")</f>
        <v>*</v>
      </c>
      <c r="I139" s="22">
        <f t="shared" si="6"/>
        <v>0.041333360258964835</v>
      </c>
      <c r="J139" s="22">
        <f t="shared" si="7"/>
        <v>0.006874469422454581</v>
      </c>
      <c r="K139" s="22">
        <f t="shared" si="8"/>
      </c>
    </row>
    <row r="140" spans="2:11" ht="15">
      <c r="B140" s="27" t="str">
        <f>'Town Data'!A136</f>
        <v>PROCTOR</v>
      </c>
      <c r="C140" s="52">
        <f>IF('Town Data'!C136&gt;9,'Town Data'!B136,"*")</f>
        <v>13881077.84</v>
      </c>
      <c r="D140" s="53">
        <f>IF('Town Data'!E136&gt;9,'Town Data'!D136,"*")</f>
        <v>1858194.58</v>
      </c>
      <c r="E140" s="54" t="str">
        <f>IF('Town Data'!G136&gt;9,'Town Data'!F136,"*")</f>
        <v>*</v>
      </c>
      <c r="F140" s="53">
        <f>IF('Town Data'!I136&gt;9,'Town Data'!H136,"*")</f>
        <v>15202719.1</v>
      </c>
      <c r="G140" s="53">
        <f>IF('Town Data'!K136&gt;9,'Town Data'!J136,"*")</f>
        <v>2263380.25</v>
      </c>
      <c r="H140" s="54" t="str">
        <f>IF('Town Data'!M136&gt;9,'Town Data'!L136,"*")</f>
        <v>*</v>
      </c>
      <c r="I140" s="22">
        <f t="shared" si="6"/>
        <v>-0.08693453133656859</v>
      </c>
      <c r="J140" s="22">
        <f t="shared" si="7"/>
        <v>-0.1790179400920371</v>
      </c>
      <c r="K140" s="22">
        <f t="shared" si="8"/>
      </c>
    </row>
    <row r="141" spans="2:11" ht="15">
      <c r="B141" s="27" t="str">
        <f>'Town Data'!A137</f>
        <v>PUTNEY</v>
      </c>
      <c r="C141" s="52">
        <f>IF('Town Data'!C137&gt;9,'Town Data'!B137,"*")</f>
        <v>61091965.81</v>
      </c>
      <c r="D141" s="53">
        <f>IF('Town Data'!E137&gt;9,'Town Data'!D137,"*")</f>
        <v>4680248.29</v>
      </c>
      <c r="E141" s="54">
        <f>IF('Town Data'!G137&gt;9,'Town Data'!F137,"*")</f>
        <v>338989.5</v>
      </c>
      <c r="F141" s="53">
        <f>IF('Town Data'!I137&gt;9,'Town Data'!H137,"*")</f>
        <v>60490999.53</v>
      </c>
      <c r="G141" s="53">
        <f>IF('Town Data'!K137&gt;9,'Town Data'!J137,"*")</f>
        <v>4775935.3</v>
      </c>
      <c r="H141" s="54">
        <f>IF('Town Data'!M137&gt;9,'Town Data'!L137,"*")</f>
        <v>332921</v>
      </c>
      <c r="I141" s="22">
        <f t="shared" si="6"/>
        <v>0.009934804924193012</v>
      </c>
      <c r="J141" s="22">
        <f t="shared" si="7"/>
        <v>-0.02003524000838114</v>
      </c>
      <c r="K141" s="22">
        <f t="shared" si="8"/>
        <v>0.018228048095494127</v>
      </c>
    </row>
    <row r="142" spans="2:11" ht="15">
      <c r="B142" s="27" t="str">
        <f>'Town Data'!A138</f>
        <v>RANDOLPH</v>
      </c>
      <c r="C142" s="52">
        <f>IF('Town Data'!C138&gt;9,'Town Data'!B138,"*")</f>
        <v>169493877.89</v>
      </c>
      <c r="D142" s="53">
        <f>IF('Town Data'!E138&gt;9,'Town Data'!D138,"*")</f>
        <v>24253857.3</v>
      </c>
      <c r="E142" s="54">
        <f>IF('Town Data'!G138&gt;9,'Town Data'!F138,"*")</f>
        <v>1605825</v>
      </c>
      <c r="F142" s="53">
        <f>IF('Town Data'!I138&gt;9,'Town Data'!H138,"*")</f>
        <v>176948412.39</v>
      </c>
      <c r="G142" s="53">
        <f>IF('Town Data'!K138&gt;9,'Town Data'!J138,"*")</f>
        <v>24403969.79</v>
      </c>
      <c r="H142" s="54">
        <f>IF('Town Data'!M138&gt;9,'Town Data'!L138,"*")</f>
        <v>487003.67</v>
      </c>
      <c r="I142" s="22">
        <f t="shared" si="6"/>
        <v>-0.04212829264367722</v>
      </c>
      <c r="J142" s="22">
        <f t="shared" si="7"/>
        <v>-0.006151150460016954</v>
      </c>
      <c r="K142" s="22">
        <f t="shared" si="8"/>
        <v>2.297357081518503</v>
      </c>
    </row>
    <row r="143" spans="2:11" ht="15">
      <c r="B143" s="27" t="str">
        <f>'Town Data'!A139</f>
        <v>READING</v>
      </c>
      <c r="C143" s="52">
        <f>IF('Town Data'!C139&gt;9,'Town Data'!B139,"*")</f>
        <v>997655.56</v>
      </c>
      <c r="D143" s="53">
        <f>IF('Town Data'!E139&gt;9,'Town Data'!D139,"*")</f>
        <v>518763.03</v>
      </c>
      <c r="E143" s="54" t="str">
        <f>IF('Town Data'!G139&gt;9,'Town Data'!F139,"*")</f>
        <v>*</v>
      </c>
      <c r="F143" s="53">
        <f>IF('Town Data'!I139&gt;9,'Town Data'!H139,"*")</f>
        <v>1126159.5</v>
      </c>
      <c r="G143" s="53">
        <f>IF('Town Data'!K139&gt;9,'Town Data'!J139,"*")</f>
        <v>461435</v>
      </c>
      <c r="H143" s="54" t="str">
        <f>IF('Town Data'!M139&gt;9,'Town Data'!L139,"*")</f>
        <v>*</v>
      </c>
      <c r="I143" s="22">
        <f t="shared" si="6"/>
        <v>-0.11410811701184419</v>
      </c>
      <c r="J143" s="22">
        <f t="shared" si="7"/>
        <v>0.12423858181542369</v>
      </c>
      <c r="K143" s="22">
        <f t="shared" si="8"/>
      </c>
    </row>
    <row r="144" spans="2:11" ht="15">
      <c r="B144" s="27" t="str">
        <f>'Town Data'!A140</f>
        <v>READSBORO</v>
      </c>
      <c r="C144" s="52">
        <f>IF('Town Data'!C140&gt;9,'Town Data'!B140,"*")</f>
        <v>1808553.92</v>
      </c>
      <c r="D144" s="53">
        <f>IF('Town Data'!E140&gt;9,'Town Data'!D140,"*")</f>
        <v>390714.21</v>
      </c>
      <c r="E144" s="54" t="str">
        <f>IF('Town Data'!G140&gt;9,'Town Data'!F140,"*")</f>
        <v>*</v>
      </c>
      <c r="F144" s="53">
        <f>IF('Town Data'!I140&gt;9,'Town Data'!H140,"*")</f>
        <v>1846236.5</v>
      </c>
      <c r="G144" s="53">
        <f>IF('Town Data'!K140&gt;9,'Town Data'!J140,"*")</f>
        <v>484183.9</v>
      </c>
      <c r="H144" s="54" t="str">
        <f>IF('Town Data'!M140&gt;9,'Town Data'!L140,"*")</f>
        <v>*</v>
      </c>
      <c r="I144" s="22">
        <f t="shared" si="6"/>
        <v>-0.020410483705635803</v>
      </c>
      <c r="J144" s="22">
        <f t="shared" si="7"/>
        <v>-0.1930458447709641</v>
      </c>
      <c r="K144" s="22">
        <f t="shared" si="8"/>
      </c>
    </row>
    <row r="145" spans="2:11" ht="15">
      <c r="B145" s="27" t="str">
        <f>'Town Data'!A141</f>
        <v>RICHFORD</v>
      </c>
      <c r="C145" s="52">
        <f>IF('Town Data'!C141&gt;9,'Town Data'!B141,"*")</f>
        <v>64201987.27</v>
      </c>
      <c r="D145" s="53">
        <f>IF('Town Data'!E141&gt;9,'Town Data'!D141,"*")</f>
        <v>3072571.1</v>
      </c>
      <c r="E145" s="54">
        <f>IF('Town Data'!G141&gt;9,'Town Data'!F141,"*")</f>
        <v>66125.17</v>
      </c>
      <c r="F145" s="53">
        <f>IF('Town Data'!I141&gt;9,'Town Data'!H141,"*")</f>
        <v>73985847.42</v>
      </c>
      <c r="G145" s="53">
        <f>IF('Town Data'!K141&gt;9,'Town Data'!J141,"*")</f>
        <v>3078566.02</v>
      </c>
      <c r="H145" s="54">
        <f>IF('Town Data'!M141&gt;9,'Town Data'!L141,"*")</f>
        <v>166166.67</v>
      </c>
      <c r="I145" s="22">
        <f t="shared" si="6"/>
        <v>-0.13223961732112574</v>
      </c>
      <c r="J145" s="22">
        <f t="shared" si="7"/>
        <v>-0.0019473092215836012</v>
      </c>
      <c r="K145" s="22">
        <f t="shared" si="8"/>
        <v>-0.6020551534191544</v>
      </c>
    </row>
    <row r="146" spans="2:11" ht="15">
      <c r="B146" s="27" t="str">
        <f>'Town Data'!A142</f>
        <v>RICHMOND</v>
      </c>
      <c r="C146" s="52">
        <f>IF('Town Data'!C142&gt;9,'Town Data'!B142,"*")</f>
        <v>112377895.73</v>
      </c>
      <c r="D146" s="53">
        <f>IF('Town Data'!E142&gt;9,'Town Data'!D142,"*")</f>
        <v>23498108.89</v>
      </c>
      <c r="E146" s="54">
        <f>IF('Town Data'!G142&gt;9,'Town Data'!F142,"*")</f>
        <v>835680</v>
      </c>
      <c r="F146" s="53">
        <f>IF('Town Data'!I142&gt;9,'Town Data'!H142,"*")</f>
        <v>137782703.66</v>
      </c>
      <c r="G146" s="53">
        <f>IF('Town Data'!K142&gt;9,'Town Data'!J142,"*")</f>
        <v>23514310.35</v>
      </c>
      <c r="H146" s="54">
        <f>IF('Town Data'!M142&gt;9,'Town Data'!L142,"*")</f>
        <v>551378.67</v>
      </c>
      <c r="I146" s="22">
        <f t="shared" si="6"/>
        <v>-0.18438314284128335</v>
      </c>
      <c r="J146" s="22">
        <f t="shared" si="7"/>
        <v>-0.0006890042599102165</v>
      </c>
      <c r="K146" s="22">
        <f t="shared" si="8"/>
        <v>0.5156190209534219</v>
      </c>
    </row>
    <row r="147" spans="2:11" ht="15">
      <c r="B147" s="27" t="str">
        <f>'Town Data'!A143</f>
        <v>RIPTON</v>
      </c>
      <c r="C147" s="52">
        <f>IF('Town Data'!C143&gt;9,'Town Data'!B143,"*")</f>
        <v>2621527.52</v>
      </c>
      <c r="D147" s="53">
        <f>IF('Town Data'!E143&gt;9,'Town Data'!D143,"*")</f>
        <v>65901.95</v>
      </c>
      <c r="E147" s="54" t="str">
        <f>IF('Town Data'!G143&gt;9,'Town Data'!F143,"*")</f>
        <v>*</v>
      </c>
      <c r="F147" s="53">
        <f>IF('Town Data'!I143&gt;9,'Town Data'!H143,"*")</f>
        <v>2525109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  <v>0.03818390414037573</v>
      </c>
      <c r="J147" s="22">
        <f t="shared" si="7"/>
      </c>
      <c r="K147" s="22">
        <f t="shared" si="8"/>
      </c>
    </row>
    <row r="148" spans="2:11" ht="15">
      <c r="B148" s="27" t="str">
        <f>'Town Data'!A144</f>
        <v>ROCHESTER</v>
      </c>
      <c r="C148" s="52">
        <f>IF('Town Data'!C144&gt;9,'Town Data'!B144,"*")</f>
        <v>25851006.88</v>
      </c>
      <c r="D148" s="53">
        <f>IF('Town Data'!E144&gt;9,'Town Data'!D144,"*")</f>
        <v>3001815.12</v>
      </c>
      <c r="E148" s="54">
        <f>IF('Town Data'!G144&gt;9,'Town Data'!F144,"*")</f>
        <v>40752.17</v>
      </c>
      <c r="F148" s="53">
        <f>IF('Town Data'!I144&gt;9,'Town Data'!H144,"*")</f>
        <v>24640229.26</v>
      </c>
      <c r="G148" s="53">
        <f>IF('Town Data'!K144&gt;9,'Town Data'!J144,"*")</f>
        <v>2929007.73</v>
      </c>
      <c r="H148" s="54" t="str">
        <f>IF('Town Data'!M144&gt;9,'Town Data'!L144,"*")</f>
        <v>*</v>
      </c>
      <c r="I148" s="22">
        <f t="shared" si="6"/>
        <v>0.04913824490933317</v>
      </c>
      <c r="J148" s="22">
        <f t="shared" si="7"/>
        <v>0.024857356726743815</v>
      </c>
      <c r="K148" s="22">
        <f t="shared" si="8"/>
      </c>
    </row>
    <row r="149" spans="2:11" ht="15">
      <c r="B149" s="27" t="str">
        <f>'Town Data'!A145</f>
        <v>ROCKINGHAM</v>
      </c>
      <c r="C149" s="52">
        <f>IF('Town Data'!C145&gt;9,'Town Data'!B145,"*")</f>
        <v>175037488.63</v>
      </c>
      <c r="D149" s="53">
        <f>IF('Town Data'!E145&gt;9,'Town Data'!D145,"*")</f>
        <v>16266434.3</v>
      </c>
      <c r="E149" s="54">
        <f>IF('Town Data'!G145&gt;9,'Town Data'!F145,"*")</f>
        <v>1316948.83</v>
      </c>
      <c r="F149" s="53">
        <f>IF('Town Data'!I145&gt;9,'Town Data'!H145,"*")</f>
        <v>184209391.2</v>
      </c>
      <c r="G149" s="53">
        <f>IF('Town Data'!K145&gt;9,'Town Data'!J145,"*")</f>
        <v>16283885.18</v>
      </c>
      <c r="H149" s="54">
        <f>IF('Town Data'!M145&gt;9,'Town Data'!L145,"*")</f>
        <v>1482167.5</v>
      </c>
      <c r="I149" s="22">
        <f t="shared" si="6"/>
        <v>-0.049790635049881175</v>
      </c>
      <c r="J149" s="22">
        <f t="shared" si="7"/>
        <v>-0.0010716656256844815</v>
      </c>
      <c r="K149" s="22">
        <f t="shared" si="8"/>
        <v>-0.1114709842173708</v>
      </c>
    </row>
    <row r="150" spans="2:11" ht="15">
      <c r="B150" s="27" t="str">
        <f>'Town Data'!A146</f>
        <v>ROXBURY</v>
      </c>
      <c r="C150" s="52">
        <f>IF('Town Data'!C146&gt;9,'Town Data'!B146,"*")</f>
        <v>1038409.6</v>
      </c>
      <c r="D150" s="53">
        <f>IF('Town Data'!E146&gt;9,'Town Data'!D146,"*")</f>
        <v>381063.32</v>
      </c>
      <c r="E150" s="54" t="str">
        <f>IF('Town Data'!G146&gt;9,'Town Data'!F146,"*")</f>
        <v>*</v>
      </c>
      <c r="F150" s="53">
        <f>IF('Town Data'!I146&gt;9,'Town Data'!H146,"*")</f>
        <v>1583966.02</v>
      </c>
      <c r="G150" s="53">
        <f>IF('Town Data'!K146&gt;9,'Town Data'!J146,"*")</f>
        <v>346625</v>
      </c>
      <c r="H150" s="54" t="str">
        <f>IF('Town Data'!M146&gt;9,'Town Data'!L146,"*")</f>
        <v>*</v>
      </c>
      <c r="I150" s="22">
        <f t="shared" si="6"/>
        <v>-0.34442432041566146</v>
      </c>
      <c r="J150" s="22">
        <f t="shared" si="7"/>
        <v>0.09935324918860441</v>
      </c>
      <c r="K150" s="22">
        <f t="shared" si="8"/>
      </c>
    </row>
    <row r="151" spans="2:11" ht="15">
      <c r="B151" s="27" t="str">
        <f>'Town Data'!A147</f>
        <v>ROYALTON</v>
      </c>
      <c r="C151" s="52">
        <f>IF('Town Data'!C147&gt;9,'Town Data'!B147,"*")</f>
        <v>58325219.49</v>
      </c>
      <c r="D151" s="53">
        <f>IF('Town Data'!E147&gt;9,'Town Data'!D147,"*")</f>
        <v>12138236.5</v>
      </c>
      <c r="E151" s="54">
        <f>IF('Town Data'!G147&gt;9,'Town Data'!F147,"*")</f>
        <v>72789.83</v>
      </c>
      <c r="F151" s="53">
        <f>IF('Town Data'!I147&gt;9,'Town Data'!H147,"*")</f>
        <v>42062131.84</v>
      </c>
      <c r="G151" s="53">
        <f>IF('Town Data'!K147&gt;9,'Town Data'!J147,"*")</f>
        <v>11194281.69</v>
      </c>
      <c r="H151" s="54">
        <f>IF('Town Data'!M147&gt;9,'Town Data'!L147,"*")</f>
        <v>59862.5</v>
      </c>
      <c r="I151" s="22">
        <f t="shared" si="6"/>
        <v>0.3866443981456551</v>
      </c>
      <c r="J151" s="22">
        <f t="shared" si="7"/>
        <v>0.08432473258585657</v>
      </c>
      <c r="K151" s="22">
        <f t="shared" si="8"/>
        <v>0.21595038630194197</v>
      </c>
    </row>
    <row r="152" spans="2:11" ht="15">
      <c r="B152" s="27" t="str">
        <f>'Town Data'!A148</f>
        <v>RUPERT</v>
      </c>
      <c r="C152" s="52">
        <f>IF('Town Data'!C148&gt;9,'Town Data'!B148,"*")</f>
        <v>1389281.52</v>
      </c>
      <c r="D152" s="53">
        <f>IF('Town Data'!E148&gt;9,'Town Data'!D148,"*")</f>
        <v>308987.71</v>
      </c>
      <c r="E152" s="54" t="str">
        <f>IF('Town Data'!G148&gt;9,'Town Data'!F148,"*")</f>
        <v>*</v>
      </c>
      <c r="F152" s="53">
        <f>IF('Town Data'!I148&gt;9,'Town Data'!H148,"*")</f>
        <v>1449315.34</v>
      </c>
      <c r="G152" s="53">
        <f>IF('Town Data'!K148&gt;9,'Town Data'!J148,"*")</f>
        <v>478678.36</v>
      </c>
      <c r="H152" s="54" t="str">
        <f>IF('Town Data'!M148&gt;9,'Town Data'!L148,"*")</f>
        <v>*</v>
      </c>
      <c r="I152" s="22">
        <f t="shared" si="6"/>
        <v>-0.0414221931853699</v>
      </c>
      <c r="J152" s="22">
        <f t="shared" si="7"/>
        <v>-0.35449826894200936</v>
      </c>
      <c r="K152" s="22">
        <f t="shared" si="8"/>
      </c>
    </row>
    <row r="153" spans="2:11" ht="15">
      <c r="B153" s="27" t="str">
        <f>'Town Data'!A149</f>
        <v>RUTLAND</v>
      </c>
      <c r="C153" s="52">
        <f>IF('Town Data'!C149&gt;9,'Town Data'!B149,"*")</f>
        <v>567186146.61</v>
      </c>
      <c r="D153" s="53">
        <f>IF('Town Data'!E149&gt;9,'Town Data'!D149,"*")</f>
        <v>182020029</v>
      </c>
      <c r="E153" s="54">
        <f>IF('Town Data'!G149&gt;9,'Town Data'!F149,"*")</f>
        <v>6076466.5</v>
      </c>
      <c r="F153" s="53">
        <f>IF('Town Data'!I149&gt;9,'Town Data'!H149,"*")</f>
        <v>606294107.93</v>
      </c>
      <c r="G153" s="53">
        <f>IF('Town Data'!K149&gt;9,'Town Data'!J149,"*")</f>
        <v>177133362.13</v>
      </c>
      <c r="H153" s="54">
        <f>IF('Town Data'!M149&gt;9,'Town Data'!L149,"*")</f>
        <v>6787699.83</v>
      </c>
      <c r="I153" s="22">
        <f t="shared" si="6"/>
        <v>-0.06450328447611298</v>
      </c>
      <c r="J153" s="22">
        <f t="shared" si="7"/>
        <v>0.02758750136754944</v>
      </c>
      <c r="K153" s="22">
        <f t="shared" si="8"/>
        <v>-0.10478267274821433</v>
      </c>
    </row>
    <row r="154" spans="2:11" ht="15">
      <c r="B154" s="27" t="str">
        <f>'Town Data'!A150</f>
        <v>RUTLAND TOWN</v>
      </c>
      <c r="C154" s="52">
        <f>IF('Town Data'!C150&gt;9,'Town Data'!B150,"*")</f>
        <v>271660452.01</v>
      </c>
      <c r="D154" s="53">
        <f>IF('Town Data'!E150&gt;9,'Town Data'!D150,"*")</f>
        <v>99209627.26</v>
      </c>
      <c r="E154" s="54">
        <f>IF('Town Data'!G150&gt;9,'Town Data'!F150,"*")</f>
        <v>13286753.67</v>
      </c>
      <c r="F154" s="53">
        <f>IF('Town Data'!I150&gt;9,'Town Data'!H150,"*")</f>
        <v>271233084.98</v>
      </c>
      <c r="G154" s="53">
        <f>IF('Town Data'!K150&gt;9,'Town Data'!J150,"*")</f>
        <v>104544317.26</v>
      </c>
      <c r="H154" s="54">
        <f>IF('Town Data'!M150&gt;9,'Town Data'!L150,"*")</f>
        <v>21390416.33</v>
      </c>
      <c r="I154" s="22">
        <f t="shared" si="6"/>
        <v>0.0015756449108392668</v>
      </c>
      <c r="J154" s="22">
        <f t="shared" si="7"/>
        <v>-0.051028024667593486</v>
      </c>
      <c r="K154" s="22">
        <f t="shared" si="8"/>
        <v>-0.37884548551935543</v>
      </c>
    </row>
    <row r="155" spans="2:11" ht="15">
      <c r="B155" s="27" t="str">
        <f>'Town Data'!A151</f>
        <v>RYEGATE</v>
      </c>
      <c r="C155" s="52">
        <f>IF('Town Data'!C151&gt;9,'Town Data'!B151,"*")</f>
        <v>23160005.63</v>
      </c>
      <c r="D155" s="53">
        <f>IF('Town Data'!E151&gt;9,'Town Data'!D151,"*")</f>
        <v>843744.26</v>
      </c>
      <c r="E155" s="54">
        <f>IF('Town Data'!G151&gt;9,'Town Data'!F151,"*")</f>
        <v>395009.33</v>
      </c>
      <c r="F155" s="53">
        <f>IF('Town Data'!I151&gt;9,'Town Data'!H151,"*")</f>
        <v>18857038.53</v>
      </c>
      <c r="G155" s="53">
        <f>IF('Town Data'!K151&gt;9,'Town Data'!J151,"*")</f>
        <v>853687.37</v>
      </c>
      <c r="H155" s="54" t="str">
        <f>IF('Town Data'!M151&gt;9,'Town Data'!L151,"*")</f>
        <v>*</v>
      </c>
      <c r="I155" s="22">
        <f t="shared" si="6"/>
        <v>0.22818891169757807</v>
      </c>
      <c r="J155" s="22">
        <f t="shared" si="7"/>
        <v>-0.011647249742022055</v>
      </c>
      <c r="K155" s="22">
        <f t="shared" si="8"/>
      </c>
    </row>
    <row r="156" spans="2:11" ht="15">
      <c r="B156" s="27" t="str">
        <f>'Town Data'!A152</f>
        <v>SALISBURY</v>
      </c>
      <c r="C156" s="52">
        <f>IF('Town Data'!C152&gt;9,'Town Data'!B152,"*")</f>
        <v>2235250.67</v>
      </c>
      <c r="D156" s="53">
        <f>IF('Town Data'!E152&gt;9,'Town Data'!D152,"*")</f>
        <v>998285.69</v>
      </c>
      <c r="E156" s="54" t="str">
        <f>IF('Town Data'!G152&gt;9,'Town Data'!F152,"*")</f>
        <v>*</v>
      </c>
      <c r="F156" s="53">
        <f>IF('Town Data'!I152&gt;9,'Town Data'!H152,"*")</f>
        <v>2209770.6</v>
      </c>
      <c r="G156" s="53">
        <f>IF('Town Data'!K152&gt;9,'Town Data'!J152,"*")</f>
        <v>900357.83</v>
      </c>
      <c r="H156" s="54" t="str">
        <f>IF('Town Data'!M152&gt;9,'Town Data'!L152,"*")</f>
        <v>*</v>
      </c>
      <c r="I156" s="22">
        <f t="shared" si="6"/>
        <v>0.011530640329815154</v>
      </c>
      <c r="J156" s="22">
        <f t="shared" si="7"/>
        <v>0.10876548938325997</v>
      </c>
      <c r="K156" s="22">
        <f t="shared" si="8"/>
      </c>
    </row>
    <row r="157" spans="2:11" ht="15">
      <c r="B157" s="27" t="str">
        <f>'Town Data'!A153</f>
        <v>SANDGATE</v>
      </c>
      <c r="C157" s="52">
        <f>IF('Town Data'!C153&gt;9,'Town Data'!B153,"*")</f>
        <v>841176.79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>
        <f>IF('Town Data'!I153&gt;9,'Town Data'!H153,"*")</f>
        <v>756454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  <v>0.11199992332646802</v>
      </c>
      <c r="J157" s="22">
        <f t="shared" si="7"/>
      </c>
      <c r="K157" s="22">
        <f t="shared" si="8"/>
      </c>
    </row>
    <row r="158" spans="2:11" ht="15">
      <c r="B158" s="27" t="str">
        <f>'Town Data'!A154</f>
        <v>SHAFTSBURY</v>
      </c>
      <c r="C158" s="52">
        <f>IF('Town Data'!C154&gt;9,'Town Data'!B154,"*")</f>
        <v>68946638.56</v>
      </c>
      <c r="D158" s="53">
        <f>IF('Town Data'!E154&gt;9,'Town Data'!D154,"*")</f>
        <v>6461617.15</v>
      </c>
      <c r="E158" s="54" t="str">
        <f>IF('Town Data'!G154&gt;9,'Town Data'!F154,"*")</f>
        <v>*</v>
      </c>
      <c r="F158" s="53">
        <f>IF('Town Data'!I154&gt;9,'Town Data'!H154,"*")</f>
        <v>84247881.18</v>
      </c>
      <c r="G158" s="53">
        <f>IF('Town Data'!K154&gt;9,'Town Data'!J154,"*")</f>
        <v>5530667.9</v>
      </c>
      <c r="H158" s="54" t="str">
        <f>IF('Town Data'!M154&gt;9,'Town Data'!L154,"*")</f>
        <v>*</v>
      </c>
      <c r="I158" s="22">
        <f t="shared" si="6"/>
        <v>-0.1816216907260623</v>
      </c>
      <c r="J158" s="22">
        <f t="shared" si="7"/>
        <v>0.16832492328819815</v>
      </c>
      <c r="K158" s="22">
        <f t="shared" si="8"/>
      </c>
    </row>
    <row r="159" spans="2:11" ht="15">
      <c r="B159" s="27" t="str">
        <f>'Town Data'!A155</f>
        <v>SHARON</v>
      </c>
      <c r="C159" s="52">
        <f>IF('Town Data'!C155&gt;9,'Town Data'!B155,"*")</f>
        <v>7049614.54</v>
      </c>
      <c r="D159" s="53">
        <f>IF('Town Data'!E155&gt;9,'Town Data'!D155,"*")</f>
        <v>1353388.96</v>
      </c>
      <c r="E159" s="54">
        <f>IF('Town Data'!G155&gt;9,'Town Data'!F155,"*")</f>
        <v>864396</v>
      </c>
      <c r="F159" s="53">
        <f>IF('Town Data'!I155&gt;9,'Town Data'!H155,"*")</f>
        <v>6678177.24</v>
      </c>
      <c r="G159" s="53">
        <f>IF('Town Data'!K155&gt;9,'Town Data'!J155,"*")</f>
        <v>1094653.4</v>
      </c>
      <c r="H159" s="54">
        <f>IF('Town Data'!M155&gt;9,'Town Data'!L155,"*")</f>
        <v>600722.17</v>
      </c>
      <c r="I159" s="22">
        <f t="shared" si="6"/>
        <v>0.05561956304112704</v>
      </c>
      <c r="J159" s="22">
        <f t="shared" si="7"/>
        <v>0.236362998552784</v>
      </c>
      <c r="K159" s="22">
        <f t="shared" si="8"/>
        <v>0.43892808217815554</v>
      </c>
    </row>
    <row r="160" spans="2:11" ht="15">
      <c r="B160" s="27" t="str">
        <f>'Town Data'!A156</f>
        <v>SHEFFIELD</v>
      </c>
      <c r="C160" s="52">
        <f>IF('Town Data'!C156&gt;9,'Town Data'!B156,"*")</f>
        <v>1035141.07</v>
      </c>
      <c r="D160" s="53">
        <f>IF('Town Data'!E156&gt;9,'Town Data'!D156,"*")</f>
        <v>262357.14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SHELBURNE</v>
      </c>
      <c r="C161" s="52">
        <f>IF('Town Data'!C157&gt;9,'Town Data'!B157,"*")</f>
        <v>302729575.96</v>
      </c>
      <c r="D161" s="53">
        <f>IF('Town Data'!E157&gt;9,'Town Data'!D157,"*")</f>
        <v>63218015.83</v>
      </c>
      <c r="E161" s="54">
        <f>IF('Town Data'!G157&gt;9,'Town Data'!F157,"*")</f>
        <v>652495.17</v>
      </c>
      <c r="F161" s="53">
        <f>IF('Town Data'!I157&gt;9,'Town Data'!H157,"*")</f>
        <v>269870331.48</v>
      </c>
      <c r="G161" s="53">
        <f>IF('Town Data'!K157&gt;9,'Town Data'!J157,"*")</f>
        <v>62015610.94</v>
      </c>
      <c r="H161" s="54">
        <f>IF('Town Data'!M157&gt;9,'Town Data'!L157,"*")</f>
        <v>670647.83</v>
      </c>
      <c r="I161" s="22">
        <f t="shared" si="6"/>
        <v>0.12175938088413081</v>
      </c>
      <c r="J161" s="22">
        <f t="shared" si="7"/>
        <v>0.019388745378374574</v>
      </c>
      <c r="K161" s="22">
        <f t="shared" si="8"/>
        <v>-0.027067350683890108</v>
      </c>
    </row>
    <row r="162" spans="2:11" ht="15">
      <c r="B162" s="27" t="str">
        <f>'Town Data'!A158</f>
        <v>SHELDON</v>
      </c>
      <c r="C162" s="52">
        <f>IF('Town Data'!C158&gt;9,'Town Data'!B158,"*")</f>
        <v>48469646.36</v>
      </c>
      <c r="D162" s="53">
        <f>IF('Town Data'!E158&gt;9,'Town Data'!D158,"*")</f>
        <v>1587648.3</v>
      </c>
      <c r="E162" s="54" t="str">
        <f>IF('Town Data'!G158&gt;9,'Town Data'!F158,"*")</f>
        <v>*</v>
      </c>
      <c r="F162" s="53">
        <f>IF('Town Data'!I158&gt;9,'Town Data'!H158,"*")</f>
        <v>49446601.03</v>
      </c>
      <c r="G162" s="53">
        <f>IF('Town Data'!K158&gt;9,'Town Data'!J158,"*")</f>
        <v>1533017.64</v>
      </c>
      <c r="H162" s="54" t="str">
        <f>IF('Town Data'!M158&gt;9,'Town Data'!L158,"*")</f>
        <v>*</v>
      </c>
      <c r="I162" s="22">
        <f t="shared" si="6"/>
        <v>-0.019757772013636866</v>
      </c>
      <c r="J162" s="22">
        <f t="shared" si="7"/>
        <v>0.035636028297756674</v>
      </c>
      <c r="K162" s="22">
        <f t="shared" si="8"/>
      </c>
    </row>
    <row r="163" spans="2:11" ht="15">
      <c r="B163" s="27" t="str">
        <f>'Town Data'!A159</f>
        <v>SHOREHAM</v>
      </c>
      <c r="C163" s="52">
        <f>IF('Town Data'!C159&gt;9,'Town Data'!B159,"*")</f>
        <v>21812686.9</v>
      </c>
      <c r="D163" s="53">
        <f>IF('Town Data'!E159&gt;9,'Town Data'!D159,"*")</f>
        <v>1584641.42</v>
      </c>
      <c r="E163" s="54" t="str">
        <f>IF('Town Data'!G159&gt;9,'Town Data'!F159,"*")</f>
        <v>*</v>
      </c>
      <c r="F163" s="53">
        <f>IF('Town Data'!I159&gt;9,'Town Data'!H159,"*")</f>
        <v>19277407.8</v>
      </c>
      <c r="G163" s="53">
        <f>IF('Town Data'!K159&gt;9,'Town Data'!J159,"*")</f>
        <v>1777034.74</v>
      </c>
      <c r="H163" s="54" t="str">
        <f>IF('Town Data'!M159&gt;9,'Town Data'!L159,"*")</f>
        <v>*</v>
      </c>
      <c r="I163" s="22">
        <f t="shared" si="6"/>
        <v>0.13151556092515704</v>
      </c>
      <c r="J163" s="22">
        <f t="shared" si="7"/>
        <v>-0.1082664934282602</v>
      </c>
      <c r="K163" s="22">
        <f t="shared" si="8"/>
      </c>
    </row>
    <row r="164" spans="2:11" ht="15">
      <c r="B164" s="27" t="str">
        <f>'Town Data'!A160</f>
        <v>SHREWSBURY</v>
      </c>
      <c r="C164" s="52">
        <f>IF('Town Data'!C160&gt;9,'Town Data'!B160,"*")</f>
        <v>1840645.41</v>
      </c>
      <c r="D164" s="53">
        <f>IF('Town Data'!E160&gt;9,'Town Data'!D160,"*")</f>
        <v>1072203.31</v>
      </c>
      <c r="E164" s="54" t="str">
        <f>IF('Town Data'!G160&gt;9,'Town Data'!F160,"*")</f>
        <v>*</v>
      </c>
      <c r="F164" s="53">
        <f>IF('Town Data'!I160&gt;9,'Town Data'!H160,"*")</f>
        <v>2017917.03</v>
      </c>
      <c r="G164" s="53">
        <f>IF('Town Data'!K160&gt;9,'Town Data'!J160,"*")</f>
        <v>1052654.64</v>
      </c>
      <c r="H164" s="54" t="str">
        <f>IF('Town Data'!M160&gt;9,'Town Data'!L160,"*")</f>
        <v>*</v>
      </c>
      <c r="I164" s="22">
        <f t="shared" si="6"/>
        <v>-0.08784881507244137</v>
      </c>
      <c r="J164" s="22">
        <f t="shared" si="7"/>
        <v>0.018570829650264173</v>
      </c>
      <c r="K164" s="22">
        <f t="shared" si="8"/>
      </c>
    </row>
    <row r="165" spans="2:11" ht="15">
      <c r="B165" s="27" t="str">
        <f>'Town Data'!A161</f>
        <v>SOUTH BURLINGTON</v>
      </c>
      <c r="C165" s="52">
        <f>IF('Town Data'!C161&gt;9,'Town Data'!B161,"*")</f>
        <v>1888484093.77</v>
      </c>
      <c r="D165" s="53">
        <f>IF('Town Data'!E161&gt;9,'Town Data'!D161,"*")</f>
        <v>337585722.52</v>
      </c>
      <c r="E165" s="54">
        <f>IF('Town Data'!G161&gt;9,'Town Data'!F161,"*")</f>
        <v>20416972.33</v>
      </c>
      <c r="F165" s="53">
        <f>IF('Town Data'!I161&gt;9,'Town Data'!H161,"*")</f>
        <v>1987244355.31</v>
      </c>
      <c r="G165" s="53">
        <f>IF('Town Data'!K161&gt;9,'Town Data'!J161,"*")</f>
        <v>332742065.58</v>
      </c>
      <c r="H165" s="54">
        <f>IF('Town Data'!M161&gt;9,'Town Data'!L161,"*")</f>
        <v>30596551.5</v>
      </c>
      <c r="I165" s="22">
        <f aca="true" t="shared" si="9" ref="I165:I228">_xlfn.IFERROR((C165-F165)/F165,"")</f>
        <v>-0.04969708998096204</v>
      </c>
      <c r="J165" s="22">
        <f aca="true" t="shared" si="10" ref="J165:J228">_xlfn.IFERROR((D165-G165)/G165,"")</f>
        <v>0.01455679170458072</v>
      </c>
      <c r="K165" s="22">
        <f aca="true" t="shared" si="11" ref="K165:K228">_xlfn.IFERROR((E165-H165)/H165,"")</f>
        <v>-0.3327034803252256</v>
      </c>
    </row>
    <row r="166" spans="2:11" ht="15">
      <c r="B166" s="27" t="str">
        <f>'Town Data'!A162</f>
        <v>SOUTH HERO</v>
      </c>
      <c r="C166" s="52">
        <f>IF('Town Data'!C162&gt;9,'Town Data'!B162,"*")</f>
        <v>22150361.68</v>
      </c>
      <c r="D166" s="53">
        <f>IF('Town Data'!E162&gt;9,'Town Data'!D162,"*")</f>
        <v>5744395.87</v>
      </c>
      <c r="E166" s="54">
        <f>IF('Town Data'!G162&gt;9,'Town Data'!F162,"*")</f>
        <v>57253.83</v>
      </c>
      <c r="F166" s="53">
        <f>IF('Town Data'!I162&gt;9,'Town Data'!H162,"*")</f>
        <v>27450299.44</v>
      </c>
      <c r="G166" s="53">
        <f>IF('Town Data'!K162&gt;9,'Town Data'!J162,"*")</f>
        <v>5829276.65</v>
      </c>
      <c r="H166" s="54">
        <f>IF('Town Data'!M162&gt;9,'Town Data'!L162,"*")</f>
        <v>30903.17</v>
      </c>
      <c r="I166" s="22">
        <f t="shared" si="9"/>
        <v>-0.19307395067162886</v>
      </c>
      <c r="J166" s="22">
        <f t="shared" si="10"/>
        <v>-0.014561117115620213</v>
      </c>
      <c r="K166" s="22">
        <f t="shared" si="11"/>
        <v>0.8526846922176594</v>
      </c>
    </row>
    <row r="167" spans="2:11" ht="15">
      <c r="B167" s="27" t="str">
        <f>'Town Data'!A163</f>
        <v>SPRINGFIELD</v>
      </c>
      <c r="C167" s="52">
        <f>IF('Town Data'!C163&gt;9,'Town Data'!B163,"*")</f>
        <v>246048929.23</v>
      </c>
      <c r="D167" s="53">
        <f>IF('Town Data'!E163&gt;9,'Town Data'!D163,"*")</f>
        <v>49180953.72</v>
      </c>
      <c r="E167" s="54">
        <f>IF('Town Data'!G163&gt;9,'Town Data'!F163,"*")</f>
        <v>9394837.83</v>
      </c>
      <c r="F167" s="53">
        <f>IF('Town Data'!I163&gt;9,'Town Data'!H163,"*")</f>
        <v>247044817.87</v>
      </c>
      <c r="G167" s="53">
        <f>IF('Town Data'!K163&gt;9,'Town Data'!J163,"*")</f>
        <v>45459849.46</v>
      </c>
      <c r="H167" s="54">
        <f>IF('Town Data'!M163&gt;9,'Town Data'!L163,"*")</f>
        <v>6783613.33</v>
      </c>
      <c r="I167" s="22">
        <f t="shared" si="9"/>
        <v>-0.004031206355941748</v>
      </c>
      <c r="J167" s="22">
        <f t="shared" si="10"/>
        <v>0.08185474224401441</v>
      </c>
      <c r="K167" s="22">
        <f t="shared" si="11"/>
        <v>0.3849312118737758</v>
      </c>
    </row>
    <row r="168" spans="2:11" ht="15">
      <c r="B168" s="27" t="str">
        <f>'Town Data'!A164</f>
        <v>ST ALBANS</v>
      </c>
      <c r="C168" s="52">
        <f>IF('Town Data'!C164&gt;9,'Town Data'!B164,"*")</f>
        <v>686027452.39</v>
      </c>
      <c r="D168" s="53">
        <f>IF('Town Data'!E164&gt;9,'Town Data'!D164,"*")</f>
        <v>76342517.52</v>
      </c>
      <c r="E168" s="54">
        <f>IF('Town Data'!G164&gt;9,'Town Data'!F164,"*")</f>
        <v>2195387.83</v>
      </c>
      <c r="F168" s="53">
        <f>IF('Town Data'!I164&gt;9,'Town Data'!H164,"*")</f>
        <v>857491095.92</v>
      </c>
      <c r="G168" s="53">
        <f>IF('Town Data'!K164&gt;9,'Town Data'!J164,"*")</f>
        <v>74793087.07</v>
      </c>
      <c r="H168" s="54">
        <f>IF('Town Data'!M164&gt;9,'Town Data'!L164,"*")</f>
        <v>2064139.33</v>
      </c>
      <c r="I168" s="22">
        <f t="shared" si="9"/>
        <v>-0.1999596781189163</v>
      </c>
      <c r="J168" s="22">
        <f t="shared" si="10"/>
        <v>0.020716225398610268</v>
      </c>
      <c r="K168" s="22">
        <f t="shared" si="11"/>
        <v>0.06358509723275317</v>
      </c>
    </row>
    <row r="169" spans="2:11" ht="15">
      <c r="B169" s="27" t="str">
        <f>'Town Data'!A165</f>
        <v>ST ALBANS TOWN</v>
      </c>
      <c r="C169" s="52">
        <f>IF('Town Data'!C165&gt;9,'Town Data'!B165,"*")</f>
        <v>266304683.55</v>
      </c>
      <c r="D169" s="53">
        <f>IF('Town Data'!E165&gt;9,'Town Data'!D165,"*")</f>
        <v>62897774.33</v>
      </c>
      <c r="E169" s="54">
        <f>IF('Town Data'!G165&gt;9,'Town Data'!F165,"*")</f>
        <v>1087739.33</v>
      </c>
      <c r="F169" s="53">
        <f>IF('Town Data'!I165&gt;9,'Town Data'!H165,"*")</f>
        <v>278933749.37</v>
      </c>
      <c r="G169" s="53">
        <f>IF('Town Data'!K165&gt;9,'Town Data'!J165,"*")</f>
        <v>61323352.98</v>
      </c>
      <c r="H169" s="54">
        <f>IF('Town Data'!M165&gt;9,'Town Data'!L165,"*")</f>
        <v>1198601</v>
      </c>
      <c r="I169" s="22">
        <f t="shared" si="9"/>
        <v>-0.045276220064886415</v>
      </c>
      <c r="J169" s="22">
        <f t="shared" si="10"/>
        <v>0.025674091084247844</v>
      </c>
      <c r="K169" s="22">
        <f t="shared" si="11"/>
        <v>-0.0924925559047589</v>
      </c>
    </row>
    <row r="170" spans="2:11" ht="15">
      <c r="B170" s="27" t="str">
        <f>'Town Data'!A166</f>
        <v>ST GEORGE</v>
      </c>
      <c r="C170" s="52">
        <f>IF('Town Data'!C166&gt;9,'Town Data'!B166,"*")</f>
        <v>3083693.99</v>
      </c>
      <c r="D170" s="53">
        <f>IF('Town Data'!E166&gt;9,'Town Data'!D166,"*")</f>
        <v>989677.57</v>
      </c>
      <c r="E170" s="54" t="str">
        <f>IF('Town Data'!G166&gt;9,'Town Data'!F166,"*")</f>
        <v>*</v>
      </c>
      <c r="F170" s="53">
        <f>IF('Town Data'!I166&gt;9,'Town Data'!H166,"*")</f>
        <v>1880297</v>
      </c>
      <c r="G170" s="53">
        <f>IF('Town Data'!K166&gt;9,'Town Data'!J166,"*")</f>
        <v>1037207</v>
      </c>
      <c r="H170" s="54" t="str">
        <f>IF('Town Data'!M166&gt;9,'Town Data'!L166,"*")</f>
        <v>*</v>
      </c>
      <c r="I170" s="22">
        <f t="shared" si="9"/>
        <v>0.6400036749513509</v>
      </c>
      <c r="J170" s="22">
        <f t="shared" si="10"/>
        <v>-0.045824440058734706</v>
      </c>
      <c r="K170" s="22">
        <f t="shared" si="11"/>
      </c>
    </row>
    <row r="171" spans="2:11" ht="15">
      <c r="B171" s="27" t="str">
        <f>'Town Data'!A167</f>
        <v>ST JOHNSBURY</v>
      </c>
      <c r="C171" s="52">
        <f>IF('Town Data'!C167&gt;9,'Town Data'!B167,"*")</f>
        <v>287676834.63</v>
      </c>
      <c r="D171" s="53">
        <f>IF('Town Data'!E167&gt;9,'Town Data'!D167,"*")</f>
        <v>74708788.78</v>
      </c>
      <c r="E171" s="54">
        <f>IF('Town Data'!G167&gt;9,'Town Data'!F167,"*")</f>
        <v>2845373.17</v>
      </c>
      <c r="F171" s="53">
        <f>IF('Town Data'!I167&gt;9,'Town Data'!H167,"*")</f>
        <v>286008161.65</v>
      </c>
      <c r="G171" s="53">
        <f>IF('Town Data'!K167&gt;9,'Town Data'!J167,"*")</f>
        <v>73134845.46</v>
      </c>
      <c r="H171" s="54">
        <f>IF('Town Data'!M167&gt;9,'Town Data'!L167,"*")</f>
        <v>2219319.83</v>
      </c>
      <c r="I171" s="22">
        <f t="shared" si="9"/>
        <v>0.005834354412731911</v>
      </c>
      <c r="J171" s="22">
        <f t="shared" si="10"/>
        <v>0.021521113637422703</v>
      </c>
      <c r="K171" s="22">
        <f t="shared" si="11"/>
        <v>0.28209243730318934</v>
      </c>
    </row>
    <row r="172" spans="2:11" ht="15">
      <c r="B172" s="27" t="str">
        <f>'Town Data'!A168</f>
        <v>STAMFORD</v>
      </c>
      <c r="C172" s="52">
        <f>IF('Town Data'!C168&gt;9,'Town Data'!B168,"*")</f>
        <v>2521499.21</v>
      </c>
      <c r="D172" s="53">
        <f>IF('Town Data'!E168&gt;9,'Town Data'!D168,"*")</f>
        <v>1727784.94</v>
      </c>
      <c r="E172" s="54" t="str">
        <f>IF('Town Data'!G168&gt;9,'Town Data'!F168,"*")</f>
        <v>*</v>
      </c>
      <c r="F172" s="53">
        <f>IF('Town Data'!I168&gt;9,'Town Data'!H168,"*")</f>
        <v>2139497.5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  <v>0.17854739722762003</v>
      </c>
      <c r="J172" s="22">
        <f t="shared" si="10"/>
      </c>
      <c r="K172" s="22">
        <f t="shared" si="11"/>
      </c>
    </row>
    <row r="173" spans="2:11" ht="15">
      <c r="B173" s="27" t="str">
        <f>'Town Data'!A169</f>
        <v>STARKSBORO</v>
      </c>
      <c r="C173" s="52">
        <f>IF('Town Data'!C169&gt;9,'Town Data'!B169,"*")</f>
        <v>1495610.89</v>
      </c>
      <c r="D173" s="53">
        <f>IF('Town Data'!E169&gt;9,'Town Data'!D169,"*")</f>
        <v>876572.19</v>
      </c>
      <c r="E173" s="54" t="str">
        <f>IF('Town Data'!G169&gt;9,'Town Data'!F169,"*")</f>
        <v>*</v>
      </c>
      <c r="F173" s="53">
        <f>IF('Town Data'!I169&gt;9,'Town Data'!H169,"*")</f>
        <v>1984699.14</v>
      </c>
      <c r="G173" s="53">
        <f>IF('Town Data'!K169&gt;9,'Town Data'!J169,"*")</f>
        <v>724069.12</v>
      </c>
      <c r="H173" s="54" t="str">
        <f>IF('Town Data'!M169&gt;9,'Town Data'!L169,"*")</f>
        <v>*</v>
      </c>
      <c r="I173" s="22">
        <f t="shared" si="9"/>
        <v>-0.24642941599702614</v>
      </c>
      <c r="J173" s="22">
        <f t="shared" si="10"/>
        <v>0.21061949168609753</v>
      </c>
      <c r="K173" s="22">
        <f t="shared" si="11"/>
      </c>
    </row>
    <row r="174" spans="2:11" ht="15">
      <c r="B174" s="27" t="str">
        <f>'Town Data'!A170</f>
        <v>STOCKBRIDGE</v>
      </c>
      <c r="C174" s="52">
        <f>IF('Town Data'!C170&gt;9,'Town Data'!B170,"*")</f>
        <v>5830318.35</v>
      </c>
      <c r="D174" s="53">
        <f>IF('Town Data'!E170&gt;9,'Town Data'!D170,"*")</f>
        <v>567942.35</v>
      </c>
      <c r="E174" s="54" t="str">
        <f>IF('Town Data'!G170&gt;9,'Town Data'!F170,"*")</f>
        <v>*</v>
      </c>
      <c r="F174" s="53">
        <f>IF('Town Data'!I170&gt;9,'Town Data'!H170,"*")</f>
        <v>7310646.07</v>
      </c>
      <c r="G174" s="53">
        <f>IF('Town Data'!K170&gt;9,'Town Data'!J170,"*")</f>
        <v>657991.07</v>
      </c>
      <c r="H174" s="54" t="str">
        <f>IF('Town Data'!M170&gt;9,'Town Data'!L170,"*")</f>
        <v>*</v>
      </c>
      <c r="I174" s="22">
        <f t="shared" si="9"/>
        <v>-0.20248931569463882</v>
      </c>
      <c r="J174" s="22">
        <f t="shared" si="10"/>
        <v>-0.13685401535920538</v>
      </c>
      <c r="K174" s="22">
        <f t="shared" si="11"/>
      </c>
    </row>
    <row r="175" spans="2:11" ht="15">
      <c r="B175" s="27" t="str">
        <f>'Town Data'!A171</f>
        <v>STOWE</v>
      </c>
      <c r="C175" s="52">
        <f>IF('Town Data'!C171&gt;9,'Town Data'!B171,"*")</f>
        <v>198733094.45</v>
      </c>
      <c r="D175" s="53">
        <f>IF('Town Data'!E171&gt;9,'Town Data'!D171,"*")</f>
        <v>74724457.75</v>
      </c>
      <c r="E175" s="54">
        <f>IF('Town Data'!G171&gt;9,'Town Data'!F171,"*")</f>
        <v>8935094.67</v>
      </c>
      <c r="F175" s="53">
        <f>IF('Town Data'!I171&gt;9,'Town Data'!H171,"*")</f>
        <v>194170678.35</v>
      </c>
      <c r="G175" s="53">
        <f>IF('Town Data'!K171&gt;9,'Town Data'!J171,"*")</f>
        <v>71261764.89</v>
      </c>
      <c r="H175" s="54">
        <f>IF('Town Data'!M171&gt;9,'Town Data'!L171,"*")</f>
        <v>7543831.33</v>
      </c>
      <c r="I175" s="22">
        <f t="shared" si="9"/>
        <v>0.023496936503337885</v>
      </c>
      <c r="J175" s="22">
        <f t="shared" si="10"/>
        <v>0.048591174598959605</v>
      </c>
      <c r="K175" s="22">
        <f t="shared" si="11"/>
        <v>0.18442397226821344</v>
      </c>
    </row>
    <row r="176" spans="2:11" ht="15">
      <c r="B176" s="27" t="str">
        <f>'Town Data'!A172</f>
        <v>STRAFFORD</v>
      </c>
      <c r="C176" s="52">
        <f>IF('Town Data'!C172&gt;9,'Town Data'!B172,"*")</f>
        <v>5320571.29</v>
      </c>
      <c r="D176" s="53">
        <f>IF('Town Data'!E172&gt;9,'Town Data'!D172,"*")</f>
        <v>942954.29</v>
      </c>
      <c r="E176" s="54">
        <f>IF('Town Data'!G172&gt;9,'Town Data'!F172,"*")</f>
        <v>40825.67</v>
      </c>
      <c r="F176" s="53">
        <f>IF('Town Data'!I172&gt;9,'Town Data'!H172,"*")</f>
        <v>5604511.65</v>
      </c>
      <c r="G176" s="53">
        <f>IF('Town Data'!K172&gt;9,'Town Data'!J172,"*")</f>
        <v>915855.65</v>
      </c>
      <c r="H176" s="54">
        <f>IF('Town Data'!M172&gt;9,'Town Data'!L172,"*")</f>
        <v>144729</v>
      </c>
      <c r="I176" s="22">
        <f t="shared" si="9"/>
        <v>-0.05066281912358953</v>
      </c>
      <c r="J176" s="22">
        <f t="shared" si="10"/>
        <v>0.029588330868516248</v>
      </c>
      <c r="K176" s="22">
        <f t="shared" si="11"/>
        <v>-0.7179164507458768</v>
      </c>
    </row>
    <row r="177" spans="2:11" ht="15">
      <c r="B177" s="27" t="str">
        <f>'Town Data'!A173</f>
        <v>STRATTON</v>
      </c>
      <c r="C177" s="52">
        <f>IF('Town Data'!C173&gt;9,'Town Data'!B173,"*")</f>
        <v>69838031.13</v>
      </c>
      <c r="D177" s="53">
        <f>IF('Town Data'!E173&gt;9,'Town Data'!D173,"*")</f>
        <v>26896424.05</v>
      </c>
      <c r="E177" s="54" t="str">
        <f>IF('Town Data'!G173&gt;9,'Town Data'!F173,"*")</f>
        <v>*</v>
      </c>
      <c r="F177" s="53">
        <f>IF('Town Data'!I173&gt;9,'Town Data'!H173,"*")</f>
        <v>60110985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  <v>0.16181811244650202</v>
      </c>
      <c r="J177" s="22">
        <f t="shared" si="10"/>
      </c>
      <c r="K177" s="22">
        <f t="shared" si="11"/>
      </c>
    </row>
    <row r="178" spans="2:11" ht="15">
      <c r="B178" s="27" t="str">
        <f>'Town Data'!A174</f>
        <v>SUDBURY</v>
      </c>
      <c r="C178" s="52">
        <f>IF('Town Data'!C174&gt;9,'Town Data'!B174,"*")</f>
        <v>170239.24</v>
      </c>
      <c r="D178" s="53">
        <f>IF('Town Data'!E174&gt;9,'Town Data'!D174,"*")</f>
        <v>90383.22</v>
      </c>
      <c r="E178" s="54" t="str">
        <f>IF('Town Data'!G174&gt;9,'Town Data'!F174,"*")</f>
        <v>*</v>
      </c>
      <c r="F178" s="53">
        <f>IF('Town Data'!I174&gt;9,'Town Data'!H174,"*")</f>
        <v>182638</v>
      </c>
      <c r="G178" s="53">
        <f>IF('Town Data'!K174&gt;9,'Town Data'!J174,"*")</f>
        <v>109425</v>
      </c>
      <c r="H178" s="54" t="str">
        <f>IF('Town Data'!M174&gt;9,'Town Data'!L174,"*")</f>
        <v>*</v>
      </c>
      <c r="I178" s="22">
        <f t="shared" si="9"/>
        <v>-0.06788707716904482</v>
      </c>
      <c r="J178" s="22">
        <f t="shared" si="10"/>
        <v>-0.1740167237834133</v>
      </c>
      <c r="K178" s="22">
        <f t="shared" si="11"/>
      </c>
    </row>
    <row r="179" spans="2:11" ht="15">
      <c r="B179" s="27" t="str">
        <f>'Town Data'!A175</f>
        <v>SUNDERLAND</v>
      </c>
      <c r="C179" s="52">
        <f>IF('Town Data'!C175&gt;9,'Town Data'!B175,"*")</f>
        <v>4900482.29</v>
      </c>
      <c r="D179" s="53">
        <f>IF('Town Data'!E175&gt;9,'Town Data'!D175,"*")</f>
        <v>401771.76</v>
      </c>
      <c r="E179" s="54" t="str">
        <f>IF('Town Data'!G175&gt;9,'Town Data'!F175,"*")</f>
        <v>*</v>
      </c>
      <c r="F179" s="53">
        <f>IF('Town Data'!I175&gt;9,'Town Data'!H175,"*")</f>
        <v>6627462.71</v>
      </c>
      <c r="G179" s="53">
        <f>IF('Town Data'!K175&gt;9,'Town Data'!J175,"*")</f>
        <v>444537.53</v>
      </c>
      <c r="H179" s="54" t="str">
        <f>IF('Town Data'!M175&gt;9,'Town Data'!L175,"*")</f>
        <v>*</v>
      </c>
      <c r="I179" s="22">
        <f t="shared" si="9"/>
        <v>-0.26057942467095374</v>
      </c>
      <c r="J179" s="22">
        <f t="shared" si="10"/>
        <v>-0.09620283353803674</v>
      </c>
      <c r="K179" s="22">
        <f t="shared" si="11"/>
      </c>
    </row>
    <row r="180" spans="2:11" ht="15">
      <c r="B180" s="27" t="str">
        <f>'Town Data'!A176</f>
        <v>SUTTON</v>
      </c>
      <c r="C180" s="52">
        <f>IF('Town Data'!C176&gt;9,'Town Data'!B176,"*")</f>
        <v>367626.5</v>
      </c>
      <c r="D180" s="53">
        <f>IF('Town Data'!E176&gt;9,'Town Data'!D176,"*")</f>
        <v>231014.02</v>
      </c>
      <c r="E180" s="54" t="str">
        <f>IF('Town Data'!G176&gt;9,'Town Data'!F176,"*")</f>
        <v>*</v>
      </c>
      <c r="F180" s="53">
        <f>IF('Town Data'!I176&gt;9,'Town Data'!H176,"*")</f>
        <v>525114.54</v>
      </c>
      <c r="G180" s="53">
        <f>IF('Town Data'!K176&gt;9,'Town Data'!J176,"*")</f>
        <v>210770.44</v>
      </c>
      <c r="H180" s="54" t="str">
        <f>IF('Town Data'!M176&gt;9,'Town Data'!L176,"*")</f>
        <v>*</v>
      </c>
      <c r="I180" s="22">
        <f t="shared" si="9"/>
        <v>-0.29991178686463343</v>
      </c>
      <c r="J180" s="22">
        <f t="shared" si="10"/>
        <v>0.0960456314462312</v>
      </c>
      <c r="K180" s="22">
        <f t="shared" si="11"/>
      </c>
    </row>
    <row r="181" spans="2:11" ht="15">
      <c r="B181" s="27" t="str">
        <f>'Town Data'!A177</f>
        <v>SWANTON</v>
      </c>
      <c r="C181" s="52">
        <f>IF('Town Data'!C177&gt;9,'Town Data'!B177,"*")</f>
        <v>190512705.55</v>
      </c>
      <c r="D181" s="53">
        <f>IF('Town Data'!E177&gt;9,'Town Data'!D177,"*")</f>
        <v>31753107.72</v>
      </c>
      <c r="E181" s="54">
        <f>IF('Town Data'!G177&gt;9,'Town Data'!F177,"*")</f>
        <v>823076.5</v>
      </c>
      <c r="F181" s="53">
        <f>IF('Town Data'!I177&gt;9,'Town Data'!H177,"*")</f>
        <v>241386738.31</v>
      </c>
      <c r="G181" s="53">
        <f>IF('Town Data'!K177&gt;9,'Town Data'!J177,"*")</f>
        <v>30748176.72</v>
      </c>
      <c r="H181" s="54">
        <f>IF('Town Data'!M177&gt;9,'Town Data'!L177,"*")</f>
        <v>694394.33</v>
      </c>
      <c r="I181" s="22">
        <f t="shared" si="9"/>
        <v>-0.21075736436964157</v>
      </c>
      <c r="J181" s="22">
        <f t="shared" si="10"/>
        <v>0.032682620798987004</v>
      </c>
      <c r="K181" s="22">
        <f t="shared" si="11"/>
        <v>0.18531569807028817</v>
      </c>
    </row>
    <row r="182" spans="2:11" ht="15">
      <c r="B182" s="27" t="str">
        <f>'Town Data'!A178</f>
        <v>THETFORD</v>
      </c>
      <c r="C182" s="52">
        <f>IF('Town Data'!C178&gt;9,'Town Data'!B178,"*")</f>
        <v>22275434.88</v>
      </c>
      <c r="D182" s="53">
        <f>IF('Town Data'!E178&gt;9,'Town Data'!D178,"*")</f>
        <v>5889306.54</v>
      </c>
      <c r="E182" s="54">
        <f>IF('Town Data'!G178&gt;9,'Town Data'!F178,"*")</f>
        <v>234577.83</v>
      </c>
      <c r="F182" s="53">
        <f>IF('Town Data'!I178&gt;9,'Town Data'!H178,"*")</f>
        <v>50797083.42</v>
      </c>
      <c r="G182" s="53">
        <f>IF('Town Data'!K178&gt;9,'Town Data'!J178,"*")</f>
        <v>6198622.83</v>
      </c>
      <c r="H182" s="54">
        <f>IF('Town Data'!M178&gt;9,'Town Data'!L178,"*")</f>
        <v>324137.83</v>
      </c>
      <c r="I182" s="22">
        <f t="shared" si="9"/>
        <v>-0.5614820107717122</v>
      </c>
      <c r="J182" s="22">
        <f t="shared" si="10"/>
        <v>-0.04990080837036507</v>
      </c>
      <c r="K182" s="22">
        <f t="shared" si="11"/>
        <v>-0.27630221378356246</v>
      </c>
    </row>
    <row r="183" spans="2:11" ht="15">
      <c r="B183" s="27" t="str">
        <f>'Town Data'!A179</f>
        <v>TOPSHAM</v>
      </c>
      <c r="C183" s="52">
        <f>IF('Town Data'!C179&gt;9,'Town Data'!B179,"*")</f>
        <v>4998247.67</v>
      </c>
      <c r="D183" s="53">
        <f>IF('Town Data'!E179&gt;9,'Town Data'!D179,"*")</f>
        <v>620760.25</v>
      </c>
      <c r="E183" s="54" t="str">
        <f>IF('Town Data'!G179&gt;9,'Town Data'!F179,"*")</f>
        <v>*</v>
      </c>
      <c r="F183" s="53">
        <f>IF('Town Data'!I179&gt;9,'Town Data'!H179,"*")</f>
        <v>6222701.24</v>
      </c>
      <c r="G183" s="53">
        <f>IF('Town Data'!K179&gt;9,'Town Data'!J179,"*")</f>
        <v>614457.24</v>
      </c>
      <c r="H183" s="54" t="str">
        <f>IF('Town Data'!M179&gt;9,'Town Data'!L179,"*")</f>
        <v>*</v>
      </c>
      <c r="I183" s="22">
        <f t="shared" si="9"/>
        <v>-0.19677203239794303</v>
      </c>
      <c r="J183" s="22">
        <f t="shared" si="10"/>
        <v>0.01025784967559339</v>
      </c>
      <c r="K183" s="22">
        <f t="shared" si="11"/>
      </c>
    </row>
    <row r="184" spans="2:11" ht="15">
      <c r="B184" s="27" t="str">
        <f>'Town Data'!A180</f>
        <v>TOWNSHEND</v>
      </c>
      <c r="C184" s="52">
        <f>IF('Town Data'!C180&gt;9,'Town Data'!B180,"*")</f>
        <v>17326756.94</v>
      </c>
      <c r="D184" s="53">
        <f>IF('Town Data'!E180&gt;9,'Town Data'!D180,"*")</f>
        <v>2895901.28</v>
      </c>
      <c r="E184" s="54">
        <f>IF('Town Data'!G180&gt;9,'Town Data'!F180,"*")</f>
        <v>14133.33</v>
      </c>
      <c r="F184" s="53">
        <f>IF('Town Data'!I180&gt;9,'Town Data'!H180,"*")</f>
        <v>15852214.46</v>
      </c>
      <c r="G184" s="53">
        <f>IF('Town Data'!K180&gt;9,'Town Data'!J180,"*")</f>
        <v>2640933.01</v>
      </c>
      <c r="H184" s="54" t="str">
        <f>IF('Town Data'!M180&gt;9,'Town Data'!L180,"*")</f>
        <v>*</v>
      </c>
      <c r="I184" s="22">
        <f t="shared" si="9"/>
        <v>0.09301807540648174</v>
      </c>
      <c r="J184" s="22">
        <f t="shared" si="10"/>
        <v>0.09654476998642235</v>
      </c>
      <c r="K184" s="22">
        <f t="shared" si="11"/>
      </c>
    </row>
    <row r="185" spans="2:11" ht="15">
      <c r="B185" s="27" t="str">
        <f>'Town Data'!A181</f>
        <v>TROY</v>
      </c>
      <c r="C185" s="52">
        <f>IF('Town Data'!C181&gt;9,'Town Data'!B181,"*")</f>
        <v>19651186.24</v>
      </c>
      <c r="D185" s="53">
        <f>IF('Town Data'!E181&gt;9,'Town Data'!D181,"*")</f>
        <v>3438288.89</v>
      </c>
      <c r="E185" s="54">
        <f>IF('Town Data'!G181&gt;9,'Town Data'!F181,"*")</f>
        <v>390559.67</v>
      </c>
      <c r="F185" s="53">
        <f>IF('Town Data'!I181&gt;9,'Town Data'!H181,"*")</f>
        <v>26122073.97</v>
      </c>
      <c r="G185" s="53">
        <f>IF('Town Data'!K181&gt;9,'Town Data'!J181,"*")</f>
        <v>3234859.51</v>
      </c>
      <c r="H185" s="54">
        <f>IF('Town Data'!M181&gt;9,'Town Data'!L181,"*")</f>
        <v>145592.17</v>
      </c>
      <c r="I185" s="22">
        <f t="shared" si="9"/>
        <v>-0.2477172271019337</v>
      </c>
      <c r="J185" s="22">
        <f t="shared" si="10"/>
        <v>0.06288661976544396</v>
      </c>
      <c r="K185" s="22">
        <f t="shared" si="11"/>
        <v>1.6825595772080322</v>
      </c>
    </row>
    <row r="186" spans="2:11" ht="15">
      <c r="B186" s="27" t="str">
        <f>'Town Data'!A182</f>
        <v>TUNBRIDGE</v>
      </c>
      <c r="C186" s="52">
        <f>IF('Town Data'!C182&gt;9,'Town Data'!B182,"*")</f>
        <v>3093438.96</v>
      </c>
      <c r="D186" s="53">
        <f>IF('Town Data'!E182&gt;9,'Town Data'!D182,"*")</f>
        <v>1349507.09</v>
      </c>
      <c r="E186" s="54">
        <f>IF('Town Data'!G182&gt;9,'Town Data'!F182,"*")</f>
        <v>299794.83</v>
      </c>
      <c r="F186" s="53">
        <f>IF('Town Data'!I182&gt;9,'Town Data'!H182,"*")</f>
        <v>2803694.63</v>
      </c>
      <c r="G186" s="53">
        <f>IF('Town Data'!K182&gt;9,'Town Data'!J182,"*")</f>
        <v>1226641.37</v>
      </c>
      <c r="H186" s="54" t="str">
        <f>IF('Town Data'!M182&gt;9,'Town Data'!L182,"*")</f>
        <v>*</v>
      </c>
      <c r="I186" s="22">
        <f t="shared" si="9"/>
        <v>0.10334375466560711</v>
      </c>
      <c r="J186" s="22">
        <f t="shared" si="10"/>
        <v>0.10016433735640268</v>
      </c>
      <c r="K186" s="22">
        <f t="shared" si="11"/>
      </c>
    </row>
    <row r="187" spans="2:11" ht="15">
      <c r="B187" s="27" t="str">
        <f>'Town Data'!A183</f>
        <v>UNDERHILL</v>
      </c>
      <c r="C187" s="52">
        <f>IF('Town Data'!C183&gt;9,'Town Data'!B183,"*")</f>
        <v>31902420.85</v>
      </c>
      <c r="D187" s="53">
        <f>IF('Town Data'!E183&gt;9,'Town Data'!D183,"*")</f>
        <v>3456652.22</v>
      </c>
      <c r="E187" s="54">
        <f>IF('Town Data'!G183&gt;9,'Town Data'!F183,"*")</f>
        <v>20333.5</v>
      </c>
      <c r="F187" s="53">
        <f>IF('Town Data'!I183&gt;9,'Town Data'!H183,"*")</f>
        <v>27536984.43</v>
      </c>
      <c r="G187" s="53">
        <f>IF('Town Data'!K183&gt;9,'Town Data'!J183,"*")</f>
        <v>3283742.32</v>
      </c>
      <c r="H187" s="54">
        <f>IF('Town Data'!M183&gt;9,'Town Data'!L183,"*")</f>
        <v>29408.5</v>
      </c>
      <c r="I187" s="22">
        <f t="shared" si="9"/>
        <v>0.15852993747725344</v>
      </c>
      <c r="J187" s="22">
        <f t="shared" si="10"/>
        <v>0.05265635459483933</v>
      </c>
      <c r="K187" s="22">
        <f t="shared" si="11"/>
        <v>-0.3085842528520666</v>
      </c>
    </row>
    <row r="188" spans="2:11" ht="15">
      <c r="B188" s="27" t="str">
        <f>'Town Data'!A184</f>
        <v>VERGENNES</v>
      </c>
      <c r="C188" s="52">
        <f>IF('Town Data'!C184&gt;9,'Town Data'!B184,"*")</f>
        <v>188670356.23</v>
      </c>
      <c r="D188" s="53">
        <f>IF('Town Data'!E184&gt;9,'Town Data'!D184,"*")</f>
        <v>17474782.46</v>
      </c>
      <c r="E188" s="54">
        <f>IF('Town Data'!G184&gt;9,'Town Data'!F184,"*")</f>
        <v>2709834.33</v>
      </c>
      <c r="F188" s="53">
        <f>IF('Town Data'!I184&gt;9,'Town Data'!H184,"*")</f>
        <v>209024040.02</v>
      </c>
      <c r="G188" s="53">
        <f>IF('Town Data'!K184&gt;9,'Town Data'!J184,"*")</f>
        <v>18136488.81</v>
      </c>
      <c r="H188" s="54">
        <f>IF('Town Data'!M184&gt;9,'Town Data'!L184,"*")</f>
        <v>4747393.33</v>
      </c>
      <c r="I188" s="22">
        <f t="shared" si="9"/>
        <v>-0.09737484639590989</v>
      </c>
      <c r="J188" s="22">
        <f t="shared" si="10"/>
        <v>-0.03648481009373489</v>
      </c>
      <c r="K188" s="22">
        <f t="shared" si="11"/>
        <v>-0.42919532011896727</v>
      </c>
    </row>
    <row r="189" spans="2:11" ht="15">
      <c r="B189" s="27" t="str">
        <f>'Town Data'!A185</f>
        <v>VERNON</v>
      </c>
      <c r="C189" s="52">
        <f>IF('Town Data'!C185&gt;9,'Town Data'!B185,"*")</f>
        <v>22739145.81</v>
      </c>
      <c r="D189" s="53">
        <f>IF('Town Data'!E185&gt;9,'Town Data'!D185,"*")</f>
        <v>3299731.76</v>
      </c>
      <c r="E189" s="54">
        <f>IF('Town Data'!G185&gt;9,'Town Data'!F185,"*")</f>
        <v>435368.33</v>
      </c>
      <c r="F189" s="53">
        <f>IF('Town Data'!I185&gt;9,'Town Data'!H185,"*")</f>
        <v>22342925.5</v>
      </c>
      <c r="G189" s="53">
        <f>IF('Town Data'!K185&gt;9,'Town Data'!J185,"*")</f>
        <v>2449467.5</v>
      </c>
      <c r="H189" s="54" t="str">
        <f>IF('Town Data'!M185&gt;9,'Town Data'!L185,"*")</f>
        <v>*</v>
      </c>
      <c r="I189" s="22">
        <f t="shared" si="9"/>
        <v>0.01773359133297019</v>
      </c>
      <c r="J189" s="22">
        <f t="shared" si="10"/>
        <v>0.3471220826567406</v>
      </c>
      <c r="K189" s="22">
        <f t="shared" si="11"/>
      </c>
    </row>
    <row r="190" spans="2:11" ht="15">
      <c r="B190" s="27" t="str">
        <f>'Town Data'!A186</f>
        <v>VERSHIRE</v>
      </c>
      <c r="C190" s="52">
        <f>IF('Town Data'!C186&gt;9,'Town Data'!B186,"*")</f>
        <v>861929.41</v>
      </c>
      <c r="D190" s="53">
        <f>IF('Town Data'!E186&gt;9,'Town Data'!D186,"*")</f>
        <v>168547.59</v>
      </c>
      <c r="E190" s="54" t="str">
        <f>IF('Town Data'!G186&gt;9,'Town Data'!F186,"*")</f>
        <v>*</v>
      </c>
      <c r="F190" s="53">
        <f>IF('Town Data'!I186&gt;9,'Town Data'!H186,"*")</f>
        <v>1465674.45</v>
      </c>
      <c r="G190" s="53">
        <f>IF('Town Data'!K186&gt;9,'Town Data'!J186,"*")</f>
        <v>278943.01</v>
      </c>
      <c r="H190" s="54" t="str">
        <f>IF('Town Data'!M186&gt;9,'Town Data'!L186,"*")</f>
        <v>*</v>
      </c>
      <c r="I190" s="22">
        <f t="shared" si="9"/>
        <v>-0.4119230160558506</v>
      </c>
      <c r="J190" s="22">
        <f t="shared" si="10"/>
        <v>-0.3957633496533934</v>
      </c>
      <c r="K190" s="22">
        <f t="shared" si="11"/>
      </c>
    </row>
    <row r="191" spans="2:11" ht="15">
      <c r="B191" s="27" t="str">
        <f>'Town Data'!A187</f>
        <v>WAITSFIELD</v>
      </c>
      <c r="C191" s="52">
        <f>IF('Town Data'!C187&gt;9,'Town Data'!B187,"*")</f>
        <v>127439352.84</v>
      </c>
      <c r="D191" s="53">
        <f>IF('Town Data'!E187&gt;9,'Town Data'!D187,"*")</f>
        <v>44688294.27</v>
      </c>
      <c r="E191" s="54">
        <f>IF('Town Data'!G187&gt;9,'Town Data'!F187,"*")</f>
        <v>1015629.67</v>
      </c>
      <c r="F191" s="53">
        <f>IF('Town Data'!I187&gt;9,'Town Data'!H187,"*")</f>
        <v>133613164.04</v>
      </c>
      <c r="G191" s="53">
        <f>IF('Town Data'!K187&gt;9,'Town Data'!J187,"*")</f>
        <v>44658373.57</v>
      </c>
      <c r="H191" s="54">
        <f>IF('Town Data'!M187&gt;9,'Town Data'!L187,"*")</f>
        <v>1341087</v>
      </c>
      <c r="I191" s="22">
        <f t="shared" si="9"/>
        <v>-0.04620660879007205</v>
      </c>
      <c r="J191" s="22">
        <f t="shared" si="10"/>
        <v>0.0006699908126547336</v>
      </c>
      <c r="K191" s="22">
        <f t="shared" si="11"/>
        <v>-0.2426817424969446</v>
      </c>
    </row>
    <row r="192" spans="2:11" ht="15">
      <c r="B192" s="27" t="str">
        <f>'Town Data'!A188</f>
        <v>WALDEN</v>
      </c>
      <c r="C192" s="52">
        <f>IF('Town Data'!C188&gt;9,'Town Data'!B188,"*")</f>
        <v>186600.66</v>
      </c>
      <c r="D192" s="53">
        <f>IF('Town Data'!E188&gt;9,'Town Data'!D188,"*")</f>
        <v>78688.65</v>
      </c>
      <c r="E192" s="54" t="str">
        <f>IF('Town Data'!G188&gt;9,'Town Data'!F188,"*")</f>
        <v>*</v>
      </c>
      <c r="F192" s="53">
        <f>IF('Town Data'!I188&gt;9,'Town Data'!H188,"*")</f>
        <v>218127.34</v>
      </c>
      <c r="G192" s="53">
        <f>IF('Town Data'!K188&gt;9,'Town Data'!J188,"*")</f>
        <v>82466.34</v>
      </c>
      <c r="H192" s="54" t="str">
        <f>IF('Town Data'!M188&gt;9,'Town Data'!L188,"*")</f>
        <v>*</v>
      </c>
      <c r="I192" s="22">
        <f t="shared" si="9"/>
        <v>-0.14453337211190487</v>
      </c>
      <c r="J192" s="22">
        <f t="shared" si="10"/>
        <v>-0.04580887183789171</v>
      </c>
      <c r="K192" s="22">
        <f t="shared" si="11"/>
      </c>
    </row>
    <row r="193" spans="2:11" ht="15">
      <c r="B193" s="27" t="str">
        <f>'Town Data'!A189</f>
        <v>WALLINGFORD</v>
      </c>
      <c r="C193" s="52">
        <f>IF('Town Data'!C189&gt;9,'Town Data'!B189,"*")</f>
        <v>9221328.45</v>
      </c>
      <c r="D193" s="53">
        <f>IF('Town Data'!E189&gt;9,'Town Data'!D189,"*")</f>
        <v>2229965.27</v>
      </c>
      <c r="E193" s="54" t="str">
        <f>IF('Town Data'!G189&gt;9,'Town Data'!F189,"*")</f>
        <v>*</v>
      </c>
      <c r="F193" s="53">
        <f>IF('Town Data'!I189&gt;9,'Town Data'!H189,"*")</f>
        <v>13450748.01</v>
      </c>
      <c r="G193" s="53">
        <f>IF('Town Data'!K189&gt;9,'Town Data'!J189,"*")</f>
        <v>2547061.21</v>
      </c>
      <c r="H193" s="54" t="str">
        <f>IF('Town Data'!M189&gt;9,'Town Data'!L189,"*")</f>
        <v>*</v>
      </c>
      <c r="I193" s="22">
        <f t="shared" si="9"/>
        <v>-0.31443749870680987</v>
      </c>
      <c r="J193" s="22">
        <f t="shared" si="10"/>
        <v>-0.12449482515577234</v>
      </c>
      <c r="K193" s="22">
        <f t="shared" si="11"/>
      </c>
    </row>
    <row r="194" spans="2:11" ht="15">
      <c r="B194" s="27" t="str">
        <f>'Town Data'!A190</f>
        <v>WARDSBORO</v>
      </c>
      <c r="C194" s="52">
        <f>IF('Town Data'!C190&gt;9,'Town Data'!B190,"*")</f>
        <v>4080743.96</v>
      </c>
      <c r="D194" s="53">
        <f>IF('Town Data'!E190&gt;9,'Town Data'!D190,"*")</f>
        <v>1153242.93</v>
      </c>
      <c r="E194" s="54" t="str">
        <f>IF('Town Data'!G190&gt;9,'Town Data'!F190,"*")</f>
        <v>*</v>
      </c>
      <c r="F194" s="53">
        <f>IF('Town Data'!I190&gt;9,'Town Data'!H190,"*")</f>
        <v>3743638.28</v>
      </c>
      <c r="G194" s="53">
        <f>IF('Town Data'!K190&gt;9,'Town Data'!J190,"*")</f>
        <v>986633.28</v>
      </c>
      <c r="H194" s="54" t="str">
        <f>IF('Town Data'!M190&gt;9,'Town Data'!L190,"*")</f>
        <v>*</v>
      </c>
      <c r="I194" s="22">
        <f t="shared" si="9"/>
        <v>0.09004761004847942</v>
      </c>
      <c r="J194" s="22">
        <f t="shared" si="10"/>
        <v>0.16886684584570258</v>
      </c>
      <c r="K194" s="22">
        <f t="shared" si="11"/>
      </c>
    </row>
    <row r="195" spans="2:11" ht="15">
      <c r="B195" s="27" t="str">
        <f>'Town Data'!A191</f>
        <v>WARREN</v>
      </c>
      <c r="C195" s="52">
        <f>IF('Town Data'!C191&gt;9,'Town Data'!B191,"*")</f>
        <v>40050343.82</v>
      </c>
      <c r="D195" s="53">
        <f>IF('Town Data'!E191&gt;9,'Town Data'!D191,"*")</f>
        <v>21012230.3</v>
      </c>
      <c r="E195" s="54">
        <f>IF('Town Data'!G191&gt;9,'Town Data'!F191,"*")</f>
        <v>575630.5</v>
      </c>
      <c r="F195" s="53">
        <f>IF('Town Data'!I191&gt;9,'Town Data'!H191,"*")</f>
        <v>30568063.32</v>
      </c>
      <c r="G195" s="53">
        <f>IF('Town Data'!K191&gt;9,'Town Data'!J191,"*")</f>
        <v>19726211.02</v>
      </c>
      <c r="H195" s="54">
        <f>IF('Town Data'!M191&gt;9,'Town Data'!L191,"*")</f>
        <v>675964.33</v>
      </c>
      <c r="I195" s="22">
        <f t="shared" si="9"/>
        <v>0.31020220027468853</v>
      </c>
      <c r="J195" s="22">
        <f t="shared" si="10"/>
        <v>0.06519342608147773</v>
      </c>
      <c r="K195" s="22">
        <f t="shared" si="11"/>
        <v>-0.14843065757626583</v>
      </c>
    </row>
    <row r="196" spans="2:11" ht="15">
      <c r="B196" s="27" t="str">
        <f>'Town Data'!A192</f>
        <v>WASHINGTON</v>
      </c>
      <c r="C196" s="52">
        <f>IF('Town Data'!C192&gt;9,'Town Data'!B192,"*")</f>
        <v>1696951.72</v>
      </c>
      <c r="D196" s="53">
        <f>IF('Town Data'!E192&gt;9,'Town Data'!D192,"*")</f>
        <v>730603.94</v>
      </c>
      <c r="E196" s="54" t="str">
        <f>IF('Town Data'!G192&gt;9,'Town Data'!F192,"*")</f>
        <v>*</v>
      </c>
      <c r="F196" s="53">
        <f>IF('Town Data'!I192&gt;9,'Town Data'!H192,"*")</f>
        <v>2059309.22</v>
      </c>
      <c r="G196" s="53">
        <f>IF('Town Data'!K192&gt;9,'Town Data'!J192,"*")</f>
        <v>778530</v>
      </c>
      <c r="H196" s="54" t="str">
        <f>IF('Town Data'!M192&gt;9,'Town Data'!L192,"*")</f>
        <v>*</v>
      </c>
      <c r="I196" s="22">
        <f t="shared" si="9"/>
        <v>-0.17596070394906502</v>
      </c>
      <c r="J196" s="22">
        <f t="shared" si="10"/>
        <v>-0.06155968299230608</v>
      </c>
      <c r="K196" s="22">
        <f t="shared" si="11"/>
      </c>
    </row>
    <row r="197" spans="2:11" ht="15">
      <c r="B197" s="27" t="str">
        <f>'Town Data'!A193</f>
        <v>WATERBURY</v>
      </c>
      <c r="C197" s="52">
        <f>IF('Town Data'!C193&gt;9,'Town Data'!B193,"*")</f>
        <v>185027974.43</v>
      </c>
      <c r="D197" s="53">
        <f>IF('Town Data'!E193&gt;9,'Town Data'!D193,"*")</f>
        <v>36038107.18</v>
      </c>
      <c r="E197" s="54">
        <f>IF('Town Data'!G193&gt;9,'Town Data'!F193,"*")</f>
        <v>7748658.5</v>
      </c>
      <c r="F197" s="53">
        <f>IF('Town Data'!I193&gt;9,'Town Data'!H193,"*")</f>
        <v>135990762.41</v>
      </c>
      <c r="G197" s="53">
        <f>IF('Town Data'!K193&gt;9,'Town Data'!J193,"*")</f>
        <v>32437184.33</v>
      </c>
      <c r="H197" s="54">
        <f>IF('Town Data'!M193&gt;9,'Town Data'!L193,"*")</f>
        <v>5712904</v>
      </c>
      <c r="I197" s="22">
        <f t="shared" si="9"/>
        <v>0.36059222811147423</v>
      </c>
      <c r="J197" s="22">
        <f t="shared" si="10"/>
        <v>0.11101218938629134</v>
      </c>
      <c r="K197" s="22">
        <f t="shared" si="11"/>
        <v>0.356343201286071</v>
      </c>
    </row>
    <row r="198" spans="2:11" ht="15">
      <c r="B198" s="27" t="str">
        <f>'Town Data'!A194</f>
        <v>WATERFORD</v>
      </c>
      <c r="C198" s="52">
        <f>IF('Town Data'!C194&gt;9,'Town Data'!B194,"*")</f>
        <v>5483982.18</v>
      </c>
      <c r="D198" s="53">
        <f>IF('Town Data'!E194&gt;9,'Town Data'!D194,"*")</f>
        <v>2003417.37</v>
      </c>
      <c r="E198" s="54">
        <f>IF('Town Data'!G194&gt;9,'Town Data'!F194,"*")</f>
        <v>60326.67</v>
      </c>
      <c r="F198" s="53">
        <f>IF('Town Data'!I194&gt;9,'Town Data'!H194,"*")</f>
        <v>7831761.85</v>
      </c>
      <c r="G198" s="53">
        <f>IF('Town Data'!K194&gt;9,'Town Data'!J194,"*")</f>
        <v>1605088.18</v>
      </c>
      <c r="H198" s="54" t="str">
        <f>IF('Town Data'!M194&gt;9,'Town Data'!L194,"*")</f>
        <v>*</v>
      </c>
      <c r="I198" s="22">
        <f t="shared" si="9"/>
        <v>-0.2997766932864538</v>
      </c>
      <c r="J198" s="22">
        <f t="shared" si="10"/>
        <v>0.2481665462143022</v>
      </c>
      <c r="K198" s="22">
        <f t="shared" si="11"/>
      </c>
    </row>
    <row r="199" spans="2:11" ht="15">
      <c r="B199" s="27" t="str">
        <f>'Town Data'!A195</f>
        <v>WATERVILLE</v>
      </c>
      <c r="C199" s="52">
        <f>IF('Town Data'!C195&gt;9,'Town Data'!B195,"*")</f>
        <v>813516.84</v>
      </c>
      <c r="D199" s="53">
        <f>IF('Town Data'!E195&gt;9,'Town Data'!D195,"*")</f>
        <v>363984.06</v>
      </c>
      <c r="E199" s="54" t="str">
        <f>IF('Town Data'!G195&gt;9,'Town Data'!F195,"*")</f>
        <v>*</v>
      </c>
      <c r="F199" s="53">
        <f>IF('Town Data'!I195&gt;9,'Town Data'!H195,"*")</f>
        <v>876652.19</v>
      </c>
      <c r="G199" s="53">
        <f>IF('Town Data'!K195&gt;9,'Town Data'!J195,"*")</f>
        <v>389376</v>
      </c>
      <c r="H199" s="54" t="str">
        <f>IF('Town Data'!M195&gt;9,'Town Data'!L195,"*")</f>
        <v>*</v>
      </c>
      <c r="I199" s="22">
        <f t="shared" si="9"/>
        <v>-0.0720186987726569</v>
      </c>
      <c r="J199" s="22">
        <f t="shared" si="10"/>
        <v>-0.06521187746548324</v>
      </c>
      <c r="K199" s="22">
        <f t="shared" si="11"/>
      </c>
    </row>
    <row r="200" spans="2:11" ht="15">
      <c r="B200" s="27" t="str">
        <f>'Town Data'!A196</f>
        <v>WEATHERSFIELD</v>
      </c>
      <c r="C200" s="52">
        <f>IF('Town Data'!C196&gt;9,'Town Data'!B196,"*")</f>
        <v>20507754.98</v>
      </c>
      <c r="D200" s="53">
        <f>IF('Town Data'!E196&gt;9,'Town Data'!D196,"*")</f>
        <v>4445190.99</v>
      </c>
      <c r="E200" s="54">
        <f>IF('Town Data'!G196&gt;9,'Town Data'!F196,"*")</f>
        <v>573689.17</v>
      </c>
      <c r="F200" s="53">
        <f>IF('Town Data'!I196&gt;9,'Town Data'!H196,"*")</f>
        <v>22654382.81</v>
      </c>
      <c r="G200" s="53">
        <f>IF('Town Data'!K196&gt;9,'Town Data'!J196,"*")</f>
        <v>3746850.36</v>
      </c>
      <c r="H200" s="54">
        <f>IF('Town Data'!M196&gt;9,'Town Data'!L196,"*")</f>
        <v>420179.5</v>
      </c>
      <c r="I200" s="22">
        <f t="shared" si="9"/>
        <v>-0.09475552028954164</v>
      </c>
      <c r="J200" s="22">
        <f t="shared" si="10"/>
        <v>0.18638070990377112</v>
      </c>
      <c r="K200" s="22">
        <f t="shared" si="11"/>
        <v>0.36534307361496704</v>
      </c>
    </row>
    <row r="201" spans="2:11" ht="15">
      <c r="B201" s="27" t="str">
        <f>'Town Data'!A197</f>
        <v>WELLS</v>
      </c>
      <c r="C201" s="52">
        <f>IF('Town Data'!C197&gt;9,'Town Data'!B197,"*")</f>
        <v>6689885.66</v>
      </c>
      <c r="D201" s="53">
        <f>IF('Town Data'!E197&gt;9,'Town Data'!D197,"*")</f>
        <v>2667362.18</v>
      </c>
      <c r="E201" s="54" t="str">
        <f>IF('Town Data'!G197&gt;9,'Town Data'!F197,"*")</f>
        <v>*</v>
      </c>
      <c r="F201" s="53">
        <f>IF('Town Data'!I197&gt;9,'Town Data'!H197,"*")</f>
        <v>7782078.51</v>
      </c>
      <c r="G201" s="53">
        <f>IF('Town Data'!K197&gt;9,'Town Data'!J197,"*")</f>
        <v>2852349.07</v>
      </c>
      <c r="H201" s="54" t="str">
        <f>IF('Town Data'!M197&gt;9,'Town Data'!L197,"*")</f>
        <v>*</v>
      </c>
      <c r="I201" s="22">
        <f t="shared" si="9"/>
        <v>-0.14034718984093103</v>
      </c>
      <c r="J201" s="22">
        <f t="shared" si="10"/>
        <v>-0.06485422557344978</v>
      </c>
      <c r="K201" s="22">
        <f t="shared" si="11"/>
      </c>
    </row>
    <row r="202" spans="2:11" ht="15">
      <c r="B202" s="27" t="str">
        <f>'Town Data'!A198</f>
        <v>WEST HAVEN</v>
      </c>
      <c r="C202" s="52">
        <f>IF('Town Data'!C198&gt;9,'Town Data'!B198,"*")</f>
        <v>1020477.17</v>
      </c>
      <c r="D202" s="53">
        <f>IF('Town Data'!E198&gt;9,'Town Data'!D198,"*")</f>
        <v>416996.46</v>
      </c>
      <c r="E202" s="54" t="str">
        <f>IF('Town Data'!G198&gt;9,'Town Data'!F198,"*")</f>
        <v>*</v>
      </c>
      <c r="F202" s="53">
        <f>IF('Town Data'!I198&gt;9,'Town Data'!H198,"*")</f>
        <v>970004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  <v>0.05203398130316993</v>
      </c>
      <c r="J202" s="22">
        <f t="shared" si="10"/>
      </c>
      <c r="K202" s="22">
        <f t="shared" si="11"/>
      </c>
    </row>
    <row r="203" spans="2:11" ht="15">
      <c r="B203" s="27" t="str">
        <f>'Town Data'!A199</f>
        <v>WEST RUTLAND</v>
      </c>
      <c r="C203" s="52">
        <f>IF('Town Data'!C199&gt;9,'Town Data'!B199,"*")</f>
        <v>57152623.43</v>
      </c>
      <c r="D203" s="53">
        <f>IF('Town Data'!E199&gt;9,'Town Data'!D199,"*")</f>
        <v>8998973.76</v>
      </c>
      <c r="E203" s="54">
        <f>IF('Town Data'!G199&gt;9,'Town Data'!F199,"*")</f>
        <v>293102.67</v>
      </c>
      <c r="F203" s="53">
        <f>IF('Town Data'!I199&gt;9,'Town Data'!H199,"*")</f>
        <v>53070619.63</v>
      </c>
      <c r="G203" s="53">
        <f>IF('Town Data'!K199&gt;9,'Town Data'!J199,"*")</f>
        <v>8528665.66</v>
      </c>
      <c r="H203" s="54">
        <f>IF('Town Data'!M199&gt;9,'Town Data'!L199,"*")</f>
        <v>253693.17</v>
      </c>
      <c r="I203" s="22">
        <f t="shared" si="9"/>
        <v>0.07691645261463093</v>
      </c>
      <c r="J203" s="22">
        <f t="shared" si="10"/>
        <v>0.05514439406456925</v>
      </c>
      <c r="K203" s="22">
        <f t="shared" si="11"/>
        <v>0.15534316513132762</v>
      </c>
    </row>
    <row r="204" spans="2:11" ht="15">
      <c r="B204" s="27" t="str">
        <f>'Town Data'!A200</f>
        <v>WEST WINDSOR</v>
      </c>
      <c r="C204" s="52">
        <f>IF('Town Data'!C200&gt;9,'Town Data'!B200,"*")</f>
        <v>2260947.14</v>
      </c>
      <c r="D204" s="53">
        <f>IF('Town Data'!E200&gt;9,'Town Data'!D200,"*")</f>
        <v>437101.1</v>
      </c>
      <c r="E204" s="54">
        <f>IF('Town Data'!G200&gt;9,'Town Data'!F200,"*")</f>
        <v>510517.33</v>
      </c>
      <c r="F204" s="53">
        <f>IF('Town Data'!I200&gt;9,'Town Data'!H200,"*")</f>
        <v>2910432.75</v>
      </c>
      <c r="G204" s="53">
        <f>IF('Town Data'!K200&gt;9,'Town Data'!J200,"*")</f>
        <v>408488.75</v>
      </c>
      <c r="H204" s="54">
        <f>IF('Town Data'!M200&gt;9,'Town Data'!L200,"*")</f>
        <v>34316.17</v>
      </c>
      <c r="I204" s="22">
        <f t="shared" si="9"/>
        <v>-0.2231577451841139</v>
      </c>
      <c r="J204" s="22">
        <f t="shared" si="10"/>
        <v>0.07004440146760461</v>
      </c>
      <c r="K204" s="22">
        <f t="shared" si="11"/>
        <v>13.876873788654155</v>
      </c>
    </row>
    <row r="205" spans="2:11" ht="15">
      <c r="B205" s="27" t="str">
        <f>'Town Data'!A201</f>
        <v>WESTFIELD</v>
      </c>
      <c r="C205" s="52">
        <f>IF('Town Data'!C201&gt;9,'Town Data'!B201,"*")</f>
        <v>4885546.35</v>
      </c>
      <c r="D205" s="53">
        <f>IF('Town Data'!E201&gt;9,'Town Data'!D201,"*")</f>
        <v>1010597.96</v>
      </c>
      <c r="E205" s="54" t="str">
        <f>IF('Town Data'!G201&gt;9,'Town Data'!F201,"*")</f>
        <v>*</v>
      </c>
      <c r="F205" s="53">
        <f>IF('Town Data'!I201&gt;9,'Town Data'!H201,"*")</f>
        <v>4734401.83</v>
      </c>
      <c r="G205" s="53">
        <f>IF('Town Data'!K201&gt;9,'Town Data'!J201,"*")</f>
        <v>975626.71</v>
      </c>
      <c r="H205" s="54" t="str">
        <f>IF('Town Data'!M201&gt;9,'Town Data'!L201,"*")</f>
        <v>*</v>
      </c>
      <c r="I205" s="22">
        <f t="shared" si="9"/>
        <v>0.03192473419604089</v>
      </c>
      <c r="J205" s="22">
        <f t="shared" si="10"/>
        <v>0.03584490834614399</v>
      </c>
      <c r="K205" s="22">
        <f t="shared" si="11"/>
      </c>
    </row>
    <row r="206" spans="2:11" ht="15">
      <c r="B206" s="27" t="str">
        <f>'Town Data'!A202</f>
        <v>WESTFORD</v>
      </c>
      <c r="C206" s="52">
        <f>IF('Town Data'!C202&gt;9,'Town Data'!B202,"*")</f>
        <v>12564948.09</v>
      </c>
      <c r="D206" s="53">
        <f>IF('Town Data'!E202&gt;9,'Town Data'!D202,"*")</f>
        <v>848674.19</v>
      </c>
      <c r="E206" s="54" t="str">
        <f>IF('Town Data'!G202&gt;9,'Town Data'!F202,"*")</f>
        <v>*</v>
      </c>
      <c r="F206" s="53">
        <f>IF('Town Data'!I202&gt;9,'Town Data'!H202,"*")</f>
        <v>12937279</v>
      </c>
      <c r="G206" s="53">
        <f>IF('Town Data'!K202&gt;9,'Town Data'!J202,"*")</f>
        <v>685455</v>
      </c>
      <c r="H206" s="54" t="str">
        <f>IF('Town Data'!M202&gt;9,'Town Data'!L202,"*")</f>
        <v>*</v>
      </c>
      <c r="I206" s="22">
        <f t="shared" si="9"/>
        <v>-0.02877969239126714</v>
      </c>
      <c r="J206" s="22">
        <f t="shared" si="10"/>
        <v>0.23811802379441385</v>
      </c>
      <c r="K206" s="22">
        <f t="shared" si="11"/>
      </c>
    </row>
    <row r="207" spans="2:11" ht="15">
      <c r="B207" s="27" t="str">
        <f>'Town Data'!A203</f>
        <v>WESTMINSTER</v>
      </c>
      <c r="C207" s="52">
        <f>IF('Town Data'!C203&gt;9,'Town Data'!B203,"*")</f>
        <v>31526675.63</v>
      </c>
      <c r="D207" s="53">
        <f>IF('Town Data'!E203&gt;9,'Town Data'!D203,"*")</f>
        <v>5804319.71</v>
      </c>
      <c r="E207" s="54">
        <f>IF('Town Data'!G203&gt;9,'Town Data'!F203,"*")</f>
        <v>430203</v>
      </c>
      <c r="F207" s="53">
        <f>IF('Town Data'!I203&gt;9,'Town Data'!H203,"*")</f>
        <v>30930499.66</v>
      </c>
      <c r="G207" s="53">
        <f>IF('Town Data'!K203&gt;9,'Town Data'!J203,"*")</f>
        <v>5199951.81</v>
      </c>
      <c r="H207" s="54">
        <f>IF('Town Data'!M203&gt;9,'Town Data'!L203,"*")</f>
        <v>536280</v>
      </c>
      <c r="I207" s="22">
        <f t="shared" si="9"/>
        <v>0.019274695738943613</v>
      </c>
      <c r="J207" s="22">
        <f t="shared" si="10"/>
        <v>0.11622567325292202</v>
      </c>
      <c r="K207" s="22">
        <f t="shared" si="11"/>
        <v>-0.19780152159319758</v>
      </c>
    </row>
    <row r="208" spans="2:11" ht="15">
      <c r="B208" s="27" t="str">
        <f>'Town Data'!A204</f>
        <v>WESTON</v>
      </c>
      <c r="C208" s="52">
        <f>IF('Town Data'!C204&gt;9,'Town Data'!B204,"*")</f>
        <v>8306007.57</v>
      </c>
      <c r="D208" s="53">
        <f>IF('Town Data'!E204&gt;9,'Town Data'!D204,"*")</f>
        <v>4407085.15</v>
      </c>
      <c r="E208" s="54" t="str">
        <f>IF('Town Data'!G204&gt;9,'Town Data'!F204,"*")</f>
        <v>*</v>
      </c>
      <c r="F208" s="53">
        <f>IF('Town Data'!I204&gt;9,'Town Data'!H204,"*")</f>
        <v>8152993.83</v>
      </c>
      <c r="G208" s="53">
        <f>IF('Town Data'!K204&gt;9,'Town Data'!J204,"*")</f>
        <v>4110485.68</v>
      </c>
      <c r="H208" s="54" t="str">
        <f>IF('Town Data'!M204&gt;9,'Town Data'!L204,"*")</f>
        <v>*</v>
      </c>
      <c r="I208" s="22">
        <f t="shared" si="9"/>
        <v>0.018767797840955832</v>
      </c>
      <c r="J208" s="22">
        <f t="shared" si="10"/>
        <v>0.07215679437666846</v>
      </c>
      <c r="K208" s="22">
        <f t="shared" si="11"/>
      </c>
    </row>
    <row r="209" spans="2:11" ht="15">
      <c r="B209" s="27" t="str">
        <f>'Town Data'!A205</f>
        <v>WEYBRIDGE</v>
      </c>
      <c r="C209" s="52">
        <f>IF('Town Data'!C205&gt;9,'Town Data'!B205,"*")</f>
        <v>1696128.93</v>
      </c>
      <c r="D209" s="53">
        <f>IF('Town Data'!E205&gt;9,'Town Data'!D205,"*")</f>
        <v>329767.92</v>
      </c>
      <c r="E209" s="54" t="str">
        <f>IF('Town Data'!G205&gt;9,'Town Data'!F205,"*")</f>
        <v>*</v>
      </c>
      <c r="F209" s="53">
        <f>IF('Town Data'!I205&gt;9,'Town Data'!H205,"*")</f>
        <v>2064284.8</v>
      </c>
      <c r="G209" s="53">
        <f>IF('Town Data'!K205&gt;9,'Town Data'!J205,"*")</f>
        <v>316056.8</v>
      </c>
      <c r="H209" s="54" t="str">
        <f>IF('Town Data'!M205&gt;9,'Town Data'!L205,"*")</f>
        <v>*</v>
      </c>
      <c r="I209" s="22">
        <f t="shared" si="9"/>
        <v>-0.17834548314263618</v>
      </c>
      <c r="J209" s="22">
        <f t="shared" si="10"/>
        <v>0.043381822507853</v>
      </c>
      <c r="K209" s="22">
        <f t="shared" si="11"/>
      </c>
    </row>
    <row r="210" spans="2:11" ht="15">
      <c r="B210" s="27" t="str">
        <f>'Town Data'!A206</f>
        <v>WHEELOCK</v>
      </c>
      <c r="C210" s="52">
        <f>IF('Town Data'!C206&gt;9,'Town Data'!B206,"*")</f>
        <v>987260.86</v>
      </c>
      <c r="D210" s="53">
        <f>IF('Town Data'!E206&gt;9,'Town Data'!D206,"*")</f>
        <v>303247.6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 t="str">
        <f>'Town Data'!A207</f>
        <v>WHITING</v>
      </c>
      <c r="C211" s="52">
        <f>IF('Town Data'!C207&gt;9,'Town Data'!B207,"*")</f>
        <v>14808218.7</v>
      </c>
      <c r="D211" s="53">
        <f>IF('Town Data'!E207&gt;9,'Town Data'!D207,"*")</f>
        <v>200518</v>
      </c>
      <c r="E211" s="54" t="str">
        <f>IF('Town Data'!G207&gt;9,'Town Data'!F207,"*")</f>
        <v>*</v>
      </c>
      <c r="F211" s="53">
        <f>IF('Town Data'!I207&gt;9,'Town Data'!H207,"*")</f>
        <v>9246978.42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  <v>0.6014116209000517</v>
      </c>
      <c r="J211" s="22">
        <f t="shared" si="10"/>
      </c>
      <c r="K211" s="22">
        <f t="shared" si="11"/>
      </c>
    </row>
    <row r="212" spans="2:11" ht="15">
      <c r="B212" s="27" t="str">
        <f>'Town Data'!A208</f>
        <v>WHITINGHAM</v>
      </c>
      <c r="C212" s="52">
        <f>IF('Town Data'!C208&gt;9,'Town Data'!B208,"*")</f>
        <v>12691900.76</v>
      </c>
      <c r="D212" s="53">
        <f>IF('Town Data'!E208&gt;9,'Town Data'!D208,"*")</f>
        <v>2026136.76</v>
      </c>
      <c r="E212" s="54">
        <f>IF('Town Data'!G208&gt;9,'Town Data'!F208,"*")</f>
        <v>201066.83</v>
      </c>
      <c r="F212" s="53">
        <f>IF('Town Data'!I208&gt;9,'Town Data'!H208,"*")</f>
        <v>14542376.2</v>
      </c>
      <c r="G212" s="53">
        <f>IF('Town Data'!K208&gt;9,'Town Data'!J208,"*")</f>
        <v>2028448.12</v>
      </c>
      <c r="H212" s="54">
        <f>IF('Town Data'!M208&gt;9,'Town Data'!L208,"*")</f>
        <v>140884.67</v>
      </c>
      <c r="I212" s="22">
        <f t="shared" si="9"/>
        <v>-0.12724711660258106</v>
      </c>
      <c r="J212" s="22">
        <f t="shared" si="10"/>
        <v>-0.0011394720807550661</v>
      </c>
      <c r="K212" s="22">
        <f t="shared" si="11"/>
        <v>0.4271732332552574</v>
      </c>
    </row>
    <row r="213" spans="2:11" ht="15">
      <c r="B213" s="27" t="str">
        <f>'Town Data'!A209</f>
        <v>WILLIAMSTOWN</v>
      </c>
      <c r="C213" s="52">
        <f>IF('Town Data'!C209&gt;9,'Town Data'!B209,"*")</f>
        <v>24530392.24</v>
      </c>
      <c r="D213" s="53">
        <f>IF('Town Data'!E209&gt;9,'Town Data'!D209,"*")</f>
        <v>4648448.56</v>
      </c>
      <c r="E213" s="54">
        <f>IF('Town Data'!G209&gt;9,'Town Data'!F209,"*")</f>
        <v>22359.5</v>
      </c>
      <c r="F213" s="53">
        <f>IF('Town Data'!I209&gt;9,'Town Data'!H209,"*")</f>
        <v>23827237.01</v>
      </c>
      <c r="G213" s="53">
        <f>IF('Town Data'!K209&gt;9,'Town Data'!J209,"*")</f>
        <v>4098943.02</v>
      </c>
      <c r="H213" s="54">
        <f>IF('Town Data'!M209&gt;9,'Town Data'!L209,"*")</f>
        <v>22125.5</v>
      </c>
      <c r="I213" s="22">
        <f t="shared" si="9"/>
        <v>0.02951056514462382</v>
      </c>
      <c r="J213" s="22">
        <f t="shared" si="10"/>
        <v>0.1340603022093241</v>
      </c>
      <c r="K213" s="22">
        <f t="shared" si="11"/>
        <v>0.010576032180063727</v>
      </c>
    </row>
    <row r="214" spans="2:11" ht="15">
      <c r="B214" s="27" t="str">
        <f>'Town Data'!A210</f>
        <v>WILLISTON</v>
      </c>
      <c r="C214" s="52">
        <f>IF('Town Data'!C210&gt;9,'Town Data'!B210,"*")</f>
        <v>1880695487.67</v>
      </c>
      <c r="D214" s="53">
        <f>IF('Town Data'!E210&gt;9,'Town Data'!D210,"*")</f>
        <v>394773280.22</v>
      </c>
      <c r="E214" s="54">
        <f>IF('Town Data'!G210&gt;9,'Town Data'!F210,"*")</f>
        <v>17071331.17</v>
      </c>
      <c r="F214" s="53">
        <f>IF('Town Data'!I210&gt;9,'Town Data'!H210,"*")</f>
        <v>2966440051.68</v>
      </c>
      <c r="G214" s="53">
        <f>IF('Town Data'!K210&gt;9,'Town Data'!J210,"*")</f>
        <v>388905982.65</v>
      </c>
      <c r="H214" s="54">
        <f>IF('Town Data'!M210&gt;9,'Town Data'!L210,"*")</f>
        <v>19392526.17</v>
      </c>
      <c r="I214" s="22">
        <f t="shared" si="9"/>
        <v>-0.3660092720886452</v>
      </c>
      <c r="J214" s="22">
        <f t="shared" si="10"/>
        <v>0.015086673468020131</v>
      </c>
      <c r="K214" s="22">
        <f t="shared" si="11"/>
        <v>-0.1196953393101957</v>
      </c>
    </row>
    <row r="215" spans="2:11" ht="15">
      <c r="B215" s="27" t="str">
        <f>'Town Data'!A211</f>
        <v>WILMINGTON</v>
      </c>
      <c r="C215" s="52">
        <f>IF('Town Data'!C211&gt;9,'Town Data'!B211,"*")</f>
        <v>72528868.59</v>
      </c>
      <c r="D215" s="53">
        <f>IF('Town Data'!E211&gt;9,'Town Data'!D211,"*")</f>
        <v>37289690.81</v>
      </c>
      <c r="E215" s="54">
        <f>IF('Town Data'!G211&gt;9,'Town Data'!F211,"*")</f>
        <v>153660.33</v>
      </c>
      <c r="F215" s="53">
        <f>IF('Town Data'!I211&gt;9,'Town Data'!H211,"*")</f>
        <v>67812371.33</v>
      </c>
      <c r="G215" s="53">
        <f>IF('Town Data'!K211&gt;9,'Town Data'!J211,"*")</f>
        <v>30097947.3</v>
      </c>
      <c r="H215" s="54">
        <f>IF('Town Data'!M211&gt;9,'Town Data'!L211,"*")</f>
        <v>216939.33</v>
      </c>
      <c r="I215" s="22">
        <f t="shared" si="9"/>
        <v>0.0695521652980957</v>
      </c>
      <c r="J215" s="22">
        <f t="shared" si="10"/>
        <v>0.23894465088654074</v>
      </c>
      <c r="K215" s="22">
        <f t="shared" si="11"/>
        <v>-0.29168984711071066</v>
      </c>
    </row>
    <row r="216" spans="2:11" ht="15">
      <c r="B216" s="27" t="str">
        <f>'Town Data'!A212</f>
        <v>WINDSOR</v>
      </c>
      <c r="C216" s="52">
        <f>IF('Town Data'!C212&gt;9,'Town Data'!B212,"*")</f>
        <v>37647658.46</v>
      </c>
      <c r="D216" s="53">
        <f>IF('Town Data'!E212&gt;9,'Town Data'!D212,"*")</f>
        <v>8784064.84</v>
      </c>
      <c r="E216" s="54">
        <f>IF('Town Data'!G212&gt;9,'Town Data'!F212,"*")</f>
        <v>516888.5</v>
      </c>
      <c r="F216" s="53">
        <f>IF('Town Data'!I212&gt;9,'Town Data'!H212,"*")</f>
        <v>38660005.08</v>
      </c>
      <c r="G216" s="53">
        <f>IF('Town Data'!K212&gt;9,'Town Data'!J212,"*")</f>
        <v>8419408.19</v>
      </c>
      <c r="H216" s="54">
        <f>IF('Town Data'!M212&gt;9,'Town Data'!L212,"*")</f>
        <v>459895.67</v>
      </c>
      <c r="I216" s="22">
        <f t="shared" si="9"/>
        <v>-0.02618588947169371</v>
      </c>
      <c r="J216" s="22">
        <f t="shared" si="10"/>
        <v>0.04331143493352831</v>
      </c>
      <c r="K216" s="22">
        <f t="shared" si="11"/>
        <v>0.12392556337832017</v>
      </c>
    </row>
    <row r="217" spans="2:11" ht="15">
      <c r="B217" s="27" t="str">
        <f>'Town Data'!A213</f>
        <v>WINHALL</v>
      </c>
      <c r="C217" s="52">
        <f>IF('Town Data'!C213&gt;9,'Town Data'!B213,"*")</f>
        <v>10218508.25</v>
      </c>
      <c r="D217" s="53">
        <f>IF('Town Data'!E213&gt;9,'Town Data'!D213,"*")</f>
        <v>5338132.34</v>
      </c>
      <c r="E217" s="54" t="str">
        <f>IF('Town Data'!G213&gt;9,'Town Data'!F213,"*")</f>
        <v>*</v>
      </c>
      <c r="F217" s="53">
        <f>IF('Town Data'!I213&gt;9,'Town Data'!H213,"*")</f>
        <v>11233925.14</v>
      </c>
      <c r="G217" s="53">
        <f>IF('Town Data'!K213&gt;9,'Town Data'!J213,"*")</f>
        <v>5648853.97</v>
      </c>
      <c r="H217" s="54" t="str">
        <f>IF('Town Data'!M213&gt;9,'Town Data'!L213,"*")</f>
        <v>*</v>
      </c>
      <c r="I217" s="22">
        <f t="shared" si="9"/>
        <v>-0.09038843301389496</v>
      </c>
      <c r="J217" s="22">
        <f t="shared" si="10"/>
        <v>-0.05500613604992871</v>
      </c>
      <c r="K217" s="22">
        <f t="shared" si="11"/>
      </c>
    </row>
    <row r="218" spans="2:11" ht="15">
      <c r="B218" s="27" t="str">
        <f>'Town Data'!A214</f>
        <v>WINOOSKI</v>
      </c>
      <c r="C218" s="52">
        <f>IF('Town Data'!C214&gt;9,'Town Data'!B214,"*")</f>
        <v>185416732.93</v>
      </c>
      <c r="D218" s="53">
        <f>IF('Town Data'!E214&gt;9,'Town Data'!D214,"*")</f>
        <v>18434258.45</v>
      </c>
      <c r="E218" s="54">
        <f>IF('Town Data'!G214&gt;9,'Town Data'!F214,"*")</f>
        <v>11777671</v>
      </c>
      <c r="F218" s="53">
        <f>IF('Town Data'!I214&gt;9,'Town Data'!H214,"*")</f>
        <v>146106215.55</v>
      </c>
      <c r="G218" s="53">
        <f>IF('Town Data'!K214&gt;9,'Town Data'!J214,"*")</f>
        <v>16576992.08</v>
      </c>
      <c r="H218" s="54">
        <f>IF('Town Data'!M214&gt;9,'Town Data'!L214,"*")</f>
        <v>6452100</v>
      </c>
      <c r="I218" s="22">
        <f t="shared" si="9"/>
        <v>0.2690543809653825</v>
      </c>
      <c r="J218" s="22">
        <f t="shared" si="10"/>
        <v>0.11203880420747593</v>
      </c>
      <c r="K218" s="22">
        <f t="shared" si="11"/>
        <v>0.8254011872103656</v>
      </c>
    </row>
    <row r="219" spans="2:11" ht="15">
      <c r="B219" s="27" t="str">
        <f>'Town Data'!A215</f>
        <v>WOLCOTT</v>
      </c>
      <c r="C219" s="52">
        <f>IF('Town Data'!C215&gt;9,'Town Data'!B215,"*")</f>
        <v>13441017.31</v>
      </c>
      <c r="D219" s="53">
        <f>IF('Town Data'!E215&gt;9,'Town Data'!D215,"*")</f>
        <v>2035098.73</v>
      </c>
      <c r="E219" s="54">
        <f>IF('Town Data'!G215&gt;9,'Town Data'!F215,"*")</f>
        <v>63525.83</v>
      </c>
      <c r="F219" s="53">
        <f>IF('Town Data'!I215&gt;9,'Town Data'!H215,"*")</f>
        <v>11870201.95</v>
      </c>
      <c r="G219" s="53">
        <f>IF('Town Data'!K215&gt;9,'Town Data'!J215,"*")</f>
        <v>2520958.99</v>
      </c>
      <c r="H219" s="54" t="str">
        <f>IF('Town Data'!M215&gt;9,'Town Data'!L215,"*")</f>
        <v>*</v>
      </c>
      <c r="I219" s="22">
        <f t="shared" si="9"/>
        <v>0.132332656732938</v>
      </c>
      <c r="J219" s="22">
        <f t="shared" si="10"/>
        <v>-0.19272834739767036</v>
      </c>
      <c r="K219" s="22">
        <f t="shared" si="11"/>
      </c>
    </row>
    <row r="220" spans="2:11" ht="15">
      <c r="B220" s="27" t="str">
        <f>'Town Data'!A216</f>
        <v>WOODSTOCK</v>
      </c>
      <c r="C220" s="52">
        <f>IF('Town Data'!C216&gt;9,'Town Data'!B216,"*")</f>
        <v>89497740.39</v>
      </c>
      <c r="D220" s="53">
        <f>IF('Town Data'!E216&gt;9,'Town Data'!D216,"*")</f>
        <v>20035258.32</v>
      </c>
      <c r="E220" s="54">
        <f>IF('Town Data'!G216&gt;9,'Town Data'!F216,"*")</f>
        <v>2348417.83</v>
      </c>
      <c r="F220" s="53">
        <f>IF('Town Data'!I216&gt;9,'Town Data'!H216,"*")</f>
        <v>95589971.12</v>
      </c>
      <c r="G220" s="53">
        <f>IF('Town Data'!K216&gt;9,'Town Data'!J216,"*")</f>
        <v>19188926.98</v>
      </c>
      <c r="H220" s="54">
        <f>IF('Town Data'!M216&gt;9,'Town Data'!L216,"*")</f>
        <v>1303403.17</v>
      </c>
      <c r="I220" s="22">
        <f t="shared" si="9"/>
        <v>-0.06373294874576382</v>
      </c>
      <c r="J220" s="22">
        <f t="shared" si="10"/>
        <v>0.04410519362974823</v>
      </c>
      <c r="K220" s="22">
        <f t="shared" si="11"/>
        <v>0.8017585686860039</v>
      </c>
    </row>
    <row r="221" spans="2:11" ht="15">
      <c r="B221" s="27" t="str">
        <f>'Town Data'!A217</f>
        <v>WORCESTER</v>
      </c>
      <c r="C221" s="52">
        <f>IF('Town Data'!C217&gt;9,'Town Data'!B217,"*")</f>
        <v>2404077.39</v>
      </c>
      <c r="D221" s="53">
        <f>IF('Town Data'!E217&gt;9,'Town Data'!D217,"*")</f>
        <v>1085375.47</v>
      </c>
      <c r="E221" s="54" t="str">
        <f>IF('Town Data'!G217&gt;9,'Town Data'!F217,"*")</f>
        <v>*</v>
      </c>
      <c r="F221" s="53">
        <f>IF('Town Data'!I217&gt;9,'Town Data'!H217,"*")</f>
        <v>3091259.22</v>
      </c>
      <c r="G221" s="53">
        <f>IF('Town Data'!K217&gt;9,'Town Data'!J217,"*")</f>
        <v>1097794.26</v>
      </c>
      <c r="H221" s="54" t="str">
        <f>IF('Town Data'!M217&gt;9,'Town Data'!L217,"*")</f>
        <v>*</v>
      </c>
      <c r="I221" s="22">
        <f t="shared" si="9"/>
        <v>-0.22229835193180597</v>
      </c>
      <c r="J221" s="22">
        <f t="shared" si="10"/>
        <v>-0.01131249310777052</v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6933905.84</v>
      </c>
      <c r="C2" s="41">
        <v>40</v>
      </c>
      <c r="D2" s="44">
        <v>1403613.48</v>
      </c>
      <c r="E2" s="41">
        <v>32</v>
      </c>
      <c r="F2" s="41">
        <v>0</v>
      </c>
      <c r="G2" s="41">
        <v>0</v>
      </c>
      <c r="H2" s="44">
        <v>7830712.23</v>
      </c>
      <c r="I2" s="41">
        <v>30</v>
      </c>
      <c r="J2" s="44">
        <v>1611154.11</v>
      </c>
      <c r="K2" s="41">
        <v>22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1868279.72</v>
      </c>
      <c r="C3" s="41">
        <v>19</v>
      </c>
      <c r="D3" s="44">
        <v>596766.14</v>
      </c>
      <c r="E3" s="41">
        <v>19</v>
      </c>
      <c r="F3" s="41">
        <v>0</v>
      </c>
      <c r="G3" s="41">
        <v>0</v>
      </c>
      <c r="H3" s="44">
        <v>1868502.2</v>
      </c>
      <c r="I3" s="41">
        <v>14</v>
      </c>
      <c r="J3" s="44">
        <v>588924.7</v>
      </c>
      <c r="K3" s="41">
        <v>14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19494074.44</v>
      </c>
      <c r="C4" s="41">
        <v>69</v>
      </c>
      <c r="D4" s="44">
        <v>4379491.34</v>
      </c>
      <c r="E4" s="41">
        <v>58</v>
      </c>
      <c r="F4" s="44">
        <v>31947</v>
      </c>
      <c r="G4" s="41">
        <v>10</v>
      </c>
      <c r="H4" s="44">
        <v>17633891.62</v>
      </c>
      <c r="I4" s="41">
        <v>54</v>
      </c>
      <c r="J4" s="44">
        <v>3633890.95</v>
      </c>
      <c r="K4" s="41">
        <v>44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70</v>
      </c>
      <c r="B5" s="44">
        <v>1839449.71</v>
      </c>
      <c r="C5" s="41">
        <v>21</v>
      </c>
      <c r="D5" s="44">
        <v>212407.54</v>
      </c>
      <c r="E5" s="41">
        <v>19</v>
      </c>
      <c r="F5" s="41">
        <v>0</v>
      </c>
      <c r="G5" s="41">
        <v>0</v>
      </c>
      <c r="H5" s="44">
        <v>1700371.53</v>
      </c>
      <c r="I5" s="41">
        <v>14</v>
      </c>
      <c r="J5" s="44">
        <v>290149.23</v>
      </c>
      <c r="K5" s="41">
        <v>14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125200437.98</v>
      </c>
      <c r="C6" s="41">
        <v>117</v>
      </c>
      <c r="D6" s="44">
        <v>5527987.54</v>
      </c>
      <c r="E6" s="41">
        <v>103</v>
      </c>
      <c r="F6" s="44">
        <v>597056.5</v>
      </c>
      <c r="G6" s="41">
        <v>28</v>
      </c>
      <c r="H6" s="44">
        <v>126633702.54</v>
      </c>
      <c r="I6" s="41">
        <v>88</v>
      </c>
      <c r="J6" s="44">
        <v>5231942.65</v>
      </c>
      <c r="K6" s="41">
        <v>73</v>
      </c>
      <c r="L6" s="44">
        <v>1224303.33</v>
      </c>
      <c r="M6" s="41">
        <v>19</v>
      </c>
      <c r="N6" s="37"/>
      <c r="O6" s="37"/>
      <c r="P6" s="37"/>
      <c r="Q6" s="37"/>
    </row>
    <row r="7" spans="1:17" ht="15">
      <c r="A7" s="40" t="s">
        <v>72</v>
      </c>
      <c r="B7" s="44">
        <v>2842804.28</v>
      </c>
      <c r="C7" s="41">
        <v>24</v>
      </c>
      <c r="D7" s="44">
        <v>1086074.23</v>
      </c>
      <c r="E7" s="41">
        <v>23</v>
      </c>
      <c r="F7" s="44">
        <v>0</v>
      </c>
      <c r="G7" s="41">
        <v>0</v>
      </c>
      <c r="H7" s="44">
        <v>3149316.95</v>
      </c>
      <c r="I7" s="41">
        <v>13</v>
      </c>
      <c r="J7" s="44">
        <v>751551.32</v>
      </c>
      <c r="K7" s="41">
        <v>13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4">
        <v>2626134.88</v>
      </c>
      <c r="C8" s="41">
        <v>29</v>
      </c>
      <c r="D8" s="44">
        <v>404816.02</v>
      </c>
      <c r="E8" s="41">
        <v>21</v>
      </c>
      <c r="F8" s="44">
        <v>0</v>
      </c>
      <c r="G8" s="41">
        <v>0</v>
      </c>
      <c r="H8" s="44">
        <v>3417781.98</v>
      </c>
      <c r="I8" s="41">
        <v>19</v>
      </c>
      <c r="J8" s="44">
        <v>549927.35</v>
      </c>
      <c r="K8" s="41">
        <v>11</v>
      </c>
      <c r="L8" s="44">
        <v>0</v>
      </c>
      <c r="M8" s="41">
        <v>0</v>
      </c>
      <c r="N8" s="37"/>
      <c r="O8" s="37"/>
      <c r="P8" s="37"/>
      <c r="Q8" s="37"/>
    </row>
    <row r="9" spans="1:17" ht="15">
      <c r="A9" s="40" t="s">
        <v>74</v>
      </c>
      <c r="B9" s="44">
        <v>30159637.93</v>
      </c>
      <c r="C9" s="41">
        <v>60</v>
      </c>
      <c r="D9" s="44">
        <v>1879138.09</v>
      </c>
      <c r="E9" s="41">
        <v>53</v>
      </c>
      <c r="F9" s="41">
        <v>0</v>
      </c>
      <c r="G9" s="41">
        <v>0</v>
      </c>
      <c r="H9" s="44">
        <v>29074854.67</v>
      </c>
      <c r="I9" s="41">
        <v>44</v>
      </c>
      <c r="J9" s="44">
        <v>1629404.15</v>
      </c>
      <c r="K9" s="41">
        <v>39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624050949.21</v>
      </c>
      <c r="C10" s="41">
        <v>610</v>
      </c>
      <c r="D10" s="44">
        <v>117629553.27</v>
      </c>
      <c r="E10" s="41">
        <v>537</v>
      </c>
      <c r="F10" s="44">
        <v>3880212.67</v>
      </c>
      <c r="G10" s="41">
        <v>167</v>
      </c>
      <c r="H10" s="44">
        <v>672352961.28</v>
      </c>
      <c r="I10" s="41">
        <v>396</v>
      </c>
      <c r="J10" s="44">
        <v>116390334.03</v>
      </c>
      <c r="K10" s="41">
        <v>337</v>
      </c>
      <c r="L10" s="44">
        <v>4492920.33</v>
      </c>
      <c r="M10" s="41">
        <v>111</v>
      </c>
      <c r="N10" s="37"/>
      <c r="O10" s="37"/>
      <c r="P10" s="37"/>
      <c r="Q10" s="37"/>
    </row>
    <row r="11" spans="1:17" ht="15">
      <c r="A11" s="40" t="s">
        <v>76</v>
      </c>
      <c r="B11" s="44">
        <v>126998123.22</v>
      </c>
      <c r="C11" s="41">
        <v>101</v>
      </c>
      <c r="D11" s="44">
        <v>13484004.6</v>
      </c>
      <c r="E11" s="41">
        <v>91</v>
      </c>
      <c r="F11" s="44">
        <v>1121781</v>
      </c>
      <c r="G11" s="41">
        <v>25</v>
      </c>
      <c r="H11" s="44">
        <v>130907237.17</v>
      </c>
      <c r="I11" s="41">
        <v>67</v>
      </c>
      <c r="J11" s="44">
        <v>13576012.76</v>
      </c>
      <c r="K11" s="41">
        <v>55</v>
      </c>
      <c r="L11" s="44">
        <v>1134365.83</v>
      </c>
      <c r="M11" s="41">
        <v>14</v>
      </c>
      <c r="N11" s="37"/>
      <c r="O11" s="37"/>
      <c r="P11" s="37"/>
      <c r="Q11" s="37"/>
    </row>
    <row r="12" spans="1:17" ht="15">
      <c r="A12" s="40" t="s">
        <v>77</v>
      </c>
      <c r="B12" s="44">
        <v>200875406.51</v>
      </c>
      <c r="C12" s="41">
        <v>142</v>
      </c>
      <c r="D12" s="44">
        <v>14024776.97</v>
      </c>
      <c r="E12" s="41">
        <v>130</v>
      </c>
      <c r="F12" s="44">
        <v>713649.83</v>
      </c>
      <c r="G12" s="41">
        <v>41</v>
      </c>
      <c r="H12" s="44">
        <v>252572653.3</v>
      </c>
      <c r="I12" s="41">
        <v>99</v>
      </c>
      <c r="J12" s="44">
        <v>13497918.51</v>
      </c>
      <c r="K12" s="41">
        <v>87</v>
      </c>
      <c r="L12" s="44">
        <v>903387.83</v>
      </c>
      <c r="M12" s="41">
        <v>23</v>
      </c>
      <c r="N12" s="37"/>
      <c r="O12" s="37"/>
      <c r="P12" s="37"/>
      <c r="Q12" s="37"/>
    </row>
    <row r="13" spans="1:17" ht="15">
      <c r="A13" s="40" t="s">
        <v>78</v>
      </c>
      <c r="B13" s="44">
        <v>461403444.24</v>
      </c>
      <c r="C13" s="41">
        <v>667</v>
      </c>
      <c r="D13" s="44">
        <v>132104812.15</v>
      </c>
      <c r="E13" s="41">
        <v>583</v>
      </c>
      <c r="F13" s="44">
        <v>3923851.33</v>
      </c>
      <c r="G13" s="41">
        <v>199</v>
      </c>
      <c r="H13" s="44">
        <v>504743170.85</v>
      </c>
      <c r="I13" s="41">
        <v>434</v>
      </c>
      <c r="J13" s="44">
        <v>131005687.63</v>
      </c>
      <c r="K13" s="41">
        <v>375</v>
      </c>
      <c r="L13" s="44">
        <v>3503949.33</v>
      </c>
      <c r="M13" s="41">
        <v>127</v>
      </c>
      <c r="N13" s="37"/>
      <c r="O13" s="37"/>
      <c r="P13" s="37"/>
      <c r="Q13" s="37"/>
    </row>
    <row r="14" spans="1:17" ht="15">
      <c r="A14" s="40" t="s">
        <v>79</v>
      </c>
      <c r="B14" s="44">
        <v>2392906.85</v>
      </c>
      <c r="C14" s="41">
        <v>26</v>
      </c>
      <c r="D14" s="44">
        <v>771742.66</v>
      </c>
      <c r="E14" s="41">
        <v>21</v>
      </c>
      <c r="F14" s="41">
        <v>0</v>
      </c>
      <c r="G14" s="41">
        <v>0</v>
      </c>
      <c r="H14" s="44">
        <v>2666842.43</v>
      </c>
      <c r="I14" s="41">
        <v>19</v>
      </c>
      <c r="J14" s="44">
        <v>706008.15</v>
      </c>
      <c r="K14" s="41">
        <v>15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218008154.66</v>
      </c>
      <c r="C15" s="41">
        <v>153</v>
      </c>
      <c r="D15" s="44">
        <v>63118142.98</v>
      </c>
      <c r="E15" s="41">
        <v>140</v>
      </c>
      <c r="F15" s="44">
        <v>1207049.5</v>
      </c>
      <c r="G15" s="41">
        <v>73</v>
      </c>
      <c r="H15" s="44">
        <v>229227811.84</v>
      </c>
      <c r="I15" s="41">
        <v>91</v>
      </c>
      <c r="J15" s="44">
        <v>57856893.97</v>
      </c>
      <c r="K15" s="41">
        <v>85</v>
      </c>
      <c r="L15" s="44">
        <v>1709561.5</v>
      </c>
      <c r="M15" s="41">
        <v>42</v>
      </c>
      <c r="N15" s="37"/>
      <c r="O15" s="37"/>
      <c r="P15" s="37"/>
      <c r="Q15" s="37"/>
    </row>
    <row r="16" spans="1:17" ht="15">
      <c r="A16" s="40" t="s">
        <v>81</v>
      </c>
      <c r="B16" s="44">
        <v>57045051.91</v>
      </c>
      <c r="C16" s="41">
        <v>100</v>
      </c>
      <c r="D16" s="44">
        <v>15759279.53</v>
      </c>
      <c r="E16" s="41">
        <v>92</v>
      </c>
      <c r="F16" s="44">
        <v>1124879</v>
      </c>
      <c r="G16" s="41">
        <v>41</v>
      </c>
      <c r="H16" s="44">
        <v>96083462.15</v>
      </c>
      <c r="I16" s="41">
        <v>70</v>
      </c>
      <c r="J16" s="44">
        <v>15194230.99</v>
      </c>
      <c r="K16" s="41">
        <v>60</v>
      </c>
      <c r="L16" s="44">
        <v>980980.17</v>
      </c>
      <c r="M16" s="41">
        <v>29</v>
      </c>
      <c r="N16" s="37"/>
      <c r="O16" s="37"/>
      <c r="P16" s="37"/>
      <c r="Q16" s="37"/>
    </row>
    <row r="17" spans="1:17" ht="15">
      <c r="A17" s="40" t="s">
        <v>82</v>
      </c>
      <c r="B17" s="44">
        <v>4949314.31</v>
      </c>
      <c r="C17" s="41">
        <v>13</v>
      </c>
      <c r="D17" s="44">
        <v>3479058.66</v>
      </c>
      <c r="E17" s="41">
        <v>12</v>
      </c>
      <c r="F17" s="44">
        <v>0</v>
      </c>
      <c r="G17" s="41">
        <v>0</v>
      </c>
      <c r="H17" s="44">
        <v>5589832.35</v>
      </c>
      <c r="I17" s="41">
        <v>12</v>
      </c>
      <c r="J17" s="44">
        <v>3588960.75</v>
      </c>
      <c r="K17" s="41">
        <v>10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95045010.96</v>
      </c>
      <c r="C18" s="41">
        <v>128</v>
      </c>
      <c r="D18" s="44">
        <v>21302579.58</v>
      </c>
      <c r="E18" s="41">
        <v>116</v>
      </c>
      <c r="F18" s="44">
        <v>946346.67</v>
      </c>
      <c r="G18" s="41">
        <v>50</v>
      </c>
      <c r="H18" s="44">
        <v>103934966.86</v>
      </c>
      <c r="I18" s="41">
        <v>88</v>
      </c>
      <c r="J18" s="44">
        <v>21591590.01</v>
      </c>
      <c r="K18" s="41">
        <v>80</v>
      </c>
      <c r="L18" s="44">
        <v>961132.5</v>
      </c>
      <c r="M18" s="41">
        <v>31</v>
      </c>
      <c r="N18" s="37"/>
      <c r="O18" s="37"/>
      <c r="P18" s="37"/>
      <c r="Q18" s="37"/>
    </row>
    <row r="19" spans="1:17" ht="15">
      <c r="A19" s="40" t="s">
        <v>84</v>
      </c>
      <c r="B19" s="44">
        <v>1563492.54</v>
      </c>
      <c r="C19" s="41">
        <v>28</v>
      </c>
      <c r="D19" s="44">
        <v>287960.74</v>
      </c>
      <c r="E19" s="41">
        <v>18</v>
      </c>
      <c r="F19" s="41">
        <v>0</v>
      </c>
      <c r="G19" s="41">
        <v>0</v>
      </c>
      <c r="H19" s="44">
        <v>1639718.27</v>
      </c>
      <c r="I19" s="41">
        <v>22</v>
      </c>
      <c r="J19" s="44">
        <v>281710.97</v>
      </c>
      <c r="K19" s="41">
        <v>15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110201684.59</v>
      </c>
      <c r="C20" s="41">
        <v>219</v>
      </c>
      <c r="D20" s="44">
        <v>14841639.35</v>
      </c>
      <c r="E20" s="41">
        <v>196</v>
      </c>
      <c r="F20" s="44">
        <v>677515</v>
      </c>
      <c r="G20" s="41">
        <v>36</v>
      </c>
      <c r="H20" s="44">
        <v>103838537.95</v>
      </c>
      <c r="I20" s="41">
        <v>146</v>
      </c>
      <c r="J20" s="44">
        <v>14095445.53</v>
      </c>
      <c r="K20" s="41">
        <v>124</v>
      </c>
      <c r="L20" s="44">
        <v>714191</v>
      </c>
      <c r="M20" s="41">
        <v>28</v>
      </c>
      <c r="N20" s="37"/>
      <c r="O20" s="37"/>
      <c r="P20" s="37"/>
      <c r="Q20" s="37"/>
    </row>
    <row r="21" spans="1:17" ht="15">
      <c r="A21" s="40" t="s">
        <v>86</v>
      </c>
      <c r="B21" s="44">
        <v>793530321.14</v>
      </c>
      <c r="C21" s="41">
        <v>737</v>
      </c>
      <c r="D21" s="44">
        <v>100030040.7</v>
      </c>
      <c r="E21" s="41">
        <v>664</v>
      </c>
      <c r="F21" s="44">
        <v>8246026.5</v>
      </c>
      <c r="G21" s="41">
        <v>223</v>
      </c>
      <c r="H21" s="44">
        <v>893329913.15</v>
      </c>
      <c r="I21" s="41">
        <v>466</v>
      </c>
      <c r="J21" s="44">
        <v>96844687.34</v>
      </c>
      <c r="K21" s="41">
        <v>414</v>
      </c>
      <c r="L21" s="44">
        <v>12154034.17</v>
      </c>
      <c r="M21" s="41">
        <v>156</v>
      </c>
      <c r="N21" s="37"/>
      <c r="O21" s="37"/>
      <c r="P21" s="37"/>
      <c r="Q21" s="37"/>
    </row>
    <row r="22" spans="1:17" ht="15">
      <c r="A22" s="40" t="s">
        <v>87</v>
      </c>
      <c r="B22" s="44">
        <v>6292909.89</v>
      </c>
      <c r="C22" s="41">
        <v>39</v>
      </c>
      <c r="D22" s="44">
        <v>2349849.42</v>
      </c>
      <c r="E22" s="41">
        <v>32</v>
      </c>
      <c r="F22" s="44">
        <v>202555</v>
      </c>
      <c r="G22" s="41">
        <v>12</v>
      </c>
      <c r="H22" s="44">
        <v>7968485.09</v>
      </c>
      <c r="I22" s="41">
        <v>25</v>
      </c>
      <c r="J22" s="44">
        <v>1950763.09</v>
      </c>
      <c r="K22" s="41">
        <v>21</v>
      </c>
      <c r="L22" s="44">
        <v>233633.33</v>
      </c>
      <c r="M22" s="41">
        <v>10</v>
      </c>
      <c r="N22" s="37"/>
      <c r="O22" s="37"/>
      <c r="P22" s="37"/>
      <c r="Q22" s="37"/>
    </row>
    <row r="23" spans="1:17" ht="15">
      <c r="A23" s="40" t="s">
        <v>88</v>
      </c>
      <c r="B23" s="44">
        <v>16988194.99</v>
      </c>
      <c r="C23" s="41">
        <v>43</v>
      </c>
      <c r="D23" s="44">
        <v>3072190.75</v>
      </c>
      <c r="E23" s="41">
        <v>38</v>
      </c>
      <c r="F23" s="44">
        <v>0</v>
      </c>
      <c r="G23" s="41">
        <v>0</v>
      </c>
      <c r="H23" s="44">
        <v>22420765.24</v>
      </c>
      <c r="I23" s="41">
        <v>32</v>
      </c>
      <c r="J23" s="44">
        <v>2929484.34</v>
      </c>
      <c r="K23" s="41">
        <v>27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9219063.93</v>
      </c>
      <c r="C24" s="41">
        <v>52</v>
      </c>
      <c r="D24" s="44">
        <v>3328465.71</v>
      </c>
      <c r="E24" s="41">
        <v>42</v>
      </c>
      <c r="F24" s="44">
        <v>127819.17</v>
      </c>
      <c r="G24" s="41">
        <v>12</v>
      </c>
      <c r="H24" s="44">
        <v>8473945.8</v>
      </c>
      <c r="I24" s="41">
        <v>39</v>
      </c>
      <c r="J24" s="44">
        <v>2554232.32</v>
      </c>
      <c r="K24" s="41">
        <v>33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62786880.7</v>
      </c>
      <c r="C25" s="41">
        <v>183</v>
      </c>
      <c r="D25" s="44">
        <v>14902288.09</v>
      </c>
      <c r="E25" s="41">
        <v>161</v>
      </c>
      <c r="F25" s="44">
        <v>1317075.5</v>
      </c>
      <c r="G25" s="41">
        <v>36</v>
      </c>
      <c r="H25" s="44">
        <v>68281560.82</v>
      </c>
      <c r="I25" s="41">
        <v>125</v>
      </c>
      <c r="J25" s="44">
        <v>14771108.11</v>
      </c>
      <c r="K25" s="41">
        <v>108</v>
      </c>
      <c r="L25" s="44">
        <v>1296547.5</v>
      </c>
      <c r="M25" s="41">
        <v>17</v>
      </c>
      <c r="N25" s="37"/>
      <c r="O25" s="37"/>
      <c r="P25" s="37"/>
      <c r="Q25" s="37"/>
    </row>
    <row r="26" spans="1:17" ht="15">
      <c r="A26" s="40" t="s">
        <v>91</v>
      </c>
      <c r="B26" s="44">
        <v>29602971.27</v>
      </c>
      <c r="C26" s="41">
        <v>32</v>
      </c>
      <c r="D26" s="44">
        <v>247474.82</v>
      </c>
      <c r="E26" s="41">
        <v>25</v>
      </c>
      <c r="F26" s="41">
        <v>0</v>
      </c>
      <c r="G26" s="41">
        <v>0</v>
      </c>
      <c r="H26" s="44">
        <v>16010060.5</v>
      </c>
      <c r="I26" s="41">
        <v>21</v>
      </c>
      <c r="J26" s="44">
        <v>176690.5</v>
      </c>
      <c r="K26" s="41">
        <v>16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943080.58</v>
      </c>
      <c r="C27" s="41">
        <v>14</v>
      </c>
      <c r="D27" s="44">
        <v>43062.77</v>
      </c>
      <c r="E27" s="41">
        <v>12</v>
      </c>
      <c r="F27" s="44">
        <v>0</v>
      </c>
      <c r="G27" s="41">
        <v>0</v>
      </c>
      <c r="H27" s="44">
        <v>1017193</v>
      </c>
      <c r="I27" s="41">
        <v>11</v>
      </c>
      <c r="J27" s="44">
        <v>0</v>
      </c>
      <c r="K27" s="41">
        <v>0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1573349.24</v>
      </c>
      <c r="C28" s="41">
        <v>20</v>
      </c>
      <c r="D28" s="44">
        <v>222743.77</v>
      </c>
      <c r="E28" s="41">
        <v>16</v>
      </c>
      <c r="F28" s="41">
        <v>0</v>
      </c>
      <c r="G28" s="41">
        <v>0</v>
      </c>
      <c r="H28" s="44">
        <v>1330197</v>
      </c>
      <c r="I28" s="41">
        <v>14</v>
      </c>
      <c r="J28" s="44">
        <v>0</v>
      </c>
      <c r="K28" s="41">
        <v>0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11866742.3</v>
      </c>
      <c r="C29" s="41">
        <v>76</v>
      </c>
      <c r="D29" s="44">
        <v>5066050.27</v>
      </c>
      <c r="E29" s="41">
        <v>65</v>
      </c>
      <c r="F29" s="44">
        <v>539810</v>
      </c>
      <c r="G29" s="41">
        <v>18</v>
      </c>
      <c r="H29" s="44">
        <v>11881664.79</v>
      </c>
      <c r="I29" s="41">
        <v>53</v>
      </c>
      <c r="J29" s="44">
        <v>4747380.97</v>
      </c>
      <c r="K29" s="41">
        <v>44</v>
      </c>
      <c r="L29" s="44">
        <v>214020.33</v>
      </c>
      <c r="M29" s="41">
        <v>16</v>
      </c>
      <c r="N29" s="37"/>
      <c r="O29" s="37"/>
      <c r="P29" s="37"/>
      <c r="Q29" s="37"/>
    </row>
    <row r="30" spans="1:17" ht="15">
      <c r="A30" s="40" t="s">
        <v>95</v>
      </c>
      <c r="B30" s="44">
        <v>1156324781.67</v>
      </c>
      <c r="C30" s="81">
        <v>1367</v>
      </c>
      <c r="D30" s="44">
        <v>238554842.9</v>
      </c>
      <c r="E30" s="81">
        <v>1221</v>
      </c>
      <c r="F30" s="44">
        <v>10225270</v>
      </c>
      <c r="G30" s="41">
        <v>380</v>
      </c>
      <c r="H30" s="44">
        <v>1123139502.21</v>
      </c>
      <c r="I30" s="41">
        <v>839</v>
      </c>
      <c r="J30" s="44">
        <v>230562197.35</v>
      </c>
      <c r="K30" s="41">
        <v>731</v>
      </c>
      <c r="L30" s="44">
        <v>8832635.33</v>
      </c>
      <c r="M30" s="41">
        <v>258</v>
      </c>
      <c r="N30" s="37"/>
      <c r="O30" s="37"/>
      <c r="P30" s="37"/>
      <c r="Q30" s="37"/>
    </row>
    <row r="31" spans="1:17" ht="15">
      <c r="A31" s="40" t="s">
        <v>96</v>
      </c>
      <c r="B31" s="44">
        <v>900931715.21</v>
      </c>
      <c r="C31" s="41">
        <v>43</v>
      </c>
      <c r="D31" s="44">
        <v>2717409.23</v>
      </c>
      <c r="E31" s="41">
        <v>40</v>
      </c>
      <c r="F31" s="41">
        <v>0</v>
      </c>
      <c r="G31" s="41">
        <v>0</v>
      </c>
      <c r="H31" s="44">
        <v>806705532</v>
      </c>
      <c r="I31" s="41">
        <v>30</v>
      </c>
      <c r="J31" s="44">
        <v>2685202</v>
      </c>
      <c r="K31" s="41">
        <v>25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4776008</v>
      </c>
      <c r="C32" s="41">
        <v>53</v>
      </c>
      <c r="D32" s="44">
        <v>633970.82</v>
      </c>
      <c r="E32" s="41">
        <v>37</v>
      </c>
      <c r="F32" s="44">
        <v>0</v>
      </c>
      <c r="G32" s="41">
        <v>0</v>
      </c>
      <c r="H32" s="44">
        <v>5290691.81</v>
      </c>
      <c r="I32" s="41">
        <v>49</v>
      </c>
      <c r="J32" s="44">
        <v>753444.99</v>
      </c>
      <c r="K32" s="41">
        <v>39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58199345.08</v>
      </c>
      <c r="C33" s="41">
        <v>153</v>
      </c>
      <c r="D33" s="44">
        <v>22311593.71</v>
      </c>
      <c r="E33" s="41">
        <v>141</v>
      </c>
      <c r="F33" s="44">
        <v>1352559.67</v>
      </c>
      <c r="G33" s="41">
        <v>22</v>
      </c>
      <c r="H33" s="44">
        <v>56311965.35</v>
      </c>
      <c r="I33" s="41">
        <v>104</v>
      </c>
      <c r="J33" s="44">
        <v>23707393.79</v>
      </c>
      <c r="K33" s="41">
        <v>90</v>
      </c>
      <c r="L33" s="44">
        <v>938094.5</v>
      </c>
      <c r="M33" s="41">
        <v>17</v>
      </c>
      <c r="N33" s="37"/>
      <c r="O33" s="37"/>
      <c r="P33" s="37"/>
      <c r="Q33" s="37"/>
    </row>
    <row r="34" spans="1:17" ht="15">
      <c r="A34" s="40" t="s">
        <v>99</v>
      </c>
      <c r="B34" s="44">
        <v>1216918.65</v>
      </c>
      <c r="C34" s="41">
        <v>16</v>
      </c>
      <c r="D34" s="44">
        <v>252759.74</v>
      </c>
      <c r="E34" s="41">
        <v>15</v>
      </c>
      <c r="F34" s="41">
        <v>0</v>
      </c>
      <c r="G34" s="41">
        <v>0</v>
      </c>
      <c r="H34" s="44">
        <v>1653465.75</v>
      </c>
      <c r="I34" s="41">
        <v>11</v>
      </c>
      <c r="J34" s="44">
        <v>0</v>
      </c>
      <c r="K34" s="41">
        <v>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100727421.98</v>
      </c>
      <c r="C35" s="41">
        <v>156</v>
      </c>
      <c r="D35" s="44">
        <v>19110048.28</v>
      </c>
      <c r="E35" s="41">
        <v>140</v>
      </c>
      <c r="F35" s="44">
        <v>355251.67</v>
      </c>
      <c r="G35" s="41">
        <v>21</v>
      </c>
      <c r="H35" s="44">
        <v>97739105.55</v>
      </c>
      <c r="I35" s="41">
        <v>110</v>
      </c>
      <c r="J35" s="44">
        <v>18451639.95</v>
      </c>
      <c r="K35" s="41">
        <v>91</v>
      </c>
      <c r="L35" s="44">
        <v>302046.33</v>
      </c>
      <c r="M35" s="41">
        <v>13</v>
      </c>
      <c r="N35" s="37"/>
      <c r="O35" s="37"/>
      <c r="P35" s="37"/>
      <c r="Q35" s="37"/>
    </row>
    <row r="36" spans="1:17" ht="15">
      <c r="A36" s="40" t="s">
        <v>101</v>
      </c>
      <c r="B36" s="44">
        <v>5143183.44</v>
      </c>
      <c r="C36" s="41">
        <v>44</v>
      </c>
      <c r="D36" s="44">
        <v>926054.66</v>
      </c>
      <c r="E36" s="41">
        <v>37</v>
      </c>
      <c r="F36" s="44">
        <v>94989.5</v>
      </c>
      <c r="G36" s="41">
        <v>10</v>
      </c>
      <c r="H36" s="44">
        <v>5775655.39</v>
      </c>
      <c r="I36" s="41">
        <v>35</v>
      </c>
      <c r="J36" s="44">
        <v>924947.63</v>
      </c>
      <c r="K36" s="41">
        <v>29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3769059.77</v>
      </c>
      <c r="C37" s="41">
        <v>28</v>
      </c>
      <c r="D37" s="44">
        <v>709691.54</v>
      </c>
      <c r="E37" s="41">
        <v>23</v>
      </c>
      <c r="F37" s="41">
        <v>0</v>
      </c>
      <c r="G37" s="41">
        <v>0</v>
      </c>
      <c r="H37" s="44">
        <v>3793760.46</v>
      </c>
      <c r="I37" s="41">
        <v>19</v>
      </c>
      <c r="J37" s="44">
        <v>756269.74</v>
      </c>
      <c r="K37" s="41">
        <v>17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19595122.02</v>
      </c>
      <c r="C38" s="41">
        <v>153</v>
      </c>
      <c r="D38" s="44">
        <v>4998950.93</v>
      </c>
      <c r="E38" s="41">
        <v>115</v>
      </c>
      <c r="F38" s="44">
        <v>214140.33</v>
      </c>
      <c r="G38" s="41">
        <v>21</v>
      </c>
      <c r="H38" s="44">
        <v>20779089.27</v>
      </c>
      <c r="I38" s="41">
        <v>117</v>
      </c>
      <c r="J38" s="44">
        <v>4871597.01</v>
      </c>
      <c r="K38" s="41">
        <v>86</v>
      </c>
      <c r="L38" s="44">
        <v>172937.33</v>
      </c>
      <c r="M38" s="41">
        <v>15</v>
      </c>
      <c r="N38" s="37"/>
      <c r="O38" s="37"/>
      <c r="P38" s="37"/>
      <c r="Q38" s="37"/>
    </row>
    <row r="39" spans="1:17" ht="15">
      <c r="A39" s="40" t="s">
        <v>104</v>
      </c>
      <c r="B39" s="44">
        <v>19035576.18</v>
      </c>
      <c r="C39" s="41">
        <v>57</v>
      </c>
      <c r="D39" s="44">
        <v>1261426.07</v>
      </c>
      <c r="E39" s="41">
        <v>47</v>
      </c>
      <c r="F39" s="41">
        <v>0</v>
      </c>
      <c r="G39" s="41">
        <v>0</v>
      </c>
      <c r="H39" s="44">
        <v>16739761.25</v>
      </c>
      <c r="I39" s="41">
        <v>35</v>
      </c>
      <c r="J39" s="44">
        <v>1230834.25</v>
      </c>
      <c r="K39" s="41">
        <v>29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54650181.59</v>
      </c>
      <c r="C40" s="41">
        <v>191</v>
      </c>
      <c r="D40" s="44">
        <v>8129978.13</v>
      </c>
      <c r="E40" s="41">
        <v>171</v>
      </c>
      <c r="F40" s="44">
        <v>1435000.83</v>
      </c>
      <c r="G40" s="41">
        <v>51</v>
      </c>
      <c r="H40" s="44">
        <v>55533795.36</v>
      </c>
      <c r="I40" s="41">
        <v>136</v>
      </c>
      <c r="J40" s="44">
        <v>7986870.7</v>
      </c>
      <c r="K40" s="41">
        <v>121</v>
      </c>
      <c r="L40" s="44">
        <v>1005695.5</v>
      </c>
      <c r="M40" s="41">
        <v>36</v>
      </c>
      <c r="N40" s="37"/>
      <c r="O40" s="37"/>
      <c r="P40" s="37"/>
      <c r="Q40" s="37"/>
    </row>
    <row r="41" spans="1:17" ht="15">
      <c r="A41" s="40" t="s">
        <v>106</v>
      </c>
      <c r="B41" s="44">
        <v>3001349.46</v>
      </c>
      <c r="C41" s="41">
        <v>28</v>
      </c>
      <c r="D41" s="44">
        <v>684030.37</v>
      </c>
      <c r="E41" s="41">
        <v>23</v>
      </c>
      <c r="F41" s="41">
        <v>0</v>
      </c>
      <c r="G41" s="41">
        <v>0</v>
      </c>
      <c r="H41" s="44">
        <v>2946061.44</v>
      </c>
      <c r="I41" s="41">
        <v>20</v>
      </c>
      <c r="J41" s="44">
        <v>706999</v>
      </c>
      <c r="K41" s="41">
        <v>16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84870053.11</v>
      </c>
      <c r="C42" s="41">
        <v>106</v>
      </c>
      <c r="D42" s="44">
        <v>18797674.09</v>
      </c>
      <c r="E42" s="41">
        <v>95</v>
      </c>
      <c r="F42" s="44">
        <v>652568.67</v>
      </c>
      <c r="G42" s="41">
        <v>25</v>
      </c>
      <c r="H42" s="44">
        <v>88734351.11</v>
      </c>
      <c r="I42" s="41">
        <v>65</v>
      </c>
      <c r="J42" s="44">
        <v>18221017.44</v>
      </c>
      <c r="K42" s="41">
        <v>59</v>
      </c>
      <c r="L42" s="44">
        <v>783240.5</v>
      </c>
      <c r="M42" s="41">
        <v>19</v>
      </c>
      <c r="N42" s="37"/>
      <c r="O42" s="37"/>
      <c r="P42" s="37"/>
      <c r="Q42" s="37"/>
    </row>
    <row r="43" spans="1:17" ht="15">
      <c r="A43" s="40" t="s">
        <v>108</v>
      </c>
      <c r="B43" s="44">
        <v>1531365285.14</v>
      </c>
      <c r="C43" s="41">
        <v>569</v>
      </c>
      <c r="D43" s="44">
        <v>328591557.98</v>
      </c>
      <c r="E43" s="41">
        <v>485</v>
      </c>
      <c r="F43" s="44">
        <v>15199036</v>
      </c>
      <c r="G43" s="41">
        <v>178</v>
      </c>
      <c r="H43" s="44">
        <v>1413417479.61</v>
      </c>
      <c r="I43" s="41">
        <v>359</v>
      </c>
      <c r="J43" s="44">
        <v>328165581.58</v>
      </c>
      <c r="K43" s="41">
        <v>304</v>
      </c>
      <c r="L43" s="44">
        <v>15475176.33</v>
      </c>
      <c r="M43" s="41">
        <v>112</v>
      </c>
      <c r="N43" s="37"/>
      <c r="O43" s="37"/>
      <c r="P43" s="37"/>
      <c r="Q43" s="37"/>
    </row>
    <row r="44" spans="1:17" ht="15">
      <c r="A44" s="40" t="s">
        <v>109</v>
      </c>
      <c r="B44" s="44">
        <v>2546645.86</v>
      </c>
      <c r="C44" s="41">
        <v>35</v>
      </c>
      <c r="D44" s="44">
        <v>1076194.15</v>
      </c>
      <c r="E44" s="41">
        <v>32</v>
      </c>
      <c r="F44" s="44">
        <v>42506.5</v>
      </c>
      <c r="G44" s="41">
        <v>10</v>
      </c>
      <c r="H44" s="44">
        <v>2224141.6</v>
      </c>
      <c r="I44" s="41">
        <v>25</v>
      </c>
      <c r="J44" s="44">
        <v>1044235.82</v>
      </c>
      <c r="K44" s="41">
        <v>22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4575117.25</v>
      </c>
      <c r="C45" s="41">
        <v>39</v>
      </c>
      <c r="D45" s="44">
        <v>1830724.62</v>
      </c>
      <c r="E45" s="41">
        <v>36</v>
      </c>
      <c r="F45" s="44">
        <v>32411</v>
      </c>
      <c r="G45" s="41">
        <v>16</v>
      </c>
      <c r="H45" s="44">
        <v>4801519.23</v>
      </c>
      <c r="I45" s="41">
        <v>28</v>
      </c>
      <c r="J45" s="44">
        <v>1878591.35</v>
      </c>
      <c r="K45" s="41">
        <v>23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4379324.17</v>
      </c>
      <c r="C46" s="41">
        <v>27</v>
      </c>
      <c r="D46" s="44">
        <v>743624.6</v>
      </c>
      <c r="E46" s="41">
        <v>23</v>
      </c>
      <c r="F46" s="41">
        <v>0</v>
      </c>
      <c r="G46" s="41">
        <v>0</v>
      </c>
      <c r="H46" s="44">
        <v>5682027.15</v>
      </c>
      <c r="I46" s="41">
        <v>21</v>
      </c>
      <c r="J46" s="44">
        <v>607137.48</v>
      </c>
      <c r="K46" s="41">
        <v>16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7545654.3</v>
      </c>
      <c r="C47" s="41">
        <v>22</v>
      </c>
      <c r="D47" s="44">
        <v>4036907.06</v>
      </c>
      <c r="E47" s="41">
        <v>21</v>
      </c>
      <c r="F47" s="41">
        <v>0</v>
      </c>
      <c r="G47" s="41">
        <v>0</v>
      </c>
      <c r="H47" s="44">
        <v>9662484.86</v>
      </c>
      <c r="I47" s="41">
        <v>10</v>
      </c>
      <c r="J47" s="44">
        <v>0</v>
      </c>
      <c r="K47" s="41">
        <v>0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6561891.9</v>
      </c>
      <c r="C48" s="41">
        <v>57</v>
      </c>
      <c r="D48" s="44">
        <v>2602530.23</v>
      </c>
      <c r="E48" s="41">
        <v>51</v>
      </c>
      <c r="F48" s="41">
        <v>0</v>
      </c>
      <c r="G48" s="41">
        <v>0</v>
      </c>
      <c r="H48" s="44">
        <v>7043570.98</v>
      </c>
      <c r="I48" s="41">
        <v>40</v>
      </c>
      <c r="J48" s="44">
        <v>2429592.8</v>
      </c>
      <c r="K48" s="41">
        <v>35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11578820.3</v>
      </c>
      <c r="C49" s="41">
        <v>38</v>
      </c>
      <c r="D49" s="44">
        <v>3002697.96</v>
      </c>
      <c r="E49" s="41">
        <v>33</v>
      </c>
      <c r="F49" s="44">
        <v>108520.5</v>
      </c>
      <c r="G49" s="41">
        <v>10</v>
      </c>
      <c r="H49" s="44">
        <v>18126205.15</v>
      </c>
      <c r="I49" s="41">
        <v>30</v>
      </c>
      <c r="J49" s="44">
        <v>2371266.24</v>
      </c>
      <c r="K49" s="41">
        <v>25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10937305.2</v>
      </c>
      <c r="C50" s="41">
        <v>92</v>
      </c>
      <c r="D50" s="44">
        <v>6264883.72</v>
      </c>
      <c r="E50" s="41">
        <v>77</v>
      </c>
      <c r="F50" s="44">
        <v>157549.67</v>
      </c>
      <c r="G50" s="41">
        <v>16</v>
      </c>
      <c r="H50" s="44">
        <v>13533535.23</v>
      </c>
      <c r="I50" s="41">
        <v>69</v>
      </c>
      <c r="J50" s="44">
        <v>6265175.87</v>
      </c>
      <c r="K50" s="41">
        <v>60</v>
      </c>
      <c r="L50" s="44">
        <v>57687.5</v>
      </c>
      <c r="M50" s="41">
        <v>12</v>
      </c>
      <c r="N50" s="37"/>
      <c r="O50" s="37"/>
      <c r="P50" s="37"/>
      <c r="Q50" s="37"/>
    </row>
    <row r="51" spans="1:17" ht="15">
      <c r="A51" s="40" t="s">
        <v>116</v>
      </c>
      <c r="B51" s="44">
        <v>224348620.18</v>
      </c>
      <c r="C51" s="41">
        <v>227</v>
      </c>
      <c r="D51" s="44">
        <v>62109948.73</v>
      </c>
      <c r="E51" s="41">
        <v>202</v>
      </c>
      <c r="F51" s="44">
        <v>2159917.5</v>
      </c>
      <c r="G51" s="41">
        <v>114</v>
      </c>
      <c r="H51" s="44">
        <v>234787618.98</v>
      </c>
      <c r="I51" s="41">
        <v>145</v>
      </c>
      <c r="J51" s="44">
        <v>50494200.41</v>
      </c>
      <c r="K51" s="41">
        <v>125</v>
      </c>
      <c r="L51" s="44">
        <v>1884846</v>
      </c>
      <c r="M51" s="41">
        <v>62</v>
      </c>
      <c r="N51" s="37"/>
      <c r="O51" s="37"/>
      <c r="P51" s="37"/>
      <c r="Q51" s="37"/>
    </row>
    <row r="52" spans="1:17" ht="15">
      <c r="A52" s="40" t="s">
        <v>117</v>
      </c>
      <c r="B52" s="44">
        <v>41907760.67</v>
      </c>
      <c r="C52" s="41">
        <v>135</v>
      </c>
      <c r="D52" s="44">
        <v>9243713.35</v>
      </c>
      <c r="E52" s="41">
        <v>107</v>
      </c>
      <c r="F52" s="44">
        <v>149359.17</v>
      </c>
      <c r="G52" s="41">
        <v>31</v>
      </c>
      <c r="H52" s="44">
        <v>38043416.16</v>
      </c>
      <c r="I52" s="41">
        <v>99</v>
      </c>
      <c r="J52" s="44">
        <v>10584077.88</v>
      </c>
      <c r="K52" s="41">
        <v>77</v>
      </c>
      <c r="L52" s="44">
        <v>110827.17</v>
      </c>
      <c r="M52" s="41">
        <v>20</v>
      </c>
      <c r="N52" s="37"/>
      <c r="O52" s="37"/>
      <c r="P52" s="37"/>
      <c r="Q52" s="37"/>
    </row>
    <row r="53" spans="1:17" ht="15">
      <c r="A53" s="40" t="s">
        <v>118</v>
      </c>
      <c r="B53" s="44">
        <v>37413466.95</v>
      </c>
      <c r="C53" s="41">
        <v>109</v>
      </c>
      <c r="D53" s="44">
        <v>31524280.15</v>
      </c>
      <c r="E53" s="41">
        <v>98</v>
      </c>
      <c r="F53" s="44">
        <v>3345590.33</v>
      </c>
      <c r="G53" s="41">
        <v>23</v>
      </c>
      <c r="H53" s="44">
        <v>39520824.04</v>
      </c>
      <c r="I53" s="41">
        <v>69</v>
      </c>
      <c r="J53" s="44">
        <v>31845992.02</v>
      </c>
      <c r="K53" s="41">
        <v>62</v>
      </c>
      <c r="L53" s="44">
        <v>1183676</v>
      </c>
      <c r="M53" s="41">
        <v>14</v>
      </c>
      <c r="N53" s="37"/>
      <c r="O53" s="37"/>
      <c r="P53" s="37"/>
      <c r="Q53" s="37"/>
    </row>
    <row r="54" spans="1:17" ht="15">
      <c r="A54" s="40" t="s">
        <v>119</v>
      </c>
      <c r="B54" s="44">
        <v>24587195.13</v>
      </c>
      <c r="C54" s="41">
        <v>64</v>
      </c>
      <c r="D54" s="44">
        <v>2899847.72</v>
      </c>
      <c r="E54" s="41">
        <v>54</v>
      </c>
      <c r="F54" s="44">
        <v>254725.5</v>
      </c>
      <c r="G54" s="41">
        <v>17</v>
      </c>
      <c r="H54" s="44">
        <v>22521106.02</v>
      </c>
      <c r="I54" s="41">
        <v>49</v>
      </c>
      <c r="J54" s="44">
        <v>2849238.97</v>
      </c>
      <c r="K54" s="41">
        <v>39</v>
      </c>
      <c r="L54" s="44">
        <v>321323.5</v>
      </c>
      <c r="M54" s="41">
        <v>12</v>
      </c>
      <c r="N54" s="37"/>
      <c r="O54" s="37"/>
      <c r="P54" s="37"/>
      <c r="Q54" s="37"/>
    </row>
    <row r="55" spans="1:17" ht="15">
      <c r="A55" s="40" t="s">
        <v>120</v>
      </c>
      <c r="B55" s="44">
        <v>3754000.89</v>
      </c>
      <c r="C55" s="41">
        <v>23</v>
      </c>
      <c r="D55" s="44">
        <v>859506.84</v>
      </c>
      <c r="E55" s="41">
        <v>21</v>
      </c>
      <c r="F55" s="44">
        <v>0</v>
      </c>
      <c r="G55" s="41">
        <v>0</v>
      </c>
      <c r="H55" s="44">
        <v>3163425.44</v>
      </c>
      <c r="I55" s="41">
        <v>13</v>
      </c>
      <c r="J55" s="44">
        <v>893495</v>
      </c>
      <c r="K55" s="41">
        <v>12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44465539.29</v>
      </c>
      <c r="C56" s="41">
        <v>93</v>
      </c>
      <c r="D56" s="44">
        <v>13436593.07</v>
      </c>
      <c r="E56" s="41">
        <v>85</v>
      </c>
      <c r="F56" s="44">
        <v>974975.67</v>
      </c>
      <c r="G56" s="41">
        <v>22</v>
      </c>
      <c r="H56" s="44">
        <v>45292143.06</v>
      </c>
      <c r="I56" s="41">
        <v>65</v>
      </c>
      <c r="J56" s="44">
        <v>12686603.87</v>
      </c>
      <c r="K56" s="41">
        <v>58</v>
      </c>
      <c r="L56" s="44">
        <v>885457.67</v>
      </c>
      <c r="M56" s="41">
        <v>15</v>
      </c>
      <c r="N56" s="37"/>
      <c r="O56" s="37"/>
      <c r="P56" s="37"/>
      <c r="Q56" s="37"/>
    </row>
    <row r="57" spans="1:17" ht="15">
      <c r="A57" s="40" t="s">
        <v>122</v>
      </c>
      <c r="B57" s="44">
        <v>3883320.31</v>
      </c>
      <c r="C57" s="41">
        <v>40</v>
      </c>
      <c r="D57" s="44">
        <v>1313405.55</v>
      </c>
      <c r="E57" s="41">
        <v>31</v>
      </c>
      <c r="F57" s="41">
        <v>0</v>
      </c>
      <c r="G57" s="41">
        <v>0</v>
      </c>
      <c r="H57" s="44">
        <v>3768483.18</v>
      </c>
      <c r="I57" s="41">
        <v>25</v>
      </c>
      <c r="J57" s="44">
        <v>1166458.18</v>
      </c>
      <c r="K57" s="41">
        <v>20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436600.56</v>
      </c>
      <c r="C58" s="41">
        <v>12</v>
      </c>
      <c r="D58" s="44">
        <v>194687.21</v>
      </c>
      <c r="E58" s="41">
        <v>11</v>
      </c>
      <c r="F58" s="41">
        <v>0</v>
      </c>
      <c r="G58" s="41">
        <v>0</v>
      </c>
      <c r="H58" s="44">
        <v>465335</v>
      </c>
      <c r="I58" s="41">
        <v>14</v>
      </c>
      <c r="J58" s="44">
        <v>178990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78807278.99</v>
      </c>
      <c r="C59" s="41">
        <v>159</v>
      </c>
      <c r="D59" s="44">
        <v>19268768.16</v>
      </c>
      <c r="E59" s="41">
        <v>152</v>
      </c>
      <c r="F59" s="44">
        <v>881202.17</v>
      </c>
      <c r="G59" s="41">
        <v>42</v>
      </c>
      <c r="H59" s="44">
        <v>85209651.67</v>
      </c>
      <c r="I59" s="41">
        <v>95</v>
      </c>
      <c r="J59" s="44">
        <v>19204745.05</v>
      </c>
      <c r="K59" s="41">
        <v>91</v>
      </c>
      <c r="L59" s="44">
        <v>1188736.83</v>
      </c>
      <c r="M59" s="41">
        <v>22</v>
      </c>
      <c r="N59" s="37"/>
      <c r="O59" s="37"/>
      <c r="P59" s="37"/>
      <c r="Q59" s="37"/>
    </row>
    <row r="60" spans="1:17" ht="15">
      <c r="A60" s="40" t="s">
        <v>125</v>
      </c>
      <c r="B60" s="44">
        <v>574780381.82</v>
      </c>
      <c r="C60" s="41">
        <v>771</v>
      </c>
      <c r="D60" s="44">
        <v>135792640.39</v>
      </c>
      <c r="E60" s="41">
        <v>655</v>
      </c>
      <c r="F60" s="44">
        <v>10358813.5</v>
      </c>
      <c r="G60" s="41">
        <v>243</v>
      </c>
      <c r="H60" s="44">
        <v>567706604.72</v>
      </c>
      <c r="I60" s="41">
        <v>499</v>
      </c>
      <c r="J60" s="44">
        <v>129330668.39</v>
      </c>
      <c r="K60" s="41">
        <v>415</v>
      </c>
      <c r="L60" s="44">
        <v>10865642.83</v>
      </c>
      <c r="M60" s="41">
        <v>158</v>
      </c>
      <c r="N60" s="37"/>
      <c r="O60" s="37"/>
      <c r="P60" s="37"/>
      <c r="Q60" s="37"/>
    </row>
    <row r="61" spans="1:17" ht="15">
      <c r="A61" s="40" t="s">
        <v>126</v>
      </c>
      <c r="B61" s="44">
        <v>72840892.6</v>
      </c>
      <c r="C61" s="41">
        <v>117</v>
      </c>
      <c r="D61" s="44">
        <v>14385312.04</v>
      </c>
      <c r="E61" s="41">
        <v>112</v>
      </c>
      <c r="F61" s="44">
        <v>79382.67</v>
      </c>
      <c r="G61" s="41">
        <v>16</v>
      </c>
      <c r="H61" s="44">
        <v>79550850.48</v>
      </c>
      <c r="I61" s="41">
        <v>81</v>
      </c>
      <c r="J61" s="44">
        <v>13474298.81</v>
      </c>
      <c r="K61" s="41">
        <v>74</v>
      </c>
      <c r="L61" s="44">
        <v>85059.5</v>
      </c>
      <c r="M61" s="41">
        <v>12</v>
      </c>
      <c r="N61" s="37"/>
      <c r="O61" s="37"/>
      <c r="P61" s="37"/>
      <c r="Q61" s="37"/>
    </row>
    <row r="62" spans="1:17" ht="15">
      <c r="A62" s="40" t="s">
        <v>127</v>
      </c>
      <c r="B62" s="44">
        <v>52707373.74</v>
      </c>
      <c r="C62" s="41">
        <v>128</v>
      </c>
      <c r="D62" s="44">
        <v>11416041.19</v>
      </c>
      <c r="E62" s="41">
        <v>107</v>
      </c>
      <c r="F62" s="44">
        <v>188632.33</v>
      </c>
      <c r="G62" s="41">
        <v>23</v>
      </c>
      <c r="H62" s="44">
        <v>78465044.4</v>
      </c>
      <c r="I62" s="41">
        <v>89</v>
      </c>
      <c r="J62" s="44">
        <v>12170262.14</v>
      </c>
      <c r="K62" s="41">
        <v>71</v>
      </c>
      <c r="L62" s="44">
        <v>110664</v>
      </c>
      <c r="M62" s="41">
        <v>20</v>
      </c>
      <c r="N62" s="37"/>
      <c r="O62" s="37"/>
      <c r="P62" s="37"/>
      <c r="Q62" s="37"/>
    </row>
    <row r="63" spans="1:17" ht="15">
      <c r="A63" s="40" t="s">
        <v>128</v>
      </c>
      <c r="B63" s="44">
        <v>8669358.05</v>
      </c>
      <c r="C63" s="41">
        <v>51</v>
      </c>
      <c r="D63" s="44">
        <v>1251844.62</v>
      </c>
      <c r="E63" s="41">
        <v>40</v>
      </c>
      <c r="F63" s="41">
        <v>0</v>
      </c>
      <c r="G63" s="41">
        <v>0</v>
      </c>
      <c r="H63" s="44">
        <v>8034086.92</v>
      </c>
      <c r="I63" s="41">
        <v>35</v>
      </c>
      <c r="J63" s="44">
        <v>823139.7</v>
      </c>
      <c r="K63" s="41">
        <v>27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49670442.89</v>
      </c>
      <c r="C64" s="41">
        <v>80</v>
      </c>
      <c r="D64" s="44">
        <v>5507692.36</v>
      </c>
      <c r="E64" s="41">
        <v>66</v>
      </c>
      <c r="F64" s="44">
        <v>510259.5</v>
      </c>
      <c r="G64" s="41">
        <v>28</v>
      </c>
      <c r="H64" s="44">
        <v>49098085.38</v>
      </c>
      <c r="I64" s="41">
        <v>58</v>
      </c>
      <c r="J64" s="44">
        <v>5100835.28</v>
      </c>
      <c r="K64" s="41">
        <v>44</v>
      </c>
      <c r="L64" s="44">
        <v>774097.17</v>
      </c>
      <c r="M64" s="41">
        <v>22</v>
      </c>
      <c r="N64" s="37"/>
      <c r="O64" s="37"/>
      <c r="P64" s="37"/>
      <c r="Q64" s="37"/>
    </row>
    <row r="65" spans="1:17" ht="15">
      <c r="A65" s="40" t="s">
        <v>130</v>
      </c>
      <c r="B65" s="44">
        <v>6331638.23</v>
      </c>
      <c r="C65" s="41">
        <v>25</v>
      </c>
      <c r="D65" s="44">
        <v>2196956.36</v>
      </c>
      <c r="E65" s="41">
        <v>23</v>
      </c>
      <c r="F65" s="44">
        <v>0</v>
      </c>
      <c r="G65" s="41">
        <v>0</v>
      </c>
      <c r="H65" s="44">
        <v>12598016.19</v>
      </c>
      <c r="I65" s="41">
        <v>20</v>
      </c>
      <c r="J65" s="44">
        <v>1923929.4</v>
      </c>
      <c r="K65" s="41">
        <v>17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25938175.13</v>
      </c>
      <c r="C66" s="41">
        <v>96</v>
      </c>
      <c r="D66" s="44">
        <v>7560591.69</v>
      </c>
      <c r="E66" s="41">
        <v>85</v>
      </c>
      <c r="F66" s="44">
        <v>378446.5</v>
      </c>
      <c r="G66" s="41">
        <v>21</v>
      </c>
      <c r="H66" s="44">
        <v>27915836.08</v>
      </c>
      <c r="I66" s="41">
        <v>67</v>
      </c>
      <c r="J66" s="44">
        <v>6444076.48</v>
      </c>
      <c r="K66" s="41">
        <v>55</v>
      </c>
      <c r="L66" s="44">
        <v>823467.5</v>
      </c>
      <c r="M66" s="41">
        <v>16</v>
      </c>
      <c r="N66" s="37"/>
      <c r="O66" s="37"/>
      <c r="P66" s="37"/>
      <c r="Q66" s="37"/>
    </row>
    <row r="67" spans="1:17" ht="15">
      <c r="A67" s="40" t="s">
        <v>132</v>
      </c>
      <c r="B67" s="44">
        <v>5188840.29</v>
      </c>
      <c r="C67" s="41">
        <v>29</v>
      </c>
      <c r="D67" s="44">
        <v>2065364.35</v>
      </c>
      <c r="E67" s="41">
        <v>27</v>
      </c>
      <c r="F67" s="44">
        <v>40426.5</v>
      </c>
      <c r="G67" s="41">
        <v>11</v>
      </c>
      <c r="H67" s="44">
        <v>4904399</v>
      </c>
      <c r="I67" s="41">
        <v>22</v>
      </c>
      <c r="J67" s="44">
        <v>2002896.75</v>
      </c>
      <c r="K67" s="41">
        <v>19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28738705.49</v>
      </c>
      <c r="C68" s="41">
        <v>61</v>
      </c>
      <c r="D68" s="44">
        <v>7406793.95</v>
      </c>
      <c r="E68" s="41">
        <v>51</v>
      </c>
      <c r="F68" s="44">
        <v>964172.5</v>
      </c>
      <c r="G68" s="41">
        <v>11</v>
      </c>
      <c r="H68" s="44">
        <v>71751912.56</v>
      </c>
      <c r="I68" s="41">
        <v>38</v>
      </c>
      <c r="J68" s="44">
        <v>6926412.6</v>
      </c>
      <c r="K68" s="41">
        <v>34</v>
      </c>
      <c r="L68" s="44">
        <v>1026063</v>
      </c>
      <c r="M68" s="41">
        <v>11</v>
      </c>
      <c r="N68" s="37"/>
      <c r="O68" s="37"/>
      <c r="P68" s="37"/>
      <c r="Q68" s="37"/>
    </row>
    <row r="69" spans="1:17" ht="15">
      <c r="A69" s="40" t="s">
        <v>134</v>
      </c>
      <c r="B69" s="44">
        <v>2349809.39</v>
      </c>
      <c r="C69" s="41">
        <v>42</v>
      </c>
      <c r="D69" s="44">
        <v>926198.14</v>
      </c>
      <c r="E69" s="41">
        <v>36</v>
      </c>
      <c r="F69" s="41">
        <v>0</v>
      </c>
      <c r="G69" s="41">
        <v>0</v>
      </c>
      <c r="H69" s="44">
        <v>2613713.84</v>
      </c>
      <c r="I69" s="41">
        <v>33</v>
      </c>
      <c r="J69" s="44">
        <v>941749.44</v>
      </c>
      <c r="K69" s="41">
        <v>29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2257943.46</v>
      </c>
      <c r="C70" s="41">
        <v>32</v>
      </c>
      <c r="D70" s="44">
        <v>601429.22</v>
      </c>
      <c r="E70" s="41">
        <v>29</v>
      </c>
      <c r="F70" s="44">
        <v>48562.5</v>
      </c>
      <c r="G70" s="41">
        <v>13</v>
      </c>
      <c r="H70" s="44">
        <v>2454703.75</v>
      </c>
      <c r="I70" s="41">
        <v>23</v>
      </c>
      <c r="J70" s="44">
        <v>738394</v>
      </c>
      <c r="K70" s="41">
        <v>19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9335889.85</v>
      </c>
      <c r="C71" s="41">
        <v>68</v>
      </c>
      <c r="D71" s="44">
        <v>2031728.75</v>
      </c>
      <c r="E71" s="41">
        <v>59</v>
      </c>
      <c r="F71" s="44">
        <v>0</v>
      </c>
      <c r="G71" s="41">
        <v>0</v>
      </c>
      <c r="H71" s="44">
        <v>9508925.47</v>
      </c>
      <c r="I71" s="41">
        <v>48</v>
      </c>
      <c r="J71" s="44">
        <v>1941547.51</v>
      </c>
      <c r="K71" s="41">
        <v>40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1085340.35</v>
      </c>
      <c r="C72" s="41">
        <v>20</v>
      </c>
      <c r="D72" s="44">
        <v>424812.57</v>
      </c>
      <c r="E72" s="41">
        <v>18</v>
      </c>
      <c r="F72" s="44">
        <v>0</v>
      </c>
      <c r="G72" s="41">
        <v>0</v>
      </c>
      <c r="H72" s="44">
        <v>1057435.67</v>
      </c>
      <c r="I72" s="41">
        <v>10</v>
      </c>
      <c r="J72" s="44">
        <v>0</v>
      </c>
      <c r="K72" s="41">
        <v>0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12451362.53</v>
      </c>
      <c r="C73" s="41">
        <v>45</v>
      </c>
      <c r="D73" s="44">
        <v>6028236.18</v>
      </c>
      <c r="E73" s="41">
        <v>41</v>
      </c>
      <c r="F73" s="41">
        <v>0</v>
      </c>
      <c r="G73" s="41">
        <v>0</v>
      </c>
      <c r="H73" s="44">
        <v>10823776.7</v>
      </c>
      <c r="I73" s="41">
        <v>36</v>
      </c>
      <c r="J73" s="44">
        <v>4752615.7</v>
      </c>
      <c r="K73" s="41">
        <v>33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3680570.64</v>
      </c>
      <c r="C74" s="41">
        <v>33</v>
      </c>
      <c r="D74" s="44">
        <v>1702885.8</v>
      </c>
      <c r="E74" s="41">
        <v>25</v>
      </c>
      <c r="F74" s="44">
        <v>0</v>
      </c>
      <c r="G74" s="41">
        <v>0</v>
      </c>
      <c r="H74" s="44">
        <v>3885417.96</v>
      </c>
      <c r="I74" s="41">
        <v>24</v>
      </c>
      <c r="J74" s="44">
        <v>1569020.46</v>
      </c>
      <c r="K74" s="41">
        <v>16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730418.63</v>
      </c>
      <c r="C75" s="41">
        <v>11</v>
      </c>
      <c r="D75" s="44">
        <v>547122.41</v>
      </c>
      <c r="E75" s="41">
        <v>10</v>
      </c>
      <c r="F75" s="44">
        <v>0</v>
      </c>
      <c r="G75" s="41">
        <v>0</v>
      </c>
      <c r="H75" s="44">
        <v>0</v>
      </c>
      <c r="I75" s="41">
        <v>0</v>
      </c>
      <c r="J75" s="44">
        <v>0</v>
      </c>
      <c r="K75" s="41">
        <v>0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141</v>
      </c>
      <c r="B76" s="44">
        <v>5266230.87</v>
      </c>
      <c r="C76" s="41">
        <v>66</v>
      </c>
      <c r="D76" s="44">
        <v>1482226.25</v>
      </c>
      <c r="E76" s="41">
        <v>59</v>
      </c>
      <c r="F76" s="44">
        <v>110914.17</v>
      </c>
      <c r="G76" s="41">
        <v>16</v>
      </c>
      <c r="H76" s="44">
        <v>5132809.36</v>
      </c>
      <c r="I76" s="41">
        <v>51</v>
      </c>
      <c r="J76" s="44">
        <v>1592280.37</v>
      </c>
      <c r="K76" s="41">
        <v>45</v>
      </c>
      <c r="L76" s="44">
        <v>90483.33</v>
      </c>
      <c r="M76" s="41">
        <v>15</v>
      </c>
      <c r="N76" s="37"/>
      <c r="O76" s="37"/>
      <c r="P76" s="37"/>
      <c r="Q76" s="37"/>
    </row>
    <row r="77" spans="1:17" ht="15">
      <c r="A77" s="37" t="s">
        <v>142</v>
      </c>
      <c r="B77" s="42">
        <v>1624507.47</v>
      </c>
      <c r="C77" s="37">
        <v>22</v>
      </c>
      <c r="D77" s="42">
        <v>338035.04</v>
      </c>
      <c r="E77" s="37">
        <v>18</v>
      </c>
      <c r="F77" s="42">
        <v>0</v>
      </c>
      <c r="G77" s="37">
        <v>0</v>
      </c>
      <c r="H77" s="42">
        <v>1554277.23</v>
      </c>
      <c r="I77" s="37">
        <v>16</v>
      </c>
      <c r="J77" s="42">
        <v>330679.05</v>
      </c>
      <c r="K77" s="37">
        <v>14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2188884.25</v>
      </c>
      <c r="C78" s="37">
        <v>19</v>
      </c>
      <c r="D78" s="42">
        <v>800062.47</v>
      </c>
      <c r="E78" s="37">
        <v>17</v>
      </c>
      <c r="F78" s="42">
        <v>0</v>
      </c>
      <c r="G78" s="37">
        <v>0</v>
      </c>
      <c r="H78" s="42">
        <v>1991246</v>
      </c>
      <c r="I78" s="37">
        <v>11</v>
      </c>
      <c r="J78" s="42">
        <v>776843</v>
      </c>
      <c r="K78" s="37">
        <v>10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93536105.89</v>
      </c>
      <c r="C79" s="37">
        <v>170</v>
      </c>
      <c r="D79" s="42">
        <v>16695566.59</v>
      </c>
      <c r="E79" s="37">
        <v>152</v>
      </c>
      <c r="F79" s="42">
        <v>248088.67</v>
      </c>
      <c r="G79" s="37">
        <v>28</v>
      </c>
      <c r="H79" s="42">
        <v>102578385.12</v>
      </c>
      <c r="I79" s="37">
        <v>118</v>
      </c>
      <c r="J79" s="42">
        <v>25570189.72</v>
      </c>
      <c r="K79" s="37">
        <v>104</v>
      </c>
      <c r="L79" s="42">
        <v>364950.83</v>
      </c>
      <c r="M79" s="37">
        <v>20</v>
      </c>
      <c r="N79" s="37"/>
      <c r="O79" s="37"/>
      <c r="P79" s="37"/>
      <c r="Q79" s="37"/>
    </row>
    <row r="80" spans="1:17" ht="15">
      <c r="A80" s="37" t="s">
        <v>145</v>
      </c>
      <c r="B80" s="42">
        <v>265762089.15</v>
      </c>
      <c r="C80" s="37">
        <v>466</v>
      </c>
      <c r="D80" s="42">
        <v>67983013.04</v>
      </c>
      <c r="E80" s="37">
        <v>413</v>
      </c>
      <c r="F80" s="42">
        <v>2922600.83</v>
      </c>
      <c r="G80" s="37">
        <v>220</v>
      </c>
      <c r="H80" s="42">
        <v>263744202.05</v>
      </c>
      <c r="I80" s="37">
        <v>291</v>
      </c>
      <c r="J80" s="42">
        <v>66205958.71</v>
      </c>
      <c r="K80" s="37">
        <v>255</v>
      </c>
      <c r="L80" s="42">
        <v>2567210.67</v>
      </c>
      <c r="M80" s="37">
        <v>139</v>
      </c>
      <c r="N80" s="37"/>
      <c r="O80" s="37"/>
      <c r="P80" s="37"/>
      <c r="Q80" s="37"/>
    </row>
    <row r="81" spans="1:17" ht="15">
      <c r="A81" s="37" t="s">
        <v>146</v>
      </c>
      <c r="B81" s="42">
        <v>21443720.7</v>
      </c>
      <c r="C81" s="37">
        <v>91</v>
      </c>
      <c r="D81" s="42">
        <v>2945937.79</v>
      </c>
      <c r="E81" s="37">
        <v>76</v>
      </c>
      <c r="F81" s="42">
        <v>232487</v>
      </c>
      <c r="G81" s="37">
        <v>24</v>
      </c>
      <c r="H81" s="42">
        <v>21797871.15</v>
      </c>
      <c r="I81" s="37">
        <v>68</v>
      </c>
      <c r="J81" s="42">
        <v>2533346.34</v>
      </c>
      <c r="K81" s="37">
        <v>56</v>
      </c>
      <c r="L81" s="42">
        <v>219448.5</v>
      </c>
      <c r="M81" s="37">
        <v>22</v>
      </c>
      <c r="N81" s="37"/>
      <c r="O81" s="37"/>
      <c r="P81" s="37"/>
      <c r="Q81" s="37"/>
    </row>
    <row r="82" spans="1:17" ht="15">
      <c r="A82" s="37" t="s">
        <v>147</v>
      </c>
      <c r="B82" s="42">
        <v>38657205.14</v>
      </c>
      <c r="C82" s="37">
        <v>79</v>
      </c>
      <c r="D82" s="42">
        <v>5845892.09</v>
      </c>
      <c r="E82" s="37">
        <v>64</v>
      </c>
      <c r="F82" s="42">
        <v>0</v>
      </c>
      <c r="G82" s="37">
        <v>0</v>
      </c>
      <c r="H82" s="42">
        <v>40151158.12</v>
      </c>
      <c r="I82" s="37">
        <v>50</v>
      </c>
      <c r="J82" s="42">
        <v>6031134.29</v>
      </c>
      <c r="K82" s="37">
        <v>39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89369731.95</v>
      </c>
      <c r="C83" s="37">
        <v>168</v>
      </c>
      <c r="D83" s="42">
        <v>14101061.91</v>
      </c>
      <c r="E83" s="37">
        <v>146</v>
      </c>
      <c r="F83" s="42">
        <v>145602.67</v>
      </c>
      <c r="G83" s="37">
        <v>34</v>
      </c>
      <c r="H83" s="42">
        <v>94087668.34</v>
      </c>
      <c r="I83" s="37">
        <v>114</v>
      </c>
      <c r="J83" s="42">
        <v>13374149.98</v>
      </c>
      <c r="K83" s="37">
        <v>96</v>
      </c>
      <c r="L83" s="42">
        <v>119010.5</v>
      </c>
      <c r="M83" s="37">
        <v>24</v>
      </c>
      <c r="N83" s="37"/>
      <c r="O83" s="37"/>
      <c r="P83" s="37"/>
      <c r="Q83" s="37"/>
    </row>
    <row r="84" spans="1:17" ht="15">
      <c r="A84" s="37" t="s">
        <v>149</v>
      </c>
      <c r="B84" s="42">
        <v>2366844.37</v>
      </c>
      <c r="C84" s="37">
        <v>51</v>
      </c>
      <c r="D84" s="42">
        <v>874678.02</v>
      </c>
      <c r="E84" s="37">
        <v>39</v>
      </c>
      <c r="F84" s="42">
        <v>162735</v>
      </c>
      <c r="G84" s="37">
        <v>10</v>
      </c>
      <c r="H84" s="42">
        <v>2508348.24</v>
      </c>
      <c r="I84" s="37">
        <v>37</v>
      </c>
      <c r="J84" s="42">
        <v>892200.24</v>
      </c>
      <c r="K84" s="37">
        <v>30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18167646.41</v>
      </c>
      <c r="C85" s="37">
        <v>98</v>
      </c>
      <c r="D85" s="42">
        <v>3406096.88</v>
      </c>
      <c r="E85" s="37">
        <v>77</v>
      </c>
      <c r="F85" s="42">
        <v>53525.83</v>
      </c>
      <c r="G85" s="37">
        <v>22</v>
      </c>
      <c r="H85" s="42">
        <v>19104332.94</v>
      </c>
      <c r="I85" s="37">
        <v>67</v>
      </c>
      <c r="J85" s="42">
        <v>2819007.67</v>
      </c>
      <c r="K85" s="37">
        <v>54</v>
      </c>
      <c r="L85" s="42">
        <v>71666.67</v>
      </c>
      <c r="M85" s="37">
        <v>13</v>
      </c>
      <c r="N85" s="37"/>
      <c r="O85" s="37"/>
      <c r="P85" s="37"/>
      <c r="Q85" s="37"/>
    </row>
    <row r="86" spans="1:17" ht="15">
      <c r="A86" s="37" t="s">
        <v>151</v>
      </c>
      <c r="B86" s="42">
        <v>20896442.86</v>
      </c>
      <c r="C86" s="37">
        <v>57</v>
      </c>
      <c r="D86" s="42">
        <v>2927870.16</v>
      </c>
      <c r="E86" s="37">
        <v>48</v>
      </c>
      <c r="F86" s="42">
        <v>175054.5</v>
      </c>
      <c r="G86" s="37">
        <v>14</v>
      </c>
      <c r="H86" s="42">
        <v>20035592.47</v>
      </c>
      <c r="I86" s="37">
        <v>40</v>
      </c>
      <c r="J86" s="42">
        <v>2751940.08</v>
      </c>
      <c r="K86" s="37">
        <v>35</v>
      </c>
      <c r="L86" s="42">
        <v>201210.83</v>
      </c>
      <c r="M86" s="37">
        <v>15</v>
      </c>
      <c r="N86" s="37"/>
      <c r="O86" s="37"/>
      <c r="P86" s="37"/>
      <c r="Q86" s="37"/>
    </row>
    <row r="87" spans="1:17" ht="15">
      <c r="A87" s="37" t="s">
        <v>152</v>
      </c>
      <c r="B87" s="42">
        <v>535187.09</v>
      </c>
      <c r="C87" s="37">
        <v>19</v>
      </c>
      <c r="D87" s="42">
        <v>196791.96</v>
      </c>
      <c r="E87" s="37">
        <v>15</v>
      </c>
      <c r="F87" s="37">
        <v>0</v>
      </c>
      <c r="G87" s="37">
        <v>0</v>
      </c>
      <c r="H87" s="42">
        <v>601149.82</v>
      </c>
      <c r="I87" s="37">
        <v>16</v>
      </c>
      <c r="J87" s="42">
        <v>250224.82</v>
      </c>
      <c r="K87" s="37">
        <v>13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14260927.06</v>
      </c>
      <c r="C88" s="37">
        <v>56</v>
      </c>
      <c r="D88" s="42">
        <v>4378096.92</v>
      </c>
      <c r="E88" s="37">
        <v>53</v>
      </c>
      <c r="F88" s="42">
        <v>0</v>
      </c>
      <c r="G88" s="37">
        <v>0</v>
      </c>
      <c r="H88" s="42">
        <v>11946266.47</v>
      </c>
      <c r="I88" s="37">
        <v>34</v>
      </c>
      <c r="J88" s="42">
        <v>3711434.89</v>
      </c>
      <c r="K88" s="37">
        <v>31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28097809.99</v>
      </c>
      <c r="C89" s="37">
        <v>19</v>
      </c>
      <c r="D89" s="42">
        <v>11298764.48</v>
      </c>
      <c r="E89" s="37">
        <v>18</v>
      </c>
      <c r="F89" s="42">
        <v>1351532.5</v>
      </c>
      <c r="G89" s="37">
        <v>11</v>
      </c>
      <c r="H89" s="42">
        <v>26879280.65</v>
      </c>
      <c r="I89" s="37">
        <v>13</v>
      </c>
      <c r="J89" s="42">
        <v>11314536.99</v>
      </c>
      <c r="K89" s="37">
        <v>11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17914068.67</v>
      </c>
      <c r="C90" s="37">
        <v>131</v>
      </c>
      <c r="D90" s="42">
        <v>5902063.53</v>
      </c>
      <c r="E90" s="37">
        <v>118</v>
      </c>
      <c r="F90" s="42">
        <v>142011.33</v>
      </c>
      <c r="G90" s="37">
        <v>30</v>
      </c>
      <c r="H90" s="42">
        <v>18456403.99</v>
      </c>
      <c r="I90" s="37">
        <v>102</v>
      </c>
      <c r="J90" s="42">
        <v>5441206.52</v>
      </c>
      <c r="K90" s="37">
        <v>86</v>
      </c>
      <c r="L90" s="42">
        <v>51642</v>
      </c>
      <c r="M90" s="37">
        <v>20</v>
      </c>
      <c r="N90" s="37"/>
      <c r="O90" s="37"/>
      <c r="P90" s="37"/>
      <c r="Q90" s="37"/>
    </row>
    <row r="91" spans="1:17" ht="15">
      <c r="A91" s="37" t="s">
        <v>156</v>
      </c>
      <c r="B91" s="42">
        <v>117285714.92</v>
      </c>
      <c r="C91" s="37">
        <v>114</v>
      </c>
      <c r="D91" s="42">
        <v>32749727.84</v>
      </c>
      <c r="E91" s="37">
        <v>100</v>
      </c>
      <c r="F91" s="42">
        <v>2071781.83</v>
      </c>
      <c r="G91" s="37">
        <v>25</v>
      </c>
      <c r="H91" s="42">
        <v>117942342.89</v>
      </c>
      <c r="I91" s="37">
        <v>80</v>
      </c>
      <c r="J91" s="42">
        <v>31436807.57</v>
      </c>
      <c r="K91" s="37">
        <v>71</v>
      </c>
      <c r="L91" s="42">
        <v>2129083.33</v>
      </c>
      <c r="M91" s="37">
        <v>15</v>
      </c>
      <c r="N91" s="37"/>
      <c r="O91" s="37"/>
      <c r="P91" s="37"/>
      <c r="Q91" s="37"/>
    </row>
    <row r="92" spans="1:17" ht="15">
      <c r="A92" s="37" t="s">
        <v>157</v>
      </c>
      <c r="B92" s="42">
        <v>63341606.25</v>
      </c>
      <c r="C92" s="37">
        <v>121</v>
      </c>
      <c r="D92" s="42">
        <v>51120037.99</v>
      </c>
      <c r="E92" s="37">
        <v>113</v>
      </c>
      <c r="F92" s="42">
        <v>1611307.67</v>
      </c>
      <c r="G92" s="37">
        <v>25</v>
      </c>
      <c r="H92" s="42">
        <v>67553139.76</v>
      </c>
      <c r="I92" s="37">
        <v>73</v>
      </c>
      <c r="J92" s="42">
        <v>51676921.98</v>
      </c>
      <c r="K92" s="37">
        <v>66</v>
      </c>
      <c r="L92" s="42">
        <v>1394883.33</v>
      </c>
      <c r="M92" s="37">
        <v>16</v>
      </c>
      <c r="N92" s="37"/>
      <c r="O92" s="37"/>
      <c r="P92" s="37"/>
      <c r="Q92" s="37"/>
    </row>
    <row r="93" spans="1:17" ht="15">
      <c r="A93" s="37" t="s">
        <v>158</v>
      </c>
      <c r="B93" s="42">
        <v>4099742.72</v>
      </c>
      <c r="C93" s="37">
        <v>31</v>
      </c>
      <c r="D93" s="42">
        <v>627184.9</v>
      </c>
      <c r="E93" s="37">
        <v>28</v>
      </c>
      <c r="F93" s="37">
        <v>0</v>
      </c>
      <c r="G93" s="37">
        <v>0</v>
      </c>
      <c r="H93" s="42">
        <v>3505764.15</v>
      </c>
      <c r="I93" s="37">
        <v>27</v>
      </c>
      <c r="J93" s="42">
        <v>452753.52</v>
      </c>
      <c r="K93" s="37">
        <v>23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2593762.95</v>
      </c>
      <c r="C94" s="37">
        <v>44</v>
      </c>
      <c r="D94" s="42">
        <v>695932.81</v>
      </c>
      <c r="E94" s="37">
        <v>35</v>
      </c>
      <c r="F94" s="42">
        <v>53796.17</v>
      </c>
      <c r="G94" s="37">
        <v>10</v>
      </c>
      <c r="H94" s="42">
        <v>2536662.16</v>
      </c>
      <c r="I94" s="37">
        <v>32</v>
      </c>
      <c r="J94" s="42">
        <v>674888.46</v>
      </c>
      <c r="K94" s="37">
        <v>26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35763276.55</v>
      </c>
      <c r="C95" s="37">
        <v>94</v>
      </c>
      <c r="D95" s="42">
        <v>10933225.66</v>
      </c>
      <c r="E95" s="37">
        <v>85</v>
      </c>
      <c r="F95" s="42">
        <v>481609</v>
      </c>
      <c r="G95" s="37">
        <v>23</v>
      </c>
      <c r="H95" s="42">
        <v>35878033.86</v>
      </c>
      <c r="I95" s="37">
        <v>70</v>
      </c>
      <c r="J95" s="42">
        <v>11140162.17</v>
      </c>
      <c r="K95" s="37">
        <v>60</v>
      </c>
      <c r="L95" s="42">
        <v>599195</v>
      </c>
      <c r="M95" s="37">
        <v>18</v>
      </c>
      <c r="N95" s="37"/>
      <c r="O95" s="37"/>
      <c r="P95" s="37"/>
      <c r="Q95" s="37"/>
    </row>
    <row r="96" spans="1:17" ht="15">
      <c r="A96" s="37" t="s">
        <v>161</v>
      </c>
      <c r="B96" s="42">
        <v>543170.08</v>
      </c>
      <c r="C96" s="37">
        <v>24</v>
      </c>
      <c r="D96" s="42">
        <v>363408.88</v>
      </c>
      <c r="E96" s="37">
        <v>23</v>
      </c>
      <c r="F96" s="37">
        <v>0</v>
      </c>
      <c r="G96" s="37">
        <v>0</v>
      </c>
      <c r="H96" s="42">
        <v>457454.72</v>
      </c>
      <c r="I96" s="37">
        <v>17</v>
      </c>
      <c r="J96" s="42">
        <v>345620.7</v>
      </c>
      <c r="K96" s="37">
        <v>16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96115456.59</v>
      </c>
      <c r="C97" s="37">
        <v>152</v>
      </c>
      <c r="D97" s="42">
        <v>54811733.13</v>
      </c>
      <c r="E97" s="37">
        <v>144</v>
      </c>
      <c r="F97" s="42">
        <v>1290248.33</v>
      </c>
      <c r="G97" s="37">
        <v>35</v>
      </c>
      <c r="H97" s="42">
        <v>111528551.43</v>
      </c>
      <c r="I97" s="37">
        <v>96</v>
      </c>
      <c r="J97" s="42">
        <v>54348210.8</v>
      </c>
      <c r="K97" s="37">
        <v>89</v>
      </c>
      <c r="L97" s="42">
        <v>1117289.83</v>
      </c>
      <c r="M97" s="37">
        <v>27</v>
      </c>
      <c r="N97" s="37"/>
      <c r="O97" s="37"/>
      <c r="P97" s="37"/>
      <c r="Q97" s="37"/>
    </row>
    <row r="98" spans="1:17" ht="15">
      <c r="A98" s="37" t="s">
        <v>163</v>
      </c>
      <c r="B98" s="42">
        <v>2624900.25</v>
      </c>
      <c r="C98" s="37">
        <v>32</v>
      </c>
      <c r="D98" s="42">
        <v>523330.47</v>
      </c>
      <c r="E98" s="37">
        <v>28</v>
      </c>
      <c r="F98" s="42">
        <v>0</v>
      </c>
      <c r="G98" s="37">
        <v>0</v>
      </c>
      <c r="H98" s="42">
        <v>2408440.2</v>
      </c>
      <c r="I98" s="37">
        <v>20</v>
      </c>
      <c r="J98" s="42">
        <v>605984.03</v>
      </c>
      <c r="K98" s="37">
        <v>17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164</v>
      </c>
      <c r="B99" s="42">
        <v>138349268.81</v>
      </c>
      <c r="C99" s="37">
        <v>236</v>
      </c>
      <c r="D99" s="42">
        <v>32636496.33</v>
      </c>
      <c r="E99" s="37">
        <v>199</v>
      </c>
      <c r="F99" s="42">
        <v>622061.5</v>
      </c>
      <c r="G99" s="37">
        <v>63</v>
      </c>
      <c r="H99" s="42">
        <v>276648665.63</v>
      </c>
      <c r="I99" s="37">
        <v>161</v>
      </c>
      <c r="J99" s="42">
        <v>31846792.88</v>
      </c>
      <c r="K99" s="37">
        <v>138</v>
      </c>
      <c r="L99" s="42">
        <v>1077254</v>
      </c>
      <c r="M99" s="37">
        <v>52</v>
      </c>
      <c r="N99" s="37"/>
      <c r="O99" s="37"/>
      <c r="P99" s="37"/>
      <c r="Q99" s="37"/>
    </row>
    <row r="100" spans="1:17" ht="15">
      <c r="A100" s="37" t="s">
        <v>165</v>
      </c>
      <c r="B100" s="42">
        <v>423258158.43</v>
      </c>
      <c r="C100" s="37">
        <v>507</v>
      </c>
      <c r="D100" s="42">
        <v>97598690.67</v>
      </c>
      <c r="E100" s="37">
        <v>459</v>
      </c>
      <c r="F100" s="42">
        <v>4120433</v>
      </c>
      <c r="G100" s="37">
        <v>139</v>
      </c>
      <c r="H100" s="42">
        <v>411441389.52</v>
      </c>
      <c r="I100" s="37">
        <v>305</v>
      </c>
      <c r="J100" s="42">
        <v>94824245.89</v>
      </c>
      <c r="K100" s="37">
        <v>271</v>
      </c>
      <c r="L100" s="42">
        <v>4182959</v>
      </c>
      <c r="M100" s="37">
        <v>88</v>
      </c>
      <c r="N100" s="37"/>
      <c r="O100" s="37"/>
      <c r="P100" s="37"/>
      <c r="Q100" s="37"/>
    </row>
    <row r="101" spans="1:17" ht="15">
      <c r="A101" s="37" t="s">
        <v>166</v>
      </c>
      <c r="B101" s="42">
        <v>1697004.29</v>
      </c>
      <c r="C101" s="37">
        <v>31</v>
      </c>
      <c r="D101" s="42">
        <v>857170.85</v>
      </c>
      <c r="E101" s="37">
        <v>29</v>
      </c>
      <c r="F101" s="42">
        <v>23404.83</v>
      </c>
      <c r="G101" s="37">
        <v>10</v>
      </c>
      <c r="H101" s="42">
        <v>1810818</v>
      </c>
      <c r="I101" s="37">
        <v>27</v>
      </c>
      <c r="J101" s="42">
        <v>899502</v>
      </c>
      <c r="K101" s="37">
        <v>24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42">
        <v>10550008.99</v>
      </c>
      <c r="C102" s="37">
        <v>46</v>
      </c>
      <c r="D102" s="42">
        <v>2331709.77</v>
      </c>
      <c r="E102" s="37">
        <v>44</v>
      </c>
      <c r="F102" s="37">
        <v>0</v>
      </c>
      <c r="G102" s="37">
        <v>0</v>
      </c>
      <c r="H102" s="42">
        <v>12295408.57</v>
      </c>
      <c r="I102" s="37">
        <v>32</v>
      </c>
      <c r="J102" s="42">
        <v>2097120.69</v>
      </c>
      <c r="K102" s="37">
        <v>30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42">
        <v>23657835.68</v>
      </c>
      <c r="C103" s="37">
        <v>41</v>
      </c>
      <c r="D103" s="42">
        <v>3070823.63</v>
      </c>
      <c r="E103" s="37">
        <v>36</v>
      </c>
      <c r="F103" s="37">
        <v>0</v>
      </c>
      <c r="G103" s="37">
        <v>0</v>
      </c>
      <c r="H103" s="42">
        <v>20692148.32</v>
      </c>
      <c r="I103" s="37">
        <v>28</v>
      </c>
      <c r="J103" s="42">
        <v>2742457.44</v>
      </c>
      <c r="K103" s="37">
        <v>26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42">
        <v>418378614.58</v>
      </c>
      <c r="C104" s="37">
        <v>483</v>
      </c>
      <c r="D104" s="42">
        <v>110238248.74</v>
      </c>
      <c r="E104" s="37">
        <v>440</v>
      </c>
      <c r="F104" s="42">
        <v>1909696.33</v>
      </c>
      <c r="G104" s="37">
        <v>148</v>
      </c>
      <c r="H104" s="42">
        <v>415105007.66</v>
      </c>
      <c r="I104" s="37">
        <v>301</v>
      </c>
      <c r="J104" s="42">
        <v>100535709.13</v>
      </c>
      <c r="K104" s="37">
        <v>261</v>
      </c>
      <c r="L104" s="42">
        <v>2115182</v>
      </c>
      <c r="M104" s="37">
        <v>94</v>
      </c>
      <c r="N104" s="37"/>
      <c r="O104" s="37"/>
      <c r="P104" s="37"/>
      <c r="Q104" s="37"/>
    </row>
    <row r="105" spans="1:17" ht="15">
      <c r="A105" s="37" t="s">
        <v>170</v>
      </c>
      <c r="B105" s="42">
        <v>12057433.07</v>
      </c>
      <c r="C105" s="37">
        <v>87</v>
      </c>
      <c r="D105" s="42">
        <v>2133966.22</v>
      </c>
      <c r="E105" s="37">
        <v>80</v>
      </c>
      <c r="F105" s="42">
        <v>217709.5</v>
      </c>
      <c r="G105" s="37">
        <v>12</v>
      </c>
      <c r="H105" s="42">
        <v>10925424.48</v>
      </c>
      <c r="I105" s="37">
        <v>64</v>
      </c>
      <c r="J105" s="42">
        <v>1981962</v>
      </c>
      <c r="K105" s="37">
        <v>52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42">
        <v>3656743.46</v>
      </c>
      <c r="C106" s="37">
        <v>40</v>
      </c>
      <c r="D106" s="42">
        <v>763722.69</v>
      </c>
      <c r="E106" s="37">
        <v>37</v>
      </c>
      <c r="F106" s="37">
        <v>0</v>
      </c>
      <c r="G106" s="37">
        <v>0</v>
      </c>
      <c r="H106" s="42">
        <v>3385108.82</v>
      </c>
      <c r="I106" s="37">
        <v>30</v>
      </c>
      <c r="J106" s="42">
        <v>617757.08</v>
      </c>
      <c r="K106" s="37">
        <v>28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42">
        <v>287724908.98</v>
      </c>
      <c r="C107" s="37">
        <v>314</v>
      </c>
      <c r="D107" s="42">
        <v>42445994.84</v>
      </c>
      <c r="E107" s="37">
        <v>278</v>
      </c>
      <c r="F107" s="42">
        <v>1229951.83</v>
      </c>
      <c r="G107" s="37">
        <v>75</v>
      </c>
      <c r="H107" s="42">
        <v>285212532.03</v>
      </c>
      <c r="I107" s="37">
        <v>215</v>
      </c>
      <c r="J107" s="42">
        <v>39514019.87</v>
      </c>
      <c r="K107" s="37">
        <v>191</v>
      </c>
      <c r="L107" s="42">
        <v>727623.67</v>
      </c>
      <c r="M107" s="37">
        <v>46</v>
      </c>
      <c r="N107" s="37"/>
      <c r="O107" s="37"/>
      <c r="P107" s="37"/>
      <c r="Q107" s="37"/>
    </row>
    <row r="108" spans="1:17" ht="15">
      <c r="A108" s="37" t="s">
        <v>173</v>
      </c>
      <c r="B108" s="42">
        <v>6494972.14</v>
      </c>
      <c r="C108" s="37">
        <v>28</v>
      </c>
      <c r="D108" s="42">
        <v>687113.72</v>
      </c>
      <c r="E108" s="37">
        <v>26</v>
      </c>
      <c r="F108" s="37">
        <v>0</v>
      </c>
      <c r="G108" s="37">
        <v>0</v>
      </c>
      <c r="H108" s="42">
        <v>6013759.1</v>
      </c>
      <c r="I108" s="37">
        <v>17</v>
      </c>
      <c r="J108" s="42">
        <v>539469.25</v>
      </c>
      <c r="K108" s="37">
        <v>15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174</v>
      </c>
      <c r="B109" s="42">
        <v>11128987.81</v>
      </c>
      <c r="C109" s="37">
        <v>43</v>
      </c>
      <c r="D109" s="42">
        <v>1985258.5</v>
      </c>
      <c r="E109" s="37">
        <v>35</v>
      </c>
      <c r="F109" s="37">
        <v>0</v>
      </c>
      <c r="G109" s="37">
        <v>0</v>
      </c>
      <c r="H109" s="42">
        <v>11309759.74</v>
      </c>
      <c r="I109" s="37">
        <v>31</v>
      </c>
      <c r="J109" s="42">
        <v>1907416.62</v>
      </c>
      <c r="K109" s="37">
        <v>27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175</v>
      </c>
      <c r="B110" s="42">
        <v>214140941.44</v>
      </c>
      <c r="C110" s="37">
        <v>543</v>
      </c>
      <c r="D110" s="42">
        <v>67371091.97</v>
      </c>
      <c r="E110" s="37">
        <v>474</v>
      </c>
      <c r="F110" s="42">
        <v>7741977.67</v>
      </c>
      <c r="G110" s="37">
        <v>142</v>
      </c>
      <c r="H110" s="42">
        <v>237957671.85</v>
      </c>
      <c r="I110" s="37">
        <v>345</v>
      </c>
      <c r="J110" s="42">
        <v>66413806.55</v>
      </c>
      <c r="K110" s="37">
        <v>299</v>
      </c>
      <c r="L110" s="42">
        <v>7514176</v>
      </c>
      <c r="M110" s="37">
        <v>93</v>
      </c>
      <c r="N110" s="37"/>
      <c r="O110" s="37"/>
      <c r="P110" s="37"/>
      <c r="Q110" s="37"/>
    </row>
    <row r="111" spans="1:17" ht="15">
      <c r="A111" s="37" t="s">
        <v>176</v>
      </c>
      <c r="B111" s="42">
        <v>6267411.2</v>
      </c>
      <c r="C111" s="37">
        <v>49</v>
      </c>
      <c r="D111" s="42">
        <v>2014717.55</v>
      </c>
      <c r="E111" s="37">
        <v>44</v>
      </c>
      <c r="F111" s="42">
        <v>9636.67</v>
      </c>
      <c r="G111" s="37">
        <v>12</v>
      </c>
      <c r="H111" s="42">
        <v>5247203.58</v>
      </c>
      <c r="I111" s="37">
        <v>30</v>
      </c>
      <c r="J111" s="42">
        <v>1760042.52</v>
      </c>
      <c r="K111" s="37">
        <v>27</v>
      </c>
      <c r="L111" s="42">
        <v>59783.17</v>
      </c>
      <c r="M111" s="37">
        <v>10</v>
      </c>
      <c r="N111" s="37"/>
      <c r="O111" s="37"/>
      <c r="P111" s="37"/>
      <c r="Q111" s="37"/>
    </row>
    <row r="112" spans="1:17" ht="15">
      <c r="A112" s="37" t="s">
        <v>177</v>
      </c>
      <c r="B112" s="42">
        <v>2423700.82</v>
      </c>
      <c r="C112" s="37">
        <v>17</v>
      </c>
      <c r="D112" s="42">
        <v>262148.52</v>
      </c>
      <c r="E112" s="37">
        <v>17</v>
      </c>
      <c r="F112" s="37">
        <v>0</v>
      </c>
      <c r="G112" s="37">
        <v>0</v>
      </c>
      <c r="H112" s="42">
        <v>2264886</v>
      </c>
      <c r="I112" s="37">
        <v>11</v>
      </c>
      <c r="J112" s="42">
        <v>225293</v>
      </c>
      <c r="K112" s="37">
        <v>10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178</v>
      </c>
      <c r="B113" s="42">
        <v>326190448.67</v>
      </c>
      <c r="C113" s="37">
        <v>343</v>
      </c>
      <c r="D113" s="42">
        <v>76986564.61</v>
      </c>
      <c r="E113" s="37">
        <v>315</v>
      </c>
      <c r="F113" s="42">
        <v>3366630.5</v>
      </c>
      <c r="G113" s="37">
        <v>130</v>
      </c>
      <c r="H113" s="42">
        <v>342342050.19</v>
      </c>
      <c r="I113" s="37">
        <v>221</v>
      </c>
      <c r="J113" s="42">
        <v>76930279.17</v>
      </c>
      <c r="K113" s="37">
        <v>194</v>
      </c>
      <c r="L113" s="42">
        <v>3095836.5</v>
      </c>
      <c r="M113" s="37">
        <v>76</v>
      </c>
      <c r="N113" s="37"/>
      <c r="O113" s="37"/>
      <c r="P113" s="37"/>
      <c r="Q113" s="37"/>
    </row>
    <row r="114" spans="1:17" ht="15">
      <c r="A114" s="37" t="s">
        <v>179</v>
      </c>
      <c r="B114" s="42">
        <v>4950178.7</v>
      </c>
      <c r="C114" s="37">
        <v>47</v>
      </c>
      <c r="D114" s="42">
        <v>1312560.93</v>
      </c>
      <c r="E114" s="37">
        <v>40</v>
      </c>
      <c r="F114" s="42">
        <v>37722.33</v>
      </c>
      <c r="G114" s="37">
        <v>10</v>
      </c>
      <c r="H114" s="42">
        <v>4678970.75</v>
      </c>
      <c r="I114" s="37">
        <v>37</v>
      </c>
      <c r="J114" s="42">
        <v>1076876.55</v>
      </c>
      <c r="K114" s="37">
        <v>32</v>
      </c>
      <c r="L114" s="37">
        <v>0</v>
      </c>
      <c r="M114" s="37">
        <v>0</v>
      </c>
      <c r="N114" s="37"/>
      <c r="O114" s="37"/>
      <c r="P114" s="37"/>
      <c r="Q114" s="37"/>
    </row>
    <row r="115" spans="1:17" ht="15">
      <c r="A115" s="37" t="s">
        <v>180</v>
      </c>
      <c r="B115" s="42">
        <v>138447768.2</v>
      </c>
      <c r="C115" s="37">
        <v>106</v>
      </c>
      <c r="D115" s="42">
        <v>6741072.19</v>
      </c>
      <c r="E115" s="37">
        <v>93</v>
      </c>
      <c r="F115" s="42">
        <v>444417.67</v>
      </c>
      <c r="G115" s="37">
        <v>13</v>
      </c>
      <c r="H115" s="42">
        <v>147243556.36</v>
      </c>
      <c r="I115" s="37">
        <v>71</v>
      </c>
      <c r="J115" s="42">
        <v>7751438.8</v>
      </c>
      <c r="K115" s="37">
        <v>59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181</v>
      </c>
      <c r="B116" s="42">
        <v>955490.93</v>
      </c>
      <c r="C116" s="37">
        <v>21</v>
      </c>
      <c r="D116" s="42">
        <v>66021.28</v>
      </c>
      <c r="E116" s="37">
        <v>18</v>
      </c>
      <c r="F116" s="37">
        <v>0</v>
      </c>
      <c r="G116" s="37">
        <v>0</v>
      </c>
      <c r="H116" s="42">
        <v>1131926.13</v>
      </c>
      <c r="I116" s="37">
        <v>13</v>
      </c>
      <c r="J116" s="42">
        <v>38854.13</v>
      </c>
      <c r="K116" s="37">
        <v>10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182</v>
      </c>
      <c r="B117" s="42">
        <v>39697472.81</v>
      </c>
      <c r="C117" s="37">
        <v>59</v>
      </c>
      <c r="D117" s="42">
        <v>2662219.27</v>
      </c>
      <c r="E117" s="37">
        <v>51</v>
      </c>
      <c r="F117" s="42">
        <v>213995.5</v>
      </c>
      <c r="G117" s="37">
        <v>24</v>
      </c>
      <c r="H117" s="42">
        <v>41520797.41</v>
      </c>
      <c r="I117" s="37">
        <v>38</v>
      </c>
      <c r="J117" s="42">
        <v>2444706.42</v>
      </c>
      <c r="K117" s="37">
        <v>32</v>
      </c>
      <c r="L117" s="42">
        <v>158786.83</v>
      </c>
      <c r="M117" s="37">
        <v>13</v>
      </c>
      <c r="N117" s="37"/>
      <c r="O117" s="37"/>
      <c r="P117" s="37"/>
      <c r="Q117" s="37"/>
    </row>
    <row r="118" spans="1:17" ht="15">
      <c r="A118" s="37" t="s">
        <v>183</v>
      </c>
      <c r="B118" s="42">
        <v>10652072.36</v>
      </c>
      <c r="C118" s="37">
        <v>64</v>
      </c>
      <c r="D118" s="42">
        <v>6023628.88</v>
      </c>
      <c r="E118" s="37">
        <v>51</v>
      </c>
      <c r="F118" s="37">
        <v>0</v>
      </c>
      <c r="G118" s="37">
        <v>0</v>
      </c>
      <c r="H118" s="42">
        <v>11293964.22</v>
      </c>
      <c r="I118" s="37">
        <v>50</v>
      </c>
      <c r="J118" s="42">
        <v>6561128.39</v>
      </c>
      <c r="K118" s="37">
        <v>38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42">
        <v>243111068.83</v>
      </c>
      <c r="C119" s="37">
        <v>370</v>
      </c>
      <c r="D119" s="42">
        <v>46028745.24</v>
      </c>
      <c r="E119" s="37">
        <v>314</v>
      </c>
      <c r="F119" s="42">
        <v>1035487.67</v>
      </c>
      <c r="G119" s="37">
        <v>145</v>
      </c>
      <c r="H119" s="42">
        <v>236907640.76</v>
      </c>
      <c r="I119" s="37">
        <v>232</v>
      </c>
      <c r="J119" s="42">
        <v>44749283.08</v>
      </c>
      <c r="K119" s="37">
        <v>201</v>
      </c>
      <c r="L119" s="42">
        <v>1828792.67</v>
      </c>
      <c r="M119" s="37">
        <v>86</v>
      </c>
      <c r="N119" s="37"/>
      <c r="O119" s="37"/>
      <c r="P119" s="37"/>
      <c r="Q119" s="37"/>
    </row>
    <row r="120" spans="1:17" ht="15">
      <c r="A120" s="37" t="s">
        <v>185</v>
      </c>
      <c r="B120" s="42">
        <v>5509995.2</v>
      </c>
      <c r="C120" s="37">
        <v>47</v>
      </c>
      <c r="D120" s="42">
        <v>1400299.59</v>
      </c>
      <c r="E120" s="37">
        <v>39</v>
      </c>
      <c r="F120" s="37">
        <v>0</v>
      </c>
      <c r="G120" s="37">
        <v>0</v>
      </c>
      <c r="H120" s="42">
        <v>6474870.15</v>
      </c>
      <c r="I120" s="37">
        <v>37</v>
      </c>
      <c r="J120" s="42">
        <v>1198880.84</v>
      </c>
      <c r="K120" s="37">
        <v>29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186</v>
      </c>
      <c r="B121" s="42">
        <v>6101313.28</v>
      </c>
      <c r="C121" s="37">
        <v>43</v>
      </c>
      <c r="D121" s="42">
        <v>2005849.29</v>
      </c>
      <c r="E121" s="37">
        <v>34</v>
      </c>
      <c r="F121" s="37">
        <v>0</v>
      </c>
      <c r="G121" s="37">
        <v>0</v>
      </c>
      <c r="H121" s="42">
        <v>5909788.06</v>
      </c>
      <c r="I121" s="37">
        <v>32</v>
      </c>
      <c r="J121" s="42">
        <v>1820064.76</v>
      </c>
      <c r="K121" s="37">
        <v>27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187</v>
      </c>
      <c r="B122" s="42">
        <v>90854649.27</v>
      </c>
      <c r="C122" s="37">
        <v>152</v>
      </c>
      <c r="D122" s="42">
        <v>14709132.58</v>
      </c>
      <c r="E122" s="37">
        <v>139</v>
      </c>
      <c r="F122" s="42">
        <v>1345236.83</v>
      </c>
      <c r="G122" s="37">
        <v>30</v>
      </c>
      <c r="H122" s="42">
        <v>92365333.15</v>
      </c>
      <c r="I122" s="37">
        <v>105</v>
      </c>
      <c r="J122" s="42">
        <v>14838527.34</v>
      </c>
      <c r="K122" s="37">
        <v>90</v>
      </c>
      <c r="L122" s="42">
        <v>1085973.33</v>
      </c>
      <c r="M122" s="37">
        <v>19</v>
      </c>
      <c r="N122" s="37"/>
      <c r="O122" s="37"/>
      <c r="P122" s="37"/>
      <c r="Q122" s="37"/>
    </row>
    <row r="123" spans="1:17" ht="15">
      <c r="A123" s="37" t="s">
        <v>188</v>
      </c>
      <c r="B123" s="42">
        <v>145347524.68</v>
      </c>
      <c r="C123" s="37">
        <v>115</v>
      </c>
      <c r="D123" s="42">
        <v>11511993.09</v>
      </c>
      <c r="E123" s="37">
        <v>97</v>
      </c>
      <c r="F123" s="42">
        <v>859392.5</v>
      </c>
      <c r="G123" s="37">
        <v>54</v>
      </c>
      <c r="H123" s="42">
        <v>144107980.81</v>
      </c>
      <c r="I123" s="37">
        <v>85</v>
      </c>
      <c r="J123" s="42">
        <v>10852300.47</v>
      </c>
      <c r="K123" s="37">
        <v>71</v>
      </c>
      <c r="L123" s="42">
        <v>997750.17</v>
      </c>
      <c r="M123" s="37">
        <v>34</v>
      </c>
      <c r="N123" s="37"/>
      <c r="O123" s="37"/>
      <c r="P123" s="37"/>
      <c r="Q123" s="37"/>
    </row>
    <row r="124" spans="1:17" ht="15">
      <c r="A124" s="37" t="s">
        <v>189</v>
      </c>
      <c r="B124" s="42">
        <v>510941.72</v>
      </c>
      <c r="C124" s="37">
        <v>14</v>
      </c>
      <c r="D124" s="42">
        <v>220711.53</v>
      </c>
      <c r="E124" s="37">
        <v>11</v>
      </c>
      <c r="F124" s="37">
        <v>0</v>
      </c>
      <c r="G124" s="37">
        <v>0</v>
      </c>
      <c r="H124" s="42">
        <v>396917.21</v>
      </c>
      <c r="I124" s="37">
        <v>10</v>
      </c>
      <c r="J124" s="37">
        <v>0</v>
      </c>
      <c r="K124" s="37">
        <v>0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42">
        <v>18416019.83</v>
      </c>
      <c r="C125" s="37">
        <v>49</v>
      </c>
      <c r="D125" s="42">
        <v>3026388.45</v>
      </c>
      <c r="E125" s="37">
        <v>42</v>
      </c>
      <c r="F125" s="37">
        <v>0</v>
      </c>
      <c r="G125" s="37">
        <v>0</v>
      </c>
      <c r="H125" s="42">
        <v>21298423.28</v>
      </c>
      <c r="I125" s="37">
        <v>40</v>
      </c>
      <c r="J125" s="42">
        <v>3144557.39</v>
      </c>
      <c r="K125" s="37">
        <v>33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191</v>
      </c>
      <c r="B126" s="42">
        <v>14817138.83</v>
      </c>
      <c r="C126" s="37">
        <v>72</v>
      </c>
      <c r="D126" s="42">
        <v>3617711.3</v>
      </c>
      <c r="E126" s="37">
        <v>58</v>
      </c>
      <c r="F126" s="42">
        <v>47018.83</v>
      </c>
      <c r="G126" s="37">
        <v>11</v>
      </c>
      <c r="H126" s="42">
        <v>17500606.17</v>
      </c>
      <c r="I126" s="37">
        <v>52</v>
      </c>
      <c r="J126" s="42">
        <v>3462134.59</v>
      </c>
      <c r="K126" s="37">
        <v>41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192</v>
      </c>
      <c r="B127" s="42">
        <v>96560.73</v>
      </c>
      <c r="C127" s="37">
        <v>14</v>
      </c>
      <c r="D127" s="42">
        <v>60911.72</v>
      </c>
      <c r="E127" s="37">
        <v>13</v>
      </c>
      <c r="F127" s="37">
        <v>0</v>
      </c>
      <c r="G127" s="37">
        <v>0</v>
      </c>
      <c r="H127" s="42">
        <v>90512</v>
      </c>
      <c r="I127" s="37">
        <v>13</v>
      </c>
      <c r="J127" s="42">
        <v>58156</v>
      </c>
      <c r="K127" s="37">
        <v>11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193</v>
      </c>
      <c r="B128" s="42">
        <v>7875628.66</v>
      </c>
      <c r="C128" s="37">
        <v>20</v>
      </c>
      <c r="D128" s="42">
        <v>6024744.55</v>
      </c>
      <c r="E128" s="37">
        <v>20</v>
      </c>
      <c r="F128" s="37">
        <v>0</v>
      </c>
      <c r="G128" s="37">
        <v>0</v>
      </c>
      <c r="H128" s="42">
        <v>8571170.91</v>
      </c>
      <c r="I128" s="37">
        <v>11</v>
      </c>
      <c r="J128" s="42">
        <v>6758175.5</v>
      </c>
      <c r="K128" s="37">
        <v>11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194</v>
      </c>
      <c r="B129" s="42">
        <v>13290039.92</v>
      </c>
      <c r="C129" s="37">
        <v>26</v>
      </c>
      <c r="D129" s="42">
        <v>3427007.14</v>
      </c>
      <c r="E129" s="37">
        <v>24</v>
      </c>
      <c r="F129" s="37">
        <v>0</v>
      </c>
      <c r="G129" s="37">
        <v>0</v>
      </c>
      <c r="H129" s="42">
        <v>16826857.31</v>
      </c>
      <c r="I129" s="37">
        <v>16</v>
      </c>
      <c r="J129" s="42">
        <v>3298674.31</v>
      </c>
      <c r="K129" s="37">
        <v>14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195</v>
      </c>
      <c r="B130" s="42">
        <v>33659022.33</v>
      </c>
      <c r="C130" s="37">
        <v>107</v>
      </c>
      <c r="D130" s="42">
        <v>8193241.75</v>
      </c>
      <c r="E130" s="37">
        <v>93</v>
      </c>
      <c r="F130" s="42">
        <v>148521.5</v>
      </c>
      <c r="G130" s="37">
        <v>18</v>
      </c>
      <c r="H130" s="42">
        <v>33599666.27</v>
      </c>
      <c r="I130" s="37">
        <v>80</v>
      </c>
      <c r="J130" s="42">
        <v>7286439.67</v>
      </c>
      <c r="K130" s="37">
        <v>66</v>
      </c>
      <c r="L130" s="42">
        <v>152869</v>
      </c>
      <c r="M130" s="37">
        <v>16</v>
      </c>
      <c r="N130" s="37"/>
      <c r="O130" s="37"/>
      <c r="P130" s="37"/>
      <c r="Q130" s="37"/>
    </row>
    <row r="131" spans="1:17" ht="15">
      <c r="A131" s="37" t="s">
        <v>196</v>
      </c>
      <c r="B131" s="42">
        <v>10537544.98</v>
      </c>
      <c r="C131" s="37">
        <v>76</v>
      </c>
      <c r="D131" s="42">
        <v>1545250.38</v>
      </c>
      <c r="E131" s="37">
        <v>65</v>
      </c>
      <c r="F131" s="42">
        <v>977808.5</v>
      </c>
      <c r="G131" s="37">
        <v>15</v>
      </c>
      <c r="H131" s="42">
        <v>9126488.87</v>
      </c>
      <c r="I131" s="37">
        <v>54</v>
      </c>
      <c r="J131" s="42">
        <v>1407884.5</v>
      </c>
      <c r="K131" s="37">
        <v>47</v>
      </c>
      <c r="L131" s="37">
        <v>0</v>
      </c>
      <c r="M131" s="37">
        <v>0</v>
      </c>
      <c r="N131" s="37"/>
      <c r="O131" s="37"/>
      <c r="P131" s="37"/>
      <c r="Q131" s="37"/>
    </row>
    <row r="132" spans="1:17" ht="15">
      <c r="A132" s="37" t="s">
        <v>197</v>
      </c>
      <c r="B132" s="42">
        <v>3927399.76</v>
      </c>
      <c r="C132" s="37">
        <v>18</v>
      </c>
      <c r="D132" s="42">
        <v>405493.1</v>
      </c>
      <c r="E132" s="37">
        <v>15</v>
      </c>
      <c r="F132" s="37">
        <v>0</v>
      </c>
      <c r="G132" s="37">
        <v>0</v>
      </c>
      <c r="H132" s="42">
        <v>3871187</v>
      </c>
      <c r="I132" s="37">
        <v>12</v>
      </c>
      <c r="J132" s="42">
        <v>356358</v>
      </c>
      <c r="K132" s="37">
        <v>11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198</v>
      </c>
      <c r="B133" s="42">
        <v>1380404.7</v>
      </c>
      <c r="C133" s="37">
        <v>30</v>
      </c>
      <c r="D133" s="42">
        <v>804635.63</v>
      </c>
      <c r="E133" s="37">
        <v>27</v>
      </c>
      <c r="F133" s="37">
        <v>0</v>
      </c>
      <c r="G133" s="37">
        <v>0</v>
      </c>
      <c r="H133" s="42">
        <v>1759151.64</v>
      </c>
      <c r="I133" s="37">
        <v>20</v>
      </c>
      <c r="J133" s="42">
        <v>937177.16</v>
      </c>
      <c r="K133" s="37">
        <v>19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199</v>
      </c>
      <c r="B134" s="42">
        <v>54182457.89</v>
      </c>
      <c r="C134" s="37">
        <v>136</v>
      </c>
      <c r="D134" s="42">
        <v>8139842.23</v>
      </c>
      <c r="E134" s="37">
        <v>122</v>
      </c>
      <c r="F134" s="42">
        <v>81900.83</v>
      </c>
      <c r="G134" s="37">
        <v>18</v>
      </c>
      <c r="H134" s="42">
        <v>52849586.93</v>
      </c>
      <c r="I134" s="37">
        <v>97</v>
      </c>
      <c r="J134" s="42">
        <v>8036486.44</v>
      </c>
      <c r="K134" s="37">
        <v>86</v>
      </c>
      <c r="L134" s="42">
        <v>110705</v>
      </c>
      <c r="M134" s="37">
        <v>14</v>
      </c>
      <c r="N134" s="37"/>
      <c r="O134" s="37"/>
      <c r="P134" s="37"/>
      <c r="Q134" s="37"/>
    </row>
    <row r="135" spans="1:17" ht="15">
      <c r="A135" s="37" t="s">
        <v>200</v>
      </c>
      <c r="B135" s="42">
        <v>9785145.65</v>
      </c>
      <c r="C135" s="37">
        <v>50</v>
      </c>
      <c r="D135" s="42">
        <v>4707814.15</v>
      </c>
      <c r="E135" s="37">
        <v>38</v>
      </c>
      <c r="F135" s="42">
        <v>60517.17</v>
      </c>
      <c r="G135" s="37">
        <v>10</v>
      </c>
      <c r="H135" s="42">
        <v>9396746.54</v>
      </c>
      <c r="I135" s="37">
        <v>41</v>
      </c>
      <c r="J135" s="42">
        <v>4675671.39</v>
      </c>
      <c r="K135" s="37">
        <v>32</v>
      </c>
      <c r="L135" s="37">
        <v>0</v>
      </c>
      <c r="M135" s="37">
        <v>0</v>
      </c>
      <c r="N135" s="37"/>
      <c r="O135" s="37"/>
      <c r="P135" s="37"/>
      <c r="Q135" s="37"/>
    </row>
    <row r="136" spans="1:17" ht="15">
      <c r="A136" s="37" t="s">
        <v>201</v>
      </c>
      <c r="B136" s="42">
        <v>13881077.84</v>
      </c>
      <c r="C136" s="37">
        <v>32</v>
      </c>
      <c r="D136" s="42">
        <v>1858194.58</v>
      </c>
      <c r="E136" s="37">
        <v>28</v>
      </c>
      <c r="F136" s="37">
        <v>0</v>
      </c>
      <c r="G136" s="37">
        <v>0</v>
      </c>
      <c r="H136" s="42">
        <v>15202719.1</v>
      </c>
      <c r="I136" s="37">
        <v>22</v>
      </c>
      <c r="J136" s="42">
        <v>2263380.25</v>
      </c>
      <c r="K136" s="37">
        <v>19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202</v>
      </c>
      <c r="B137" s="42">
        <v>61091965.81</v>
      </c>
      <c r="C137" s="37">
        <v>152</v>
      </c>
      <c r="D137" s="42">
        <v>4680248.29</v>
      </c>
      <c r="E137" s="37">
        <v>121</v>
      </c>
      <c r="F137" s="42">
        <v>338989.5</v>
      </c>
      <c r="G137" s="37">
        <v>38</v>
      </c>
      <c r="H137" s="42">
        <v>60490999.53</v>
      </c>
      <c r="I137" s="37">
        <v>116</v>
      </c>
      <c r="J137" s="42">
        <v>4775935.3</v>
      </c>
      <c r="K137" s="37">
        <v>90</v>
      </c>
      <c r="L137" s="42">
        <v>332921</v>
      </c>
      <c r="M137" s="37">
        <v>35</v>
      </c>
      <c r="N137" s="37"/>
      <c r="O137" s="37"/>
      <c r="P137" s="37"/>
      <c r="Q137" s="37"/>
    </row>
    <row r="138" spans="1:17" ht="15">
      <c r="A138" s="37" t="s">
        <v>203</v>
      </c>
      <c r="B138" s="42">
        <v>169493877.89</v>
      </c>
      <c r="C138" s="37">
        <v>258</v>
      </c>
      <c r="D138" s="42">
        <v>24253857.3</v>
      </c>
      <c r="E138" s="37">
        <v>217</v>
      </c>
      <c r="F138" s="42">
        <v>1605825</v>
      </c>
      <c r="G138" s="37">
        <v>76</v>
      </c>
      <c r="H138" s="42">
        <v>176948412.39</v>
      </c>
      <c r="I138" s="37">
        <v>169</v>
      </c>
      <c r="J138" s="42">
        <v>24403969.79</v>
      </c>
      <c r="K138" s="37">
        <v>147</v>
      </c>
      <c r="L138" s="42">
        <v>487003.67</v>
      </c>
      <c r="M138" s="37">
        <v>51</v>
      </c>
      <c r="N138" s="37"/>
      <c r="O138" s="37"/>
      <c r="P138" s="37"/>
      <c r="Q138" s="37"/>
    </row>
    <row r="139" spans="1:17" ht="15">
      <c r="A139" s="37" t="s">
        <v>204</v>
      </c>
      <c r="B139" s="42">
        <v>997655.56</v>
      </c>
      <c r="C139" s="37">
        <v>30</v>
      </c>
      <c r="D139" s="42">
        <v>518763.03</v>
      </c>
      <c r="E139" s="37">
        <v>27</v>
      </c>
      <c r="F139" s="37">
        <v>0</v>
      </c>
      <c r="G139" s="37">
        <v>0</v>
      </c>
      <c r="H139" s="42">
        <v>1126159.5</v>
      </c>
      <c r="I139" s="37">
        <v>18</v>
      </c>
      <c r="J139" s="42">
        <v>461435</v>
      </c>
      <c r="K139" s="37">
        <v>16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205</v>
      </c>
      <c r="B140" s="42">
        <v>1808553.92</v>
      </c>
      <c r="C140" s="37">
        <v>26</v>
      </c>
      <c r="D140" s="42">
        <v>390714.21</v>
      </c>
      <c r="E140" s="37">
        <v>20</v>
      </c>
      <c r="F140" s="37">
        <v>0</v>
      </c>
      <c r="G140" s="37">
        <v>0</v>
      </c>
      <c r="H140" s="42">
        <v>1846236.5</v>
      </c>
      <c r="I140" s="37">
        <v>20</v>
      </c>
      <c r="J140" s="42">
        <v>484183.9</v>
      </c>
      <c r="K140" s="37">
        <v>15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206</v>
      </c>
      <c r="B141" s="42">
        <v>64201987.27</v>
      </c>
      <c r="C141" s="37">
        <v>64</v>
      </c>
      <c r="D141" s="42">
        <v>3072571.1</v>
      </c>
      <c r="E141" s="37">
        <v>53</v>
      </c>
      <c r="F141" s="42">
        <v>66125.17</v>
      </c>
      <c r="G141" s="37">
        <v>18</v>
      </c>
      <c r="H141" s="42">
        <v>73985847.42</v>
      </c>
      <c r="I141" s="37">
        <v>44</v>
      </c>
      <c r="J141" s="42">
        <v>3078566.02</v>
      </c>
      <c r="K141" s="37">
        <v>39</v>
      </c>
      <c r="L141" s="42">
        <v>166166.67</v>
      </c>
      <c r="M141" s="37">
        <v>13</v>
      </c>
      <c r="N141" s="37"/>
      <c r="O141" s="37"/>
      <c r="P141" s="37"/>
      <c r="Q141" s="37"/>
    </row>
    <row r="142" spans="1:17" ht="15">
      <c r="A142" s="37" t="s">
        <v>207</v>
      </c>
      <c r="B142" s="42">
        <v>112377895.73</v>
      </c>
      <c r="C142" s="37">
        <v>144</v>
      </c>
      <c r="D142" s="42">
        <v>23498108.89</v>
      </c>
      <c r="E142" s="37">
        <v>128</v>
      </c>
      <c r="F142" s="42">
        <v>835680</v>
      </c>
      <c r="G142" s="37">
        <v>41</v>
      </c>
      <c r="H142" s="42">
        <v>137782703.66</v>
      </c>
      <c r="I142" s="37">
        <v>100</v>
      </c>
      <c r="J142" s="42">
        <v>23514310.35</v>
      </c>
      <c r="K142" s="37">
        <v>89</v>
      </c>
      <c r="L142" s="42">
        <v>551378.67</v>
      </c>
      <c r="M142" s="37">
        <v>28</v>
      </c>
      <c r="N142" s="37"/>
      <c r="O142" s="37"/>
      <c r="P142" s="37"/>
      <c r="Q142" s="37"/>
    </row>
    <row r="143" spans="1:17" ht="15">
      <c r="A143" s="37" t="s">
        <v>208</v>
      </c>
      <c r="B143" s="42">
        <v>2621527.52</v>
      </c>
      <c r="C143" s="37">
        <v>22</v>
      </c>
      <c r="D143" s="42">
        <v>65901.95</v>
      </c>
      <c r="E143" s="37">
        <v>16</v>
      </c>
      <c r="F143" s="37">
        <v>0</v>
      </c>
      <c r="G143" s="37">
        <v>0</v>
      </c>
      <c r="H143" s="42">
        <v>2525109</v>
      </c>
      <c r="I143" s="37">
        <v>15</v>
      </c>
      <c r="J143" s="37">
        <v>0</v>
      </c>
      <c r="K143" s="37">
        <v>0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209</v>
      </c>
      <c r="B144" s="42">
        <v>25851006.88</v>
      </c>
      <c r="C144" s="37">
        <v>62</v>
      </c>
      <c r="D144" s="42">
        <v>3001815.12</v>
      </c>
      <c r="E144" s="37">
        <v>53</v>
      </c>
      <c r="F144" s="42">
        <v>40752.17</v>
      </c>
      <c r="G144" s="37">
        <v>14</v>
      </c>
      <c r="H144" s="42">
        <v>24640229.26</v>
      </c>
      <c r="I144" s="37">
        <v>41</v>
      </c>
      <c r="J144" s="42">
        <v>2929007.73</v>
      </c>
      <c r="K144" s="37">
        <v>33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42">
        <v>175037488.63</v>
      </c>
      <c r="C145" s="37">
        <v>210</v>
      </c>
      <c r="D145" s="42">
        <v>16266434.3</v>
      </c>
      <c r="E145" s="37">
        <v>187</v>
      </c>
      <c r="F145" s="42">
        <v>1316948.83</v>
      </c>
      <c r="G145" s="37">
        <v>56</v>
      </c>
      <c r="H145" s="42">
        <v>184209391.2</v>
      </c>
      <c r="I145" s="37">
        <v>134</v>
      </c>
      <c r="J145" s="42">
        <v>16283885.18</v>
      </c>
      <c r="K145" s="37">
        <v>120</v>
      </c>
      <c r="L145" s="42">
        <v>1482167.5</v>
      </c>
      <c r="M145" s="37">
        <v>42</v>
      </c>
      <c r="N145" s="37"/>
      <c r="O145" s="37"/>
      <c r="P145" s="37"/>
      <c r="Q145" s="37"/>
    </row>
    <row r="146" spans="1:17" ht="15">
      <c r="A146" s="37" t="s">
        <v>211</v>
      </c>
      <c r="B146" s="42">
        <v>1038409.6</v>
      </c>
      <c r="C146" s="37">
        <v>21</v>
      </c>
      <c r="D146" s="42">
        <v>381063.32</v>
      </c>
      <c r="E146" s="37">
        <v>20</v>
      </c>
      <c r="F146" s="37">
        <v>0</v>
      </c>
      <c r="G146" s="37">
        <v>0</v>
      </c>
      <c r="H146" s="42">
        <v>1583966.02</v>
      </c>
      <c r="I146" s="37">
        <v>15</v>
      </c>
      <c r="J146" s="42">
        <v>346625</v>
      </c>
      <c r="K146" s="37">
        <v>13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212</v>
      </c>
      <c r="B147" s="42">
        <v>58325219.49</v>
      </c>
      <c r="C147" s="37">
        <v>102</v>
      </c>
      <c r="D147" s="42">
        <v>12138236.5</v>
      </c>
      <c r="E147" s="37">
        <v>91</v>
      </c>
      <c r="F147" s="42">
        <v>72789.83</v>
      </c>
      <c r="G147" s="37">
        <v>23</v>
      </c>
      <c r="H147" s="42">
        <v>42062131.84</v>
      </c>
      <c r="I147" s="37">
        <v>70</v>
      </c>
      <c r="J147" s="42">
        <v>11194281.69</v>
      </c>
      <c r="K147" s="37">
        <v>60</v>
      </c>
      <c r="L147" s="42">
        <v>59862.5</v>
      </c>
      <c r="M147" s="37">
        <v>22</v>
      </c>
      <c r="N147" s="37"/>
      <c r="O147" s="37"/>
      <c r="P147" s="37"/>
      <c r="Q147" s="37"/>
    </row>
    <row r="148" spans="1:17" ht="15">
      <c r="A148" s="37" t="s">
        <v>213</v>
      </c>
      <c r="B148" s="42">
        <v>1389281.52</v>
      </c>
      <c r="C148" s="37">
        <v>21</v>
      </c>
      <c r="D148" s="42">
        <v>308987.71</v>
      </c>
      <c r="E148" s="37">
        <v>16</v>
      </c>
      <c r="F148" s="37">
        <v>0</v>
      </c>
      <c r="G148" s="37">
        <v>0</v>
      </c>
      <c r="H148" s="42">
        <v>1449315.34</v>
      </c>
      <c r="I148" s="37">
        <v>18</v>
      </c>
      <c r="J148" s="42">
        <v>478678.36</v>
      </c>
      <c r="K148" s="37">
        <v>13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214</v>
      </c>
      <c r="B149" s="42">
        <v>567186146.61</v>
      </c>
      <c r="C149" s="37">
        <v>853</v>
      </c>
      <c r="D149" s="42">
        <v>182020029</v>
      </c>
      <c r="E149" s="37">
        <v>796</v>
      </c>
      <c r="F149" s="42">
        <v>6076466.5</v>
      </c>
      <c r="G149" s="37">
        <v>258</v>
      </c>
      <c r="H149" s="42">
        <v>606294107.93</v>
      </c>
      <c r="I149" s="37">
        <v>540</v>
      </c>
      <c r="J149" s="42">
        <v>177133362.13</v>
      </c>
      <c r="K149" s="37">
        <v>491</v>
      </c>
      <c r="L149" s="42">
        <v>6787699.83</v>
      </c>
      <c r="M149" s="37">
        <v>174</v>
      </c>
      <c r="N149" s="37"/>
      <c r="O149" s="37"/>
      <c r="P149" s="37"/>
      <c r="Q149" s="37"/>
    </row>
    <row r="150" spans="1:17" ht="15">
      <c r="A150" s="37" t="s">
        <v>215</v>
      </c>
      <c r="B150" s="42">
        <v>271660452.01</v>
      </c>
      <c r="C150" s="37">
        <v>172</v>
      </c>
      <c r="D150" s="42">
        <v>99209627.26</v>
      </c>
      <c r="E150" s="37">
        <v>162</v>
      </c>
      <c r="F150" s="42">
        <v>13286753.67</v>
      </c>
      <c r="G150" s="37">
        <v>78</v>
      </c>
      <c r="H150" s="42">
        <v>271233084.98</v>
      </c>
      <c r="I150" s="37">
        <v>98</v>
      </c>
      <c r="J150" s="42">
        <v>104544317.26</v>
      </c>
      <c r="K150" s="37">
        <v>94</v>
      </c>
      <c r="L150" s="42">
        <v>21390416.33</v>
      </c>
      <c r="M150" s="37">
        <v>46</v>
      </c>
      <c r="N150" s="37"/>
      <c r="O150" s="37"/>
      <c r="P150" s="37"/>
      <c r="Q150" s="37"/>
    </row>
    <row r="151" spans="1:17" ht="15">
      <c r="A151" s="37" t="s">
        <v>216</v>
      </c>
      <c r="B151" s="42">
        <v>23160005.63</v>
      </c>
      <c r="C151" s="37">
        <v>34</v>
      </c>
      <c r="D151" s="42">
        <v>843744.26</v>
      </c>
      <c r="E151" s="37">
        <v>29</v>
      </c>
      <c r="F151" s="42">
        <v>395009.33</v>
      </c>
      <c r="G151" s="37">
        <v>13</v>
      </c>
      <c r="H151" s="42">
        <v>18857038.53</v>
      </c>
      <c r="I151" s="37">
        <v>25</v>
      </c>
      <c r="J151" s="42">
        <v>853687.37</v>
      </c>
      <c r="K151" s="37">
        <v>23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42">
        <v>2235250.67</v>
      </c>
      <c r="C152" s="37">
        <v>31</v>
      </c>
      <c r="D152" s="42">
        <v>998285.69</v>
      </c>
      <c r="E152" s="37">
        <v>28</v>
      </c>
      <c r="F152" s="37">
        <v>0</v>
      </c>
      <c r="G152" s="37">
        <v>0</v>
      </c>
      <c r="H152" s="42">
        <v>2209770.6</v>
      </c>
      <c r="I152" s="37">
        <v>22</v>
      </c>
      <c r="J152" s="42">
        <v>900357.83</v>
      </c>
      <c r="K152" s="37">
        <v>19</v>
      </c>
      <c r="L152" s="37">
        <v>0</v>
      </c>
      <c r="M152" s="37">
        <v>0</v>
      </c>
      <c r="N152" s="37"/>
      <c r="O152" s="37"/>
      <c r="P152" s="37"/>
      <c r="Q152" s="37"/>
    </row>
    <row r="153" spans="1:17" ht="15">
      <c r="A153" s="37" t="s">
        <v>218</v>
      </c>
      <c r="B153" s="42">
        <v>841176.79</v>
      </c>
      <c r="C153" s="37">
        <v>17</v>
      </c>
      <c r="D153" s="37">
        <v>0</v>
      </c>
      <c r="E153" s="37">
        <v>0</v>
      </c>
      <c r="F153" s="37">
        <v>0</v>
      </c>
      <c r="G153" s="37">
        <v>0</v>
      </c>
      <c r="H153" s="42">
        <v>756454</v>
      </c>
      <c r="I153" s="37">
        <v>12</v>
      </c>
      <c r="J153" s="37">
        <v>0</v>
      </c>
      <c r="K153" s="37">
        <v>0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42">
        <v>68946638.56</v>
      </c>
      <c r="C154" s="37">
        <v>71</v>
      </c>
      <c r="D154" s="42">
        <v>6461617.15</v>
      </c>
      <c r="E154" s="37">
        <v>52</v>
      </c>
      <c r="F154" s="37">
        <v>0</v>
      </c>
      <c r="G154" s="37">
        <v>0</v>
      </c>
      <c r="H154" s="42">
        <v>84247881.18</v>
      </c>
      <c r="I154" s="37">
        <v>51</v>
      </c>
      <c r="J154" s="42">
        <v>5530667.9</v>
      </c>
      <c r="K154" s="37">
        <v>39</v>
      </c>
      <c r="L154" s="37">
        <v>0</v>
      </c>
      <c r="M154" s="37">
        <v>0</v>
      </c>
      <c r="N154" s="37"/>
      <c r="O154" s="37"/>
      <c r="P154" s="37"/>
      <c r="Q154" s="37"/>
    </row>
    <row r="155" spans="1:17" ht="15">
      <c r="A155" s="37" t="s">
        <v>220</v>
      </c>
      <c r="B155" s="42">
        <v>7049614.54</v>
      </c>
      <c r="C155" s="37">
        <v>31</v>
      </c>
      <c r="D155" s="42">
        <v>1353388.96</v>
      </c>
      <c r="E155" s="37">
        <v>23</v>
      </c>
      <c r="F155" s="42">
        <v>864396</v>
      </c>
      <c r="G155" s="37">
        <v>10</v>
      </c>
      <c r="H155" s="42">
        <v>6678177.24</v>
      </c>
      <c r="I155" s="37">
        <v>21</v>
      </c>
      <c r="J155" s="42">
        <v>1094653.4</v>
      </c>
      <c r="K155" s="37">
        <v>16</v>
      </c>
      <c r="L155" s="42">
        <v>600722.17</v>
      </c>
      <c r="M155" s="37">
        <v>11</v>
      </c>
      <c r="N155" s="37"/>
      <c r="O155" s="37"/>
      <c r="P155" s="37"/>
      <c r="Q155" s="37"/>
    </row>
    <row r="156" spans="1:17" ht="15">
      <c r="A156" s="37" t="s">
        <v>221</v>
      </c>
      <c r="B156" s="42">
        <v>1035141.07</v>
      </c>
      <c r="C156" s="37">
        <v>10</v>
      </c>
      <c r="D156" s="42">
        <v>262357.14</v>
      </c>
      <c r="E156" s="37">
        <v>10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222</v>
      </c>
      <c r="B157" s="42">
        <v>302729575.96</v>
      </c>
      <c r="C157" s="37">
        <v>343</v>
      </c>
      <c r="D157" s="42">
        <v>63218015.83</v>
      </c>
      <c r="E157" s="37">
        <v>303</v>
      </c>
      <c r="F157" s="42">
        <v>652495.17</v>
      </c>
      <c r="G157" s="37">
        <v>73</v>
      </c>
      <c r="H157" s="42">
        <v>269870331.48</v>
      </c>
      <c r="I157" s="37">
        <v>215</v>
      </c>
      <c r="J157" s="42">
        <v>62015610.94</v>
      </c>
      <c r="K157" s="37">
        <v>184</v>
      </c>
      <c r="L157" s="42">
        <v>670647.83</v>
      </c>
      <c r="M157" s="37">
        <v>45</v>
      </c>
      <c r="N157" s="37"/>
      <c r="O157" s="37"/>
      <c r="P157" s="37"/>
      <c r="Q157" s="37"/>
    </row>
    <row r="158" spans="1:17" ht="15">
      <c r="A158" s="37" t="s">
        <v>223</v>
      </c>
      <c r="B158" s="42">
        <v>48469646.36</v>
      </c>
      <c r="C158" s="37">
        <v>33</v>
      </c>
      <c r="D158" s="42">
        <v>1587648.3</v>
      </c>
      <c r="E158" s="37">
        <v>27</v>
      </c>
      <c r="F158" s="37">
        <v>0</v>
      </c>
      <c r="G158" s="37">
        <v>0</v>
      </c>
      <c r="H158" s="42">
        <v>49446601.03</v>
      </c>
      <c r="I158" s="37">
        <v>23</v>
      </c>
      <c r="J158" s="42">
        <v>1533017.64</v>
      </c>
      <c r="K158" s="37">
        <v>19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224</v>
      </c>
      <c r="B159" s="42">
        <v>21812686.9</v>
      </c>
      <c r="C159" s="37">
        <v>52</v>
      </c>
      <c r="D159" s="42">
        <v>1584641.42</v>
      </c>
      <c r="E159" s="37">
        <v>48</v>
      </c>
      <c r="F159" s="37">
        <v>0</v>
      </c>
      <c r="G159" s="37">
        <v>0</v>
      </c>
      <c r="H159" s="42">
        <v>19277407.8</v>
      </c>
      <c r="I159" s="37">
        <v>41</v>
      </c>
      <c r="J159" s="42">
        <v>1777034.74</v>
      </c>
      <c r="K159" s="37">
        <v>39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225</v>
      </c>
      <c r="B160" s="42">
        <v>1840645.41</v>
      </c>
      <c r="C160" s="37">
        <v>38</v>
      </c>
      <c r="D160" s="42">
        <v>1072203.31</v>
      </c>
      <c r="E160" s="37">
        <v>35</v>
      </c>
      <c r="F160" s="37">
        <v>0</v>
      </c>
      <c r="G160" s="37">
        <v>0</v>
      </c>
      <c r="H160" s="42">
        <v>2017917.03</v>
      </c>
      <c r="I160" s="37">
        <v>22</v>
      </c>
      <c r="J160" s="42">
        <v>1052654.64</v>
      </c>
      <c r="K160" s="37">
        <v>21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226</v>
      </c>
      <c r="B161" s="42">
        <v>1888484093.77</v>
      </c>
      <c r="C161" s="82">
        <v>1073</v>
      </c>
      <c r="D161" s="42">
        <v>337585722.52</v>
      </c>
      <c r="E161" s="37">
        <v>932</v>
      </c>
      <c r="F161" s="42">
        <v>20416972.33</v>
      </c>
      <c r="G161" s="37">
        <v>463</v>
      </c>
      <c r="H161" s="42">
        <v>1987244355.31</v>
      </c>
      <c r="I161" s="37">
        <v>656</v>
      </c>
      <c r="J161" s="42">
        <v>332742065.58</v>
      </c>
      <c r="K161" s="37">
        <v>554</v>
      </c>
      <c r="L161" s="42">
        <v>30596551.5</v>
      </c>
      <c r="M161" s="37">
        <v>279</v>
      </c>
      <c r="N161" s="37"/>
      <c r="O161" s="37"/>
      <c r="P161" s="37"/>
      <c r="Q161" s="37"/>
    </row>
    <row r="162" spans="1:17" ht="15">
      <c r="A162" s="37" t="s">
        <v>227</v>
      </c>
      <c r="B162" s="42">
        <v>22150361.68</v>
      </c>
      <c r="C162" s="37">
        <v>81</v>
      </c>
      <c r="D162" s="42">
        <v>5744395.87</v>
      </c>
      <c r="E162" s="37">
        <v>72</v>
      </c>
      <c r="F162" s="42">
        <v>57253.83</v>
      </c>
      <c r="G162" s="37">
        <v>16</v>
      </c>
      <c r="H162" s="42">
        <v>27450299.44</v>
      </c>
      <c r="I162" s="37">
        <v>59</v>
      </c>
      <c r="J162" s="42">
        <v>5829276.65</v>
      </c>
      <c r="K162" s="37">
        <v>52</v>
      </c>
      <c r="L162" s="42">
        <v>30903.17</v>
      </c>
      <c r="M162" s="37">
        <v>14</v>
      </c>
      <c r="N162" s="37"/>
      <c r="O162" s="37"/>
      <c r="P162" s="37"/>
      <c r="Q162" s="37"/>
    </row>
    <row r="163" spans="1:17" ht="15">
      <c r="A163" s="37" t="s">
        <v>228</v>
      </c>
      <c r="B163" s="42">
        <v>246048929.23</v>
      </c>
      <c r="C163" s="37">
        <v>329</v>
      </c>
      <c r="D163" s="42">
        <v>49180953.72</v>
      </c>
      <c r="E163" s="37">
        <v>292</v>
      </c>
      <c r="F163" s="42">
        <v>9394837.83</v>
      </c>
      <c r="G163" s="37">
        <v>117</v>
      </c>
      <c r="H163" s="42">
        <v>247044817.87</v>
      </c>
      <c r="I163" s="37">
        <v>209</v>
      </c>
      <c r="J163" s="42">
        <v>45459849.46</v>
      </c>
      <c r="K163" s="37">
        <v>179</v>
      </c>
      <c r="L163" s="42">
        <v>6783613.33</v>
      </c>
      <c r="M163" s="37">
        <v>84</v>
      </c>
      <c r="N163" s="37"/>
      <c r="O163" s="37"/>
      <c r="P163" s="37"/>
      <c r="Q163" s="37"/>
    </row>
    <row r="164" spans="1:17" ht="15">
      <c r="A164" s="37" t="s">
        <v>229</v>
      </c>
      <c r="B164" s="42">
        <v>686027452.39</v>
      </c>
      <c r="C164" s="37">
        <v>422</v>
      </c>
      <c r="D164" s="42">
        <v>76342517.52</v>
      </c>
      <c r="E164" s="37">
        <v>381</v>
      </c>
      <c r="F164" s="42">
        <v>2195387.83</v>
      </c>
      <c r="G164" s="37">
        <v>98</v>
      </c>
      <c r="H164" s="42">
        <v>857491095.92</v>
      </c>
      <c r="I164" s="37">
        <v>256</v>
      </c>
      <c r="J164" s="42">
        <v>74793087.07</v>
      </c>
      <c r="K164" s="37">
        <v>225</v>
      </c>
      <c r="L164" s="42">
        <v>2064139.33</v>
      </c>
      <c r="M164" s="37">
        <v>53</v>
      </c>
      <c r="N164" s="37"/>
      <c r="O164" s="37"/>
      <c r="P164" s="37"/>
      <c r="Q164" s="37"/>
    </row>
    <row r="165" spans="1:17" ht="15">
      <c r="A165" s="37" t="s">
        <v>230</v>
      </c>
      <c r="B165" s="42">
        <v>266304683.55</v>
      </c>
      <c r="C165" s="37">
        <v>125</v>
      </c>
      <c r="D165" s="42">
        <v>62897774.33</v>
      </c>
      <c r="E165" s="37">
        <v>116</v>
      </c>
      <c r="F165" s="42">
        <v>1087739.33</v>
      </c>
      <c r="G165" s="37">
        <v>46</v>
      </c>
      <c r="H165" s="42">
        <v>278933749.37</v>
      </c>
      <c r="I165" s="37">
        <v>77</v>
      </c>
      <c r="J165" s="42">
        <v>61323352.98</v>
      </c>
      <c r="K165" s="37">
        <v>69</v>
      </c>
      <c r="L165" s="42">
        <v>1198601</v>
      </c>
      <c r="M165" s="37">
        <v>26</v>
      </c>
      <c r="N165" s="37"/>
      <c r="O165" s="37"/>
      <c r="P165" s="37"/>
      <c r="Q165" s="37"/>
    </row>
    <row r="166" spans="1:17" ht="15">
      <c r="A166" s="37" t="s">
        <v>231</v>
      </c>
      <c r="B166" s="42">
        <v>3083693.99</v>
      </c>
      <c r="C166" s="37">
        <v>15</v>
      </c>
      <c r="D166" s="42">
        <v>989677.57</v>
      </c>
      <c r="E166" s="37">
        <v>14</v>
      </c>
      <c r="F166" s="37">
        <v>0</v>
      </c>
      <c r="G166" s="37">
        <v>0</v>
      </c>
      <c r="H166" s="42">
        <v>1880297</v>
      </c>
      <c r="I166" s="37">
        <v>10</v>
      </c>
      <c r="J166" s="42">
        <v>1037207</v>
      </c>
      <c r="K166" s="37">
        <v>10</v>
      </c>
      <c r="L166" s="37">
        <v>0</v>
      </c>
      <c r="M166" s="37">
        <v>0</v>
      </c>
      <c r="N166" s="37"/>
      <c r="O166" s="37"/>
      <c r="P166" s="37"/>
      <c r="Q166" s="37"/>
    </row>
    <row r="167" spans="1:17" ht="15">
      <c r="A167" s="37" t="s">
        <v>232</v>
      </c>
      <c r="B167" s="42">
        <v>287676834.63</v>
      </c>
      <c r="C167" s="37">
        <v>449</v>
      </c>
      <c r="D167" s="42">
        <v>74708788.78</v>
      </c>
      <c r="E167" s="37">
        <v>411</v>
      </c>
      <c r="F167" s="42">
        <v>2845373.17</v>
      </c>
      <c r="G167" s="37">
        <v>163</v>
      </c>
      <c r="H167" s="42">
        <v>286008161.65</v>
      </c>
      <c r="I167" s="37">
        <v>271</v>
      </c>
      <c r="J167" s="42">
        <v>73134845.46</v>
      </c>
      <c r="K167" s="37">
        <v>252</v>
      </c>
      <c r="L167" s="42">
        <v>2219319.83</v>
      </c>
      <c r="M167" s="37">
        <v>93</v>
      </c>
      <c r="N167" s="37"/>
      <c r="O167" s="37"/>
      <c r="P167" s="37"/>
      <c r="Q167" s="37"/>
    </row>
    <row r="168" spans="1:17" ht="15">
      <c r="A168" s="37" t="s">
        <v>233</v>
      </c>
      <c r="B168" s="42">
        <v>2521499.21</v>
      </c>
      <c r="C168" s="37">
        <v>18</v>
      </c>
      <c r="D168" s="42">
        <v>1727784.94</v>
      </c>
      <c r="E168" s="37">
        <v>17</v>
      </c>
      <c r="F168" s="37">
        <v>0</v>
      </c>
      <c r="G168" s="37">
        <v>0</v>
      </c>
      <c r="H168" s="42">
        <v>2139497.5</v>
      </c>
      <c r="I168" s="37">
        <v>10</v>
      </c>
      <c r="J168" s="37">
        <v>0</v>
      </c>
      <c r="K168" s="37">
        <v>0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234</v>
      </c>
      <c r="B169" s="42">
        <v>1495610.89</v>
      </c>
      <c r="C169" s="37">
        <v>28</v>
      </c>
      <c r="D169" s="42">
        <v>876572.19</v>
      </c>
      <c r="E169" s="37">
        <v>22</v>
      </c>
      <c r="F169" s="37">
        <v>0</v>
      </c>
      <c r="G169" s="37">
        <v>0</v>
      </c>
      <c r="H169" s="42">
        <v>1984699.14</v>
      </c>
      <c r="I169" s="37">
        <v>26</v>
      </c>
      <c r="J169" s="42">
        <v>724069.12</v>
      </c>
      <c r="K169" s="37">
        <v>21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235</v>
      </c>
      <c r="B170" s="42">
        <v>5830318.35</v>
      </c>
      <c r="C170" s="37">
        <v>25</v>
      </c>
      <c r="D170" s="42">
        <v>567942.35</v>
      </c>
      <c r="E170" s="37">
        <v>19</v>
      </c>
      <c r="F170" s="37">
        <v>0</v>
      </c>
      <c r="G170" s="37">
        <v>0</v>
      </c>
      <c r="H170" s="42">
        <v>7310646.07</v>
      </c>
      <c r="I170" s="37">
        <v>20</v>
      </c>
      <c r="J170" s="42">
        <v>657991.07</v>
      </c>
      <c r="K170" s="37">
        <v>16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236</v>
      </c>
      <c r="B171" s="42">
        <v>198733094.45</v>
      </c>
      <c r="C171" s="37">
        <v>405</v>
      </c>
      <c r="D171" s="42">
        <v>74724457.75</v>
      </c>
      <c r="E171" s="37">
        <v>372</v>
      </c>
      <c r="F171" s="42">
        <v>8935094.67</v>
      </c>
      <c r="G171" s="37">
        <v>104</v>
      </c>
      <c r="H171" s="42">
        <v>194170678.35</v>
      </c>
      <c r="I171" s="37">
        <v>249</v>
      </c>
      <c r="J171" s="42">
        <v>71261764.89</v>
      </c>
      <c r="K171" s="37">
        <v>220</v>
      </c>
      <c r="L171" s="42">
        <v>7543831.33</v>
      </c>
      <c r="M171" s="37">
        <v>65</v>
      </c>
      <c r="N171" s="37"/>
      <c r="O171" s="37"/>
      <c r="P171" s="37"/>
      <c r="Q171" s="37"/>
    </row>
    <row r="172" spans="1:17" ht="15">
      <c r="A172" s="37" t="s">
        <v>237</v>
      </c>
      <c r="B172" s="42">
        <v>5320571.29</v>
      </c>
      <c r="C172" s="37">
        <v>39</v>
      </c>
      <c r="D172" s="42">
        <v>942954.29</v>
      </c>
      <c r="E172" s="37">
        <v>26</v>
      </c>
      <c r="F172" s="42">
        <v>40825.67</v>
      </c>
      <c r="G172" s="37">
        <v>12</v>
      </c>
      <c r="H172" s="42">
        <v>5604511.65</v>
      </c>
      <c r="I172" s="37">
        <v>30</v>
      </c>
      <c r="J172" s="42">
        <v>915855.65</v>
      </c>
      <c r="K172" s="37">
        <v>20</v>
      </c>
      <c r="L172" s="42">
        <v>144729</v>
      </c>
      <c r="M172" s="37">
        <v>12</v>
      </c>
      <c r="N172" s="37"/>
      <c r="O172" s="37"/>
      <c r="P172" s="37"/>
      <c r="Q172" s="37"/>
    </row>
    <row r="173" spans="1:17" ht="15">
      <c r="A173" s="37" t="s">
        <v>238</v>
      </c>
      <c r="B173" s="42">
        <v>69838031.13</v>
      </c>
      <c r="C173" s="37">
        <v>15</v>
      </c>
      <c r="D173" s="42">
        <v>26896424.05</v>
      </c>
      <c r="E173" s="37">
        <v>12</v>
      </c>
      <c r="F173" s="37">
        <v>0</v>
      </c>
      <c r="G173" s="37">
        <v>0</v>
      </c>
      <c r="H173" s="42">
        <v>60110985</v>
      </c>
      <c r="I173" s="37">
        <v>10</v>
      </c>
      <c r="J173" s="37">
        <v>0</v>
      </c>
      <c r="K173" s="37">
        <v>0</v>
      </c>
      <c r="L173" s="37">
        <v>0</v>
      </c>
      <c r="M173" s="37">
        <v>0</v>
      </c>
      <c r="N173" s="37"/>
      <c r="O173" s="37"/>
      <c r="P173" s="37"/>
      <c r="Q173" s="37"/>
    </row>
    <row r="174" spans="1:17" ht="15">
      <c r="A174" s="37" t="s">
        <v>239</v>
      </c>
      <c r="B174" s="42">
        <v>170239.24</v>
      </c>
      <c r="C174" s="37">
        <v>13</v>
      </c>
      <c r="D174" s="42">
        <v>90383.22</v>
      </c>
      <c r="E174" s="37">
        <v>10</v>
      </c>
      <c r="F174" s="37">
        <v>0</v>
      </c>
      <c r="G174" s="37">
        <v>0</v>
      </c>
      <c r="H174" s="42">
        <v>182638</v>
      </c>
      <c r="I174" s="37">
        <v>15</v>
      </c>
      <c r="J174" s="42">
        <v>109425</v>
      </c>
      <c r="K174" s="37">
        <v>13</v>
      </c>
      <c r="L174" s="37">
        <v>0</v>
      </c>
      <c r="M174" s="37">
        <v>0</v>
      </c>
      <c r="N174" s="37"/>
      <c r="O174" s="37"/>
      <c r="P174" s="37"/>
      <c r="Q174" s="37"/>
    </row>
    <row r="175" spans="1:17" ht="15">
      <c r="A175" s="37" t="s">
        <v>240</v>
      </c>
      <c r="B175" s="42">
        <v>4900482.29</v>
      </c>
      <c r="C175" s="37">
        <v>23</v>
      </c>
      <c r="D175" s="42">
        <v>401771.76</v>
      </c>
      <c r="E175" s="37">
        <v>16</v>
      </c>
      <c r="F175" s="37">
        <v>0</v>
      </c>
      <c r="G175" s="37">
        <v>0</v>
      </c>
      <c r="H175" s="42">
        <v>6627462.71</v>
      </c>
      <c r="I175" s="37">
        <v>18</v>
      </c>
      <c r="J175" s="42">
        <v>444537.53</v>
      </c>
      <c r="K175" s="37">
        <v>12</v>
      </c>
      <c r="L175" s="37">
        <v>0</v>
      </c>
      <c r="M175" s="37">
        <v>0</v>
      </c>
      <c r="N175" s="37"/>
      <c r="O175" s="37"/>
      <c r="P175" s="37"/>
      <c r="Q175" s="37"/>
    </row>
    <row r="176" spans="1:17" ht="15">
      <c r="A176" s="37" t="s">
        <v>241</v>
      </c>
      <c r="B176" s="42">
        <v>367626.5</v>
      </c>
      <c r="C176" s="37">
        <v>17</v>
      </c>
      <c r="D176" s="42">
        <v>231014.02</v>
      </c>
      <c r="E176" s="37">
        <v>16</v>
      </c>
      <c r="F176" s="37">
        <v>0</v>
      </c>
      <c r="G176" s="37">
        <v>0</v>
      </c>
      <c r="H176" s="42">
        <v>525114.54</v>
      </c>
      <c r="I176" s="37">
        <v>12</v>
      </c>
      <c r="J176" s="42">
        <v>210770.44</v>
      </c>
      <c r="K176" s="37">
        <v>10</v>
      </c>
      <c r="L176" s="37">
        <v>0</v>
      </c>
      <c r="M176" s="37">
        <v>0</v>
      </c>
      <c r="N176" s="37"/>
      <c r="O176" s="37"/>
      <c r="P176" s="37"/>
      <c r="Q176" s="37"/>
    </row>
    <row r="177" spans="1:17" ht="15">
      <c r="A177" s="37" t="s">
        <v>242</v>
      </c>
      <c r="B177" s="42">
        <v>190512705.55</v>
      </c>
      <c r="C177" s="37">
        <v>213</v>
      </c>
      <c r="D177" s="42">
        <v>31753107.72</v>
      </c>
      <c r="E177" s="37">
        <v>189</v>
      </c>
      <c r="F177" s="42">
        <v>823076.5</v>
      </c>
      <c r="G177" s="37">
        <v>45</v>
      </c>
      <c r="H177" s="42">
        <v>241386738.31</v>
      </c>
      <c r="I177" s="37">
        <v>141</v>
      </c>
      <c r="J177" s="42">
        <v>30748176.72</v>
      </c>
      <c r="K177" s="37">
        <v>123</v>
      </c>
      <c r="L177" s="42">
        <v>694394.33</v>
      </c>
      <c r="M177" s="37">
        <v>29</v>
      </c>
      <c r="N177" s="37"/>
      <c r="O177" s="37"/>
      <c r="P177" s="37"/>
      <c r="Q177" s="37"/>
    </row>
    <row r="178" spans="1:17" ht="15">
      <c r="A178" s="37" t="s">
        <v>243</v>
      </c>
      <c r="B178" s="42">
        <v>22275434.88</v>
      </c>
      <c r="C178" s="37">
        <v>102</v>
      </c>
      <c r="D178" s="42">
        <v>5889306.54</v>
      </c>
      <c r="E178" s="37">
        <v>88</v>
      </c>
      <c r="F178" s="42">
        <v>234577.83</v>
      </c>
      <c r="G178" s="37">
        <v>38</v>
      </c>
      <c r="H178" s="42">
        <v>50797083.42</v>
      </c>
      <c r="I178" s="37">
        <v>73</v>
      </c>
      <c r="J178" s="42">
        <v>6198622.83</v>
      </c>
      <c r="K178" s="37">
        <v>59</v>
      </c>
      <c r="L178" s="42">
        <v>324137.83</v>
      </c>
      <c r="M178" s="37">
        <v>31</v>
      </c>
      <c r="N178" s="37"/>
      <c r="O178" s="37"/>
      <c r="P178" s="37"/>
      <c r="Q178" s="37"/>
    </row>
    <row r="179" spans="1:17" ht="15">
      <c r="A179" s="37" t="s">
        <v>244</v>
      </c>
      <c r="B179" s="42">
        <v>4998247.67</v>
      </c>
      <c r="C179" s="37">
        <v>32</v>
      </c>
      <c r="D179" s="42">
        <v>620760.25</v>
      </c>
      <c r="E179" s="37">
        <v>28</v>
      </c>
      <c r="F179" s="37">
        <v>0</v>
      </c>
      <c r="G179" s="37">
        <v>0</v>
      </c>
      <c r="H179" s="42">
        <v>6222701.24</v>
      </c>
      <c r="I179" s="37">
        <v>24</v>
      </c>
      <c r="J179" s="42">
        <v>614457.24</v>
      </c>
      <c r="K179" s="37">
        <v>21</v>
      </c>
      <c r="L179" s="37">
        <v>0</v>
      </c>
      <c r="M179" s="37">
        <v>0</v>
      </c>
      <c r="N179" s="37"/>
      <c r="O179" s="37"/>
      <c r="P179" s="37"/>
      <c r="Q179" s="37"/>
    </row>
    <row r="180" spans="1:17" ht="15">
      <c r="A180" s="37" t="s">
        <v>245</v>
      </c>
      <c r="B180" s="42">
        <v>17326756.94</v>
      </c>
      <c r="C180" s="37">
        <v>58</v>
      </c>
      <c r="D180" s="42">
        <v>2895901.28</v>
      </c>
      <c r="E180" s="37">
        <v>52</v>
      </c>
      <c r="F180" s="42">
        <v>14133.33</v>
      </c>
      <c r="G180" s="37">
        <v>10</v>
      </c>
      <c r="H180" s="42">
        <v>15852214.46</v>
      </c>
      <c r="I180" s="37">
        <v>37</v>
      </c>
      <c r="J180" s="42">
        <v>2640933.01</v>
      </c>
      <c r="K180" s="37">
        <v>33</v>
      </c>
      <c r="L180" s="37">
        <v>0</v>
      </c>
      <c r="M180" s="37">
        <v>0</v>
      </c>
      <c r="N180" s="37"/>
      <c r="O180" s="37"/>
      <c r="P180" s="37"/>
      <c r="Q180" s="37"/>
    </row>
    <row r="181" spans="1:17" ht="15">
      <c r="A181" s="37" t="s">
        <v>246</v>
      </c>
      <c r="B181" s="42">
        <v>19651186.24</v>
      </c>
      <c r="C181" s="37">
        <v>56</v>
      </c>
      <c r="D181" s="42">
        <v>3438288.89</v>
      </c>
      <c r="E181" s="37">
        <v>47</v>
      </c>
      <c r="F181" s="42">
        <v>390559.67</v>
      </c>
      <c r="G181" s="37">
        <v>24</v>
      </c>
      <c r="H181" s="42">
        <v>26122073.97</v>
      </c>
      <c r="I181" s="37">
        <v>38</v>
      </c>
      <c r="J181" s="42">
        <v>3234859.51</v>
      </c>
      <c r="K181" s="37">
        <v>33</v>
      </c>
      <c r="L181" s="42">
        <v>145592.17</v>
      </c>
      <c r="M181" s="37">
        <v>14</v>
      </c>
      <c r="N181" s="37"/>
      <c r="O181" s="37"/>
      <c r="P181" s="37"/>
      <c r="Q181" s="37"/>
    </row>
    <row r="182" spans="1:17" ht="15">
      <c r="A182" s="37" t="s">
        <v>247</v>
      </c>
      <c r="B182" s="42">
        <v>3093438.96</v>
      </c>
      <c r="C182" s="37">
        <v>38</v>
      </c>
      <c r="D182" s="42">
        <v>1349507.09</v>
      </c>
      <c r="E182" s="37">
        <v>37</v>
      </c>
      <c r="F182" s="42">
        <v>299794.83</v>
      </c>
      <c r="G182" s="37">
        <v>14</v>
      </c>
      <c r="H182" s="42">
        <v>2803694.63</v>
      </c>
      <c r="I182" s="37">
        <v>27</v>
      </c>
      <c r="J182" s="42">
        <v>1226641.37</v>
      </c>
      <c r="K182" s="37">
        <v>25</v>
      </c>
      <c r="L182" s="37">
        <v>0</v>
      </c>
      <c r="M182" s="37">
        <v>0</v>
      </c>
      <c r="N182" s="37"/>
      <c r="O182" s="37"/>
      <c r="P182" s="37"/>
      <c r="Q182" s="37"/>
    </row>
    <row r="183" spans="1:17" ht="15">
      <c r="A183" s="37" t="s">
        <v>248</v>
      </c>
      <c r="B183" s="42">
        <v>31902420.85</v>
      </c>
      <c r="C183" s="37">
        <v>93</v>
      </c>
      <c r="D183" s="42">
        <v>3456652.22</v>
      </c>
      <c r="E183" s="37">
        <v>83</v>
      </c>
      <c r="F183" s="42">
        <v>20333.5</v>
      </c>
      <c r="G183" s="37">
        <v>13</v>
      </c>
      <c r="H183" s="42">
        <v>27536984.43</v>
      </c>
      <c r="I183" s="37">
        <v>72</v>
      </c>
      <c r="J183" s="42">
        <v>3283742.32</v>
      </c>
      <c r="K183" s="37">
        <v>61</v>
      </c>
      <c r="L183" s="42">
        <v>29408.5</v>
      </c>
      <c r="M183" s="37">
        <v>14</v>
      </c>
      <c r="N183" s="37"/>
      <c r="O183" s="37"/>
      <c r="P183" s="37"/>
      <c r="Q183" s="37"/>
    </row>
    <row r="184" spans="1:17" ht="15">
      <c r="A184" s="37" t="s">
        <v>249</v>
      </c>
      <c r="B184" s="42">
        <v>188670356.23</v>
      </c>
      <c r="C184" s="37">
        <v>162</v>
      </c>
      <c r="D184" s="42">
        <v>17474782.46</v>
      </c>
      <c r="E184" s="37">
        <v>149</v>
      </c>
      <c r="F184" s="42">
        <v>2709834.33</v>
      </c>
      <c r="G184" s="37">
        <v>57</v>
      </c>
      <c r="H184" s="42">
        <v>209024040.02</v>
      </c>
      <c r="I184" s="37">
        <v>107</v>
      </c>
      <c r="J184" s="42">
        <v>18136488.81</v>
      </c>
      <c r="K184" s="37">
        <v>90</v>
      </c>
      <c r="L184" s="42">
        <v>4747393.33</v>
      </c>
      <c r="M184" s="37">
        <v>37</v>
      </c>
      <c r="N184" s="37"/>
      <c r="O184" s="37"/>
      <c r="P184" s="37"/>
      <c r="Q184" s="37"/>
    </row>
    <row r="185" spans="1:17" ht="15">
      <c r="A185" s="37" t="s">
        <v>250</v>
      </c>
      <c r="B185" s="42">
        <v>22739145.81</v>
      </c>
      <c r="C185" s="37">
        <v>49</v>
      </c>
      <c r="D185" s="42">
        <v>3299731.76</v>
      </c>
      <c r="E185" s="37">
        <v>44</v>
      </c>
      <c r="F185" s="42">
        <v>435368.33</v>
      </c>
      <c r="G185" s="37">
        <v>11</v>
      </c>
      <c r="H185" s="42">
        <v>22342925.5</v>
      </c>
      <c r="I185" s="37">
        <v>37</v>
      </c>
      <c r="J185" s="42">
        <v>2449467.5</v>
      </c>
      <c r="K185" s="37">
        <v>34</v>
      </c>
      <c r="L185" s="37">
        <v>0</v>
      </c>
      <c r="M185" s="37">
        <v>0</v>
      </c>
      <c r="N185" s="37"/>
      <c r="O185" s="37"/>
      <c r="P185" s="37"/>
      <c r="Q185" s="37"/>
    </row>
    <row r="186" spans="1:17" ht="15">
      <c r="A186" s="37" t="s">
        <v>251</v>
      </c>
      <c r="B186" s="42">
        <v>861929.41</v>
      </c>
      <c r="C186" s="37">
        <v>21</v>
      </c>
      <c r="D186" s="42">
        <v>168547.59</v>
      </c>
      <c r="E186" s="37">
        <v>14</v>
      </c>
      <c r="F186" s="37">
        <v>0</v>
      </c>
      <c r="G186" s="37">
        <v>0</v>
      </c>
      <c r="H186" s="42">
        <v>1465674.45</v>
      </c>
      <c r="I186" s="37">
        <v>20</v>
      </c>
      <c r="J186" s="42">
        <v>278943.01</v>
      </c>
      <c r="K186" s="37">
        <v>14</v>
      </c>
      <c r="L186" s="37">
        <v>0</v>
      </c>
      <c r="M186" s="37">
        <v>0</v>
      </c>
      <c r="N186" s="37"/>
      <c r="O186" s="37"/>
      <c r="P186" s="37"/>
      <c r="Q186" s="37"/>
    </row>
    <row r="187" spans="1:17" ht="15">
      <c r="A187" s="37" t="s">
        <v>252</v>
      </c>
      <c r="B187" s="42">
        <v>127439352.84</v>
      </c>
      <c r="C187" s="37">
        <v>253</v>
      </c>
      <c r="D187" s="42">
        <v>44688294.27</v>
      </c>
      <c r="E187" s="37">
        <v>220</v>
      </c>
      <c r="F187" s="42">
        <v>1015629.67</v>
      </c>
      <c r="G187" s="37">
        <v>44</v>
      </c>
      <c r="H187" s="42">
        <v>133613164.04</v>
      </c>
      <c r="I187" s="37">
        <v>165</v>
      </c>
      <c r="J187" s="42">
        <v>44658373.57</v>
      </c>
      <c r="K187" s="37">
        <v>135</v>
      </c>
      <c r="L187" s="42">
        <v>1341087</v>
      </c>
      <c r="M187" s="37">
        <v>35</v>
      </c>
      <c r="N187" s="37"/>
      <c r="O187" s="37"/>
      <c r="P187" s="37"/>
      <c r="Q187" s="37"/>
    </row>
    <row r="188" spans="1:17" ht="15">
      <c r="A188" s="37" t="s">
        <v>253</v>
      </c>
      <c r="B188" s="42">
        <v>186600.66</v>
      </c>
      <c r="C188" s="37">
        <v>14</v>
      </c>
      <c r="D188" s="42">
        <v>78688.65</v>
      </c>
      <c r="E188" s="37">
        <v>12</v>
      </c>
      <c r="F188" s="37">
        <v>0</v>
      </c>
      <c r="G188" s="37">
        <v>0</v>
      </c>
      <c r="H188" s="42">
        <v>218127.34</v>
      </c>
      <c r="I188" s="37">
        <v>13</v>
      </c>
      <c r="J188" s="42">
        <v>82466.34</v>
      </c>
      <c r="K188" s="37">
        <v>12</v>
      </c>
      <c r="L188" s="37">
        <v>0</v>
      </c>
      <c r="M188" s="37">
        <v>0</v>
      </c>
      <c r="N188" s="37"/>
      <c r="O188" s="37"/>
      <c r="P188" s="37"/>
      <c r="Q188" s="37"/>
    </row>
    <row r="189" spans="1:17" ht="15">
      <c r="A189" s="37" t="s">
        <v>254</v>
      </c>
      <c r="B189" s="42">
        <v>9221328.45</v>
      </c>
      <c r="C189" s="37">
        <v>59</v>
      </c>
      <c r="D189" s="42">
        <v>2229965.27</v>
      </c>
      <c r="E189" s="37">
        <v>50</v>
      </c>
      <c r="F189" s="37">
        <v>0</v>
      </c>
      <c r="G189" s="37">
        <v>0</v>
      </c>
      <c r="H189" s="42">
        <v>13450748.01</v>
      </c>
      <c r="I189" s="37">
        <v>43</v>
      </c>
      <c r="J189" s="42">
        <v>2547061.21</v>
      </c>
      <c r="K189" s="37">
        <v>39</v>
      </c>
      <c r="L189" s="37">
        <v>0</v>
      </c>
      <c r="M189" s="37">
        <v>0</v>
      </c>
      <c r="N189" s="37"/>
      <c r="O189" s="37"/>
      <c r="P189" s="37"/>
      <c r="Q189" s="37"/>
    </row>
    <row r="190" spans="1:17" ht="15">
      <c r="A190" s="37" t="s">
        <v>255</v>
      </c>
      <c r="B190" s="42">
        <v>4080743.96</v>
      </c>
      <c r="C190" s="37">
        <v>35</v>
      </c>
      <c r="D190" s="42">
        <v>1153242.93</v>
      </c>
      <c r="E190" s="37">
        <v>31</v>
      </c>
      <c r="F190" s="37">
        <v>0</v>
      </c>
      <c r="G190" s="37">
        <v>0</v>
      </c>
      <c r="H190" s="42">
        <v>3743638.28</v>
      </c>
      <c r="I190" s="37">
        <v>20</v>
      </c>
      <c r="J190" s="42">
        <v>986633.28</v>
      </c>
      <c r="K190" s="37">
        <v>16</v>
      </c>
      <c r="L190" s="37">
        <v>0</v>
      </c>
      <c r="M190" s="37">
        <v>0</v>
      </c>
      <c r="N190" s="37"/>
      <c r="O190" s="37"/>
      <c r="P190" s="37"/>
      <c r="Q190" s="37"/>
    </row>
    <row r="191" spans="1:17" ht="15">
      <c r="A191" s="37" t="s">
        <v>256</v>
      </c>
      <c r="B191" s="42">
        <v>40050343.82</v>
      </c>
      <c r="C191" s="37">
        <v>109</v>
      </c>
      <c r="D191" s="42">
        <v>21012230.3</v>
      </c>
      <c r="E191" s="37">
        <v>86</v>
      </c>
      <c r="F191" s="42">
        <v>575630.5</v>
      </c>
      <c r="G191" s="37">
        <v>29</v>
      </c>
      <c r="H191" s="42">
        <v>30568063.32</v>
      </c>
      <c r="I191" s="37">
        <v>74</v>
      </c>
      <c r="J191" s="42">
        <v>19726211.02</v>
      </c>
      <c r="K191" s="37">
        <v>54</v>
      </c>
      <c r="L191" s="42">
        <v>675964.33</v>
      </c>
      <c r="M191" s="37">
        <v>18</v>
      </c>
      <c r="N191" s="37"/>
      <c r="O191" s="37"/>
      <c r="P191" s="37"/>
      <c r="Q191" s="37"/>
    </row>
    <row r="192" spans="1:17" ht="15">
      <c r="A192" s="37" t="s">
        <v>257</v>
      </c>
      <c r="B192" s="42">
        <v>1696951.72</v>
      </c>
      <c r="C192" s="37">
        <v>19</v>
      </c>
      <c r="D192" s="42">
        <v>730603.94</v>
      </c>
      <c r="E192" s="37">
        <v>18</v>
      </c>
      <c r="F192" s="37">
        <v>0</v>
      </c>
      <c r="G192" s="37">
        <v>0</v>
      </c>
      <c r="H192" s="42">
        <v>2059309.22</v>
      </c>
      <c r="I192" s="37">
        <v>18</v>
      </c>
      <c r="J192" s="42">
        <v>778530</v>
      </c>
      <c r="K192" s="37">
        <v>16</v>
      </c>
      <c r="L192" s="37">
        <v>0</v>
      </c>
      <c r="M192" s="37">
        <v>0</v>
      </c>
      <c r="N192" s="37"/>
      <c r="O192" s="37"/>
      <c r="P192" s="37"/>
      <c r="Q192" s="37"/>
    </row>
    <row r="193" spans="1:17" ht="15">
      <c r="A193" s="37" t="s">
        <v>258</v>
      </c>
      <c r="B193" s="42">
        <v>185027974.43</v>
      </c>
      <c r="C193" s="37">
        <v>298</v>
      </c>
      <c r="D193" s="42">
        <v>36038107.18</v>
      </c>
      <c r="E193" s="37">
        <v>262</v>
      </c>
      <c r="F193" s="42">
        <v>7748658.5</v>
      </c>
      <c r="G193" s="37">
        <v>62</v>
      </c>
      <c r="H193" s="42">
        <v>135990762.41</v>
      </c>
      <c r="I193" s="37">
        <v>191</v>
      </c>
      <c r="J193" s="42">
        <v>32437184.33</v>
      </c>
      <c r="K193" s="37">
        <v>166</v>
      </c>
      <c r="L193" s="42">
        <v>5712904</v>
      </c>
      <c r="M193" s="37">
        <v>45</v>
      </c>
      <c r="N193" s="37"/>
      <c r="O193" s="37"/>
      <c r="P193" s="37"/>
      <c r="Q193" s="37"/>
    </row>
    <row r="194" spans="1:17" ht="15">
      <c r="A194" s="37" t="s">
        <v>259</v>
      </c>
      <c r="B194" s="42">
        <v>5483982.18</v>
      </c>
      <c r="C194" s="37">
        <v>41</v>
      </c>
      <c r="D194" s="42">
        <v>2003417.37</v>
      </c>
      <c r="E194" s="37">
        <v>36</v>
      </c>
      <c r="F194" s="42">
        <v>60326.67</v>
      </c>
      <c r="G194" s="37">
        <v>13</v>
      </c>
      <c r="H194" s="42">
        <v>7831761.85</v>
      </c>
      <c r="I194" s="37">
        <v>26</v>
      </c>
      <c r="J194" s="42">
        <v>1605088.18</v>
      </c>
      <c r="K194" s="37">
        <v>21</v>
      </c>
      <c r="L194" s="37">
        <v>0</v>
      </c>
      <c r="M194" s="37">
        <v>0</v>
      </c>
      <c r="N194" s="37"/>
      <c r="O194" s="37"/>
      <c r="P194" s="37"/>
      <c r="Q194" s="37"/>
    </row>
    <row r="195" spans="1:17" ht="15">
      <c r="A195" s="37" t="s">
        <v>260</v>
      </c>
      <c r="B195" s="42">
        <v>813516.84</v>
      </c>
      <c r="C195" s="37">
        <v>19</v>
      </c>
      <c r="D195" s="42">
        <v>363984.06</v>
      </c>
      <c r="E195" s="37">
        <v>16</v>
      </c>
      <c r="F195" s="37">
        <v>0</v>
      </c>
      <c r="G195" s="37">
        <v>0</v>
      </c>
      <c r="H195" s="42">
        <v>876652.19</v>
      </c>
      <c r="I195" s="37">
        <v>17</v>
      </c>
      <c r="J195" s="42">
        <v>389376</v>
      </c>
      <c r="K195" s="37">
        <v>12</v>
      </c>
      <c r="L195" s="37">
        <v>0</v>
      </c>
      <c r="M195" s="37">
        <v>0</v>
      </c>
      <c r="N195" s="37"/>
      <c r="O195" s="37"/>
      <c r="P195" s="37"/>
      <c r="Q195" s="37"/>
    </row>
    <row r="196" spans="1:17" ht="15">
      <c r="A196" s="37" t="s">
        <v>261</v>
      </c>
      <c r="B196" s="42">
        <v>20507754.98</v>
      </c>
      <c r="C196" s="37">
        <v>110</v>
      </c>
      <c r="D196" s="42">
        <v>4445190.99</v>
      </c>
      <c r="E196" s="37">
        <v>91</v>
      </c>
      <c r="F196" s="42">
        <v>573689.17</v>
      </c>
      <c r="G196" s="37">
        <v>26</v>
      </c>
      <c r="H196" s="42">
        <v>22654382.81</v>
      </c>
      <c r="I196" s="37">
        <v>70</v>
      </c>
      <c r="J196" s="42">
        <v>3746850.36</v>
      </c>
      <c r="K196" s="37">
        <v>61</v>
      </c>
      <c r="L196" s="42">
        <v>420179.5</v>
      </c>
      <c r="M196" s="37">
        <v>24</v>
      </c>
      <c r="N196" s="37"/>
      <c r="O196" s="37"/>
      <c r="P196" s="37"/>
      <c r="Q196" s="37"/>
    </row>
    <row r="197" spans="1:17" ht="15">
      <c r="A197" s="37" t="s">
        <v>262</v>
      </c>
      <c r="B197" s="42">
        <v>6689885.66</v>
      </c>
      <c r="C197" s="37">
        <v>39</v>
      </c>
      <c r="D197" s="42">
        <v>2667362.18</v>
      </c>
      <c r="E197" s="37">
        <v>32</v>
      </c>
      <c r="F197" s="37">
        <v>0</v>
      </c>
      <c r="G197" s="37">
        <v>0</v>
      </c>
      <c r="H197" s="42">
        <v>7782078.51</v>
      </c>
      <c r="I197" s="37">
        <v>30</v>
      </c>
      <c r="J197" s="42">
        <v>2852349.07</v>
      </c>
      <c r="K197" s="37">
        <v>27</v>
      </c>
      <c r="L197" s="37">
        <v>0</v>
      </c>
      <c r="M197" s="37">
        <v>0</v>
      </c>
      <c r="N197" s="37"/>
      <c r="O197" s="37"/>
      <c r="P197" s="37"/>
      <c r="Q197" s="37"/>
    </row>
    <row r="198" spans="1:17" ht="15">
      <c r="A198" s="37" t="s">
        <v>263</v>
      </c>
      <c r="B198" s="42">
        <v>1020477.17</v>
      </c>
      <c r="C198" s="37">
        <v>19</v>
      </c>
      <c r="D198" s="42">
        <v>416996.46</v>
      </c>
      <c r="E198" s="37">
        <v>17</v>
      </c>
      <c r="F198" s="37">
        <v>0</v>
      </c>
      <c r="G198" s="37">
        <v>0</v>
      </c>
      <c r="H198" s="42">
        <v>970004</v>
      </c>
      <c r="I198" s="37">
        <v>10</v>
      </c>
      <c r="J198" s="37">
        <v>0</v>
      </c>
      <c r="K198" s="37">
        <v>0</v>
      </c>
      <c r="L198" s="37">
        <v>0</v>
      </c>
      <c r="M198" s="37">
        <v>0</v>
      </c>
      <c r="N198" s="37"/>
      <c r="O198" s="37"/>
      <c r="P198" s="37"/>
      <c r="Q198" s="37"/>
    </row>
    <row r="199" spans="1:17" ht="15">
      <c r="A199" s="37" t="s">
        <v>264</v>
      </c>
      <c r="B199" s="42">
        <v>57152623.43</v>
      </c>
      <c r="C199" s="37">
        <v>105</v>
      </c>
      <c r="D199" s="42">
        <v>8998973.76</v>
      </c>
      <c r="E199" s="37">
        <v>97</v>
      </c>
      <c r="F199" s="42">
        <v>293102.67</v>
      </c>
      <c r="G199" s="37">
        <v>20</v>
      </c>
      <c r="H199" s="42">
        <v>53070619.63</v>
      </c>
      <c r="I199" s="37">
        <v>70</v>
      </c>
      <c r="J199" s="42">
        <v>8528665.66</v>
      </c>
      <c r="K199" s="37">
        <v>65</v>
      </c>
      <c r="L199" s="42">
        <v>253693.17</v>
      </c>
      <c r="M199" s="37">
        <v>13</v>
      </c>
      <c r="N199" s="37"/>
      <c r="O199" s="37"/>
      <c r="P199" s="37"/>
      <c r="Q199" s="37"/>
    </row>
    <row r="200" spans="1:17" ht="15">
      <c r="A200" s="37" t="s">
        <v>265</v>
      </c>
      <c r="B200" s="42">
        <v>2260947.14</v>
      </c>
      <c r="C200" s="37">
        <v>32</v>
      </c>
      <c r="D200" s="42">
        <v>437101.1</v>
      </c>
      <c r="E200" s="37">
        <v>26</v>
      </c>
      <c r="F200" s="42">
        <v>510517.33</v>
      </c>
      <c r="G200" s="37">
        <v>15</v>
      </c>
      <c r="H200" s="42">
        <v>2910432.75</v>
      </c>
      <c r="I200" s="37">
        <v>28</v>
      </c>
      <c r="J200" s="42">
        <v>408488.75</v>
      </c>
      <c r="K200" s="37">
        <v>22</v>
      </c>
      <c r="L200" s="42">
        <v>34316.17</v>
      </c>
      <c r="M200" s="37">
        <v>11</v>
      </c>
      <c r="N200" s="37"/>
      <c r="O200" s="37"/>
      <c r="P200" s="37"/>
      <c r="Q200" s="37"/>
    </row>
    <row r="201" spans="1:17" ht="15">
      <c r="A201" s="37" t="s">
        <v>266</v>
      </c>
      <c r="B201" s="42">
        <v>4885546.35</v>
      </c>
      <c r="C201" s="37">
        <v>30</v>
      </c>
      <c r="D201" s="42">
        <v>1010597.96</v>
      </c>
      <c r="E201" s="37">
        <v>27</v>
      </c>
      <c r="F201" s="37">
        <v>0</v>
      </c>
      <c r="G201" s="37">
        <v>0</v>
      </c>
      <c r="H201" s="42">
        <v>4734401.83</v>
      </c>
      <c r="I201" s="37">
        <v>24</v>
      </c>
      <c r="J201" s="42">
        <v>975626.71</v>
      </c>
      <c r="K201" s="37">
        <v>21</v>
      </c>
      <c r="L201" s="37">
        <v>0</v>
      </c>
      <c r="M201" s="37">
        <v>0</v>
      </c>
      <c r="N201" s="37"/>
      <c r="O201" s="37"/>
      <c r="P201" s="37"/>
      <c r="Q201" s="37"/>
    </row>
    <row r="202" spans="1:17" ht="15">
      <c r="A202" s="37" t="s">
        <v>267</v>
      </c>
      <c r="B202" s="42">
        <v>12564948.09</v>
      </c>
      <c r="C202" s="37">
        <v>51</v>
      </c>
      <c r="D202" s="42">
        <v>848674.19</v>
      </c>
      <c r="E202" s="37">
        <v>34</v>
      </c>
      <c r="F202" s="37">
        <v>0</v>
      </c>
      <c r="G202" s="37">
        <v>0</v>
      </c>
      <c r="H202" s="42">
        <v>12937279</v>
      </c>
      <c r="I202" s="37">
        <v>35</v>
      </c>
      <c r="J202" s="42">
        <v>685455</v>
      </c>
      <c r="K202" s="37">
        <v>26</v>
      </c>
      <c r="L202" s="37">
        <v>0</v>
      </c>
      <c r="M202" s="37">
        <v>0</v>
      </c>
      <c r="N202" s="37"/>
      <c r="O202" s="37"/>
      <c r="P202" s="37"/>
      <c r="Q202" s="37"/>
    </row>
    <row r="203" spans="1:17" ht="15">
      <c r="A203" s="37" t="s">
        <v>268</v>
      </c>
      <c r="B203" s="42">
        <v>31526675.63</v>
      </c>
      <c r="C203" s="37">
        <v>78</v>
      </c>
      <c r="D203" s="42">
        <v>5804319.71</v>
      </c>
      <c r="E203" s="37">
        <v>66</v>
      </c>
      <c r="F203" s="42">
        <v>430203</v>
      </c>
      <c r="G203" s="37">
        <v>32</v>
      </c>
      <c r="H203" s="42">
        <v>30930499.66</v>
      </c>
      <c r="I203" s="37">
        <v>51</v>
      </c>
      <c r="J203" s="42">
        <v>5199951.81</v>
      </c>
      <c r="K203" s="37">
        <v>42</v>
      </c>
      <c r="L203" s="42">
        <v>536280</v>
      </c>
      <c r="M203" s="37">
        <v>21</v>
      </c>
      <c r="N203" s="37"/>
      <c r="O203" s="37"/>
      <c r="P203" s="37"/>
      <c r="Q203" s="37"/>
    </row>
    <row r="204" spans="1:17" ht="15">
      <c r="A204" s="37" t="s">
        <v>269</v>
      </c>
      <c r="B204" s="42">
        <v>8306007.57</v>
      </c>
      <c r="C204" s="37">
        <v>26</v>
      </c>
      <c r="D204" s="42">
        <v>4407085.15</v>
      </c>
      <c r="E204" s="37">
        <v>25</v>
      </c>
      <c r="F204" s="37">
        <v>0</v>
      </c>
      <c r="G204" s="37">
        <v>0</v>
      </c>
      <c r="H204" s="42">
        <v>8152993.83</v>
      </c>
      <c r="I204" s="37">
        <v>20</v>
      </c>
      <c r="J204" s="42">
        <v>4110485.68</v>
      </c>
      <c r="K204" s="37">
        <v>18</v>
      </c>
      <c r="L204" s="37">
        <v>0</v>
      </c>
      <c r="M204" s="37">
        <v>0</v>
      </c>
      <c r="N204" s="37"/>
      <c r="O204" s="37"/>
      <c r="P204" s="37"/>
      <c r="Q204" s="37"/>
    </row>
    <row r="205" spans="1:17" ht="15">
      <c r="A205" s="37" t="s">
        <v>270</v>
      </c>
      <c r="B205" s="42">
        <v>1696128.93</v>
      </c>
      <c r="C205" s="37">
        <v>25</v>
      </c>
      <c r="D205" s="42">
        <v>329767.92</v>
      </c>
      <c r="E205" s="37">
        <v>17</v>
      </c>
      <c r="F205" s="37">
        <v>0</v>
      </c>
      <c r="G205" s="37">
        <v>0</v>
      </c>
      <c r="H205" s="42">
        <v>2064284.8</v>
      </c>
      <c r="I205" s="37">
        <v>18</v>
      </c>
      <c r="J205" s="42">
        <v>316056.8</v>
      </c>
      <c r="K205" s="37">
        <v>11</v>
      </c>
      <c r="L205" s="37">
        <v>0</v>
      </c>
      <c r="M205" s="37">
        <v>0</v>
      </c>
      <c r="N205" s="37"/>
      <c r="O205" s="37"/>
      <c r="P205" s="37"/>
      <c r="Q205" s="37"/>
    </row>
    <row r="206" spans="1:17" ht="15">
      <c r="A206" s="37" t="s">
        <v>271</v>
      </c>
      <c r="B206" s="42">
        <v>987260.86</v>
      </c>
      <c r="C206" s="37">
        <v>12</v>
      </c>
      <c r="D206" s="42">
        <v>303247.6</v>
      </c>
      <c r="E206" s="37">
        <v>10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/>
      <c r="O206" s="37"/>
      <c r="P206" s="37"/>
      <c r="Q206" s="37"/>
    </row>
    <row r="207" spans="1:17" ht="15">
      <c r="A207" s="37" t="s">
        <v>272</v>
      </c>
      <c r="B207" s="42">
        <v>14808218.7</v>
      </c>
      <c r="C207" s="37">
        <v>17</v>
      </c>
      <c r="D207" s="42">
        <v>200518</v>
      </c>
      <c r="E207" s="37">
        <v>11</v>
      </c>
      <c r="F207" s="37">
        <v>0</v>
      </c>
      <c r="G207" s="37">
        <v>0</v>
      </c>
      <c r="H207" s="42">
        <v>9246978.42</v>
      </c>
      <c r="I207" s="37">
        <v>12</v>
      </c>
      <c r="J207" s="37">
        <v>0</v>
      </c>
      <c r="K207" s="37">
        <v>0</v>
      </c>
      <c r="L207" s="37">
        <v>0</v>
      </c>
      <c r="M207" s="37">
        <v>0</v>
      </c>
      <c r="N207" s="37"/>
      <c r="O207" s="37"/>
      <c r="P207" s="37"/>
      <c r="Q207" s="37"/>
    </row>
    <row r="208" spans="1:17" ht="15">
      <c r="A208" s="37" t="s">
        <v>273</v>
      </c>
      <c r="B208" s="42">
        <v>12691900.76</v>
      </c>
      <c r="C208" s="37">
        <v>71</v>
      </c>
      <c r="D208" s="42">
        <v>2026136.76</v>
      </c>
      <c r="E208" s="37">
        <v>59</v>
      </c>
      <c r="F208" s="42">
        <v>201066.83</v>
      </c>
      <c r="G208" s="37">
        <v>21</v>
      </c>
      <c r="H208" s="42">
        <v>14542376.2</v>
      </c>
      <c r="I208" s="37">
        <v>49</v>
      </c>
      <c r="J208" s="42">
        <v>2028448.12</v>
      </c>
      <c r="K208" s="37">
        <v>41</v>
      </c>
      <c r="L208" s="42">
        <v>140884.67</v>
      </c>
      <c r="M208" s="37">
        <v>16</v>
      </c>
      <c r="N208" s="37"/>
      <c r="O208" s="37"/>
      <c r="P208" s="37"/>
      <c r="Q208" s="37"/>
    </row>
    <row r="209" spans="1:17" ht="15">
      <c r="A209" s="37" t="s">
        <v>274</v>
      </c>
      <c r="B209" s="42">
        <v>24530392.24</v>
      </c>
      <c r="C209" s="37">
        <v>95</v>
      </c>
      <c r="D209" s="42">
        <v>4648448.56</v>
      </c>
      <c r="E209" s="37">
        <v>84</v>
      </c>
      <c r="F209" s="42">
        <v>22359.5</v>
      </c>
      <c r="G209" s="37">
        <v>15</v>
      </c>
      <c r="H209" s="42">
        <v>23827237.01</v>
      </c>
      <c r="I209" s="37">
        <v>67</v>
      </c>
      <c r="J209" s="42">
        <v>4098943.02</v>
      </c>
      <c r="K209" s="37">
        <v>61</v>
      </c>
      <c r="L209" s="42">
        <v>22125.5</v>
      </c>
      <c r="M209" s="37">
        <v>13</v>
      </c>
      <c r="N209" s="37"/>
      <c r="O209" s="37"/>
      <c r="P209" s="37"/>
      <c r="Q209" s="37"/>
    </row>
    <row r="210" spans="1:17" ht="15">
      <c r="A210" s="37" t="s">
        <v>275</v>
      </c>
      <c r="B210" s="42">
        <v>1880695487.67</v>
      </c>
      <c r="C210" s="37">
        <v>803</v>
      </c>
      <c r="D210" s="42">
        <v>394773280.22</v>
      </c>
      <c r="E210" s="37">
        <v>690</v>
      </c>
      <c r="F210" s="42">
        <v>17071331.17</v>
      </c>
      <c r="G210" s="37">
        <v>325</v>
      </c>
      <c r="H210" s="42">
        <v>2966440051.68</v>
      </c>
      <c r="I210" s="37">
        <v>474</v>
      </c>
      <c r="J210" s="42">
        <v>388905982.65</v>
      </c>
      <c r="K210" s="37">
        <v>396</v>
      </c>
      <c r="L210" s="42">
        <v>19392526.17</v>
      </c>
      <c r="M210" s="37">
        <v>204</v>
      </c>
      <c r="N210" s="37"/>
      <c r="O210" s="37"/>
      <c r="P210" s="37"/>
      <c r="Q210" s="37"/>
    </row>
    <row r="211" spans="1:17" ht="15">
      <c r="A211" s="37" t="s">
        <v>276</v>
      </c>
      <c r="B211" s="42">
        <v>72528868.59</v>
      </c>
      <c r="C211" s="37">
        <v>156</v>
      </c>
      <c r="D211" s="42">
        <v>37289690.81</v>
      </c>
      <c r="E211" s="37">
        <v>140</v>
      </c>
      <c r="F211" s="42">
        <v>153660.33</v>
      </c>
      <c r="G211" s="37">
        <v>26</v>
      </c>
      <c r="H211" s="42">
        <v>67812371.33</v>
      </c>
      <c r="I211" s="37">
        <v>108</v>
      </c>
      <c r="J211" s="42">
        <v>30097947.3</v>
      </c>
      <c r="K211" s="37">
        <v>98</v>
      </c>
      <c r="L211" s="42">
        <v>216939.33</v>
      </c>
      <c r="M211" s="37">
        <v>24</v>
      </c>
      <c r="N211" s="37"/>
      <c r="O211" s="37"/>
      <c r="P211" s="37"/>
      <c r="Q211" s="37"/>
    </row>
    <row r="212" spans="1:17" ht="15">
      <c r="A212" s="37" t="s">
        <v>277</v>
      </c>
      <c r="B212" s="42">
        <v>37647658.46</v>
      </c>
      <c r="C212" s="37">
        <v>140</v>
      </c>
      <c r="D212" s="42">
        <v>8784064.84</v>
      </c>
      <c r="E212" s="37">
        <v>124</v>
      </c>
      <c r="F212" s="42">
        <v>516888.5</v>
      </c>
      <c r="G212" s="37">
        <v>58</v>
      </c>
      <c r="H212" s="42">
        <v>38660005.08</v>
      </c>
      <c r="I212" s="37">
        <v>94</v>
      </c>
      <c r="J212" s="42">
        <v>8419408.19</v>
      </c>
      <c r="K212" s="37">
        <v>79</v>
      </c>
      <c r="L212" s="42">
        <v>459895.67</v>
      </c>
      <c r="M212" s="37">
        <v>41</v>
      </c>
      <c r="N212" s="37"/>
      <c r="O212" s="37"/>
      <c r="P212" s="37"/>
      <c r="Q212" s="37"/>
    </row>
    <row r="213" spans="1:17" ht="15">
      <c r="A213" s="37" t="s">
        <v>278</v>
      </c>
      <c r="B213" s="42">
        <v>10218508.25</v>
      </c>
      <c r="C213" s="37">
        <v>43</v>
      </c>
      <c r="D213" s="42">
        <v>5338132.34</v>
      </c>
      <c r="E213" s="37">
        <v>38</v>
      </c>
      <c r="F213" s="37">
        <v>0</v>
      </c>
      <c r="G213" s="37">
        <v>0</v>
      </c>
      <c r="H213" s="42">
        <v>11233925.14</v>
      </c>
      <c r="I213" s="37">
        <v>31</v>
      </c>
      <c r="J213" s="42">
        <v>5648853.97</v>
      </c>
      <c r="K213" s="37">
        <v>25</v>
      </c>
      <c r="L213" s="37">
        <v>0</v>
      </c>
      <c r="M213" s="37">
        <v>0</v>
      </c>
      <c r="N213" s="37"/>
      <c r="O213" s="37"/>
      <c r="P213" s="37"/>
      <c r="Q213" s="37"/>
    </row>
    <row r="214" spans="1:17" ht="15">
      <c r="A214" s="37" t="s">
        <v>279</v>
      </c>
      <c r="B214" s="42">
        <v>185416732.93</v>
      </c>
      <c r="C214" s="37">
        <v>186</v>
      </c>
      <c r="D214" s="42">
        <v>18434258.45</v>
      </c>
      <c r="E214" s="37">
        <v>157</v>
      </c>
      <c r="F214" s="42">
        <v>11777671</v>
      </c>
      <c r="G214" s="37">
        <v>47</v>
      </c>
      <c r="H214" s="42">
        <v>146106215.55</v>
      </c>
      <c r="I214" s="37">
        <v>119</v>
      </c>
      <c r="J214" s="42">
        <v>16576992.08</v>
      </c>
      <c r="K214" s="37">
        <v>99</v>
      </c>
      <c r="L214" s="42">
        <v>6452100</v>
      </c>
      <c r="M214" s="37">
        <v>33</v>
      </c>
      <c r="N214" s="37"/>
      <c r="O214" s="37"/>
      <c r="P214" s="37"/>
      <c r="Q214" s="37"/>
    </row>
    <row r="215" spans="1:17" ht="15">
      <c r="A215" s="37" t="s">
        <v>280</v>
      </c>
      <c r="B215" s="42">
        <v>13441017.31</v>
      </c>
      <c r="C215" s="37">
        <v>56</v>
      </c>
      <c r="D215" s="42">
        <v>2035098.73</v>
      </c>
      <c r="E215" s="37">
        <v>50</v>
      </c>
      <c r="F215" s="42">
        <v>63525.83</v>
      </c>
      <c r="G215" s="37">
        <v>12</v>
      </c>
      <c r="H215" s="42">
        <v>11870201.95</v>
      </c>
      <c r="I215" s="37">
        <v>42</v>
      </c>
      <c r="J215" s="42">
        <v>2520958.99</v>
      </c>
      <c r="K215" s="37">
        <v>39</v>
      </c>
      <c r="L215" s="37">
        <v>0</v>
      </c>
      <c r="M215" s="37">
        <v>0</v>
      </c>
      <c r="N215" s="37"/>
      <c r="O215" s="37"/>
      <c r="P215" s="37"/>
      <c r="Q215" s="37"/>
    </row>
    <row r="216" spans="1:17" ht="15">
      <c r="A216" s="37" t="s">
        <v>281</v>
      </c>
      <c r="B216" s="42">
        <v>89497740.39</v>
      </c>
      <c r="C216" s="37">
        <v>276</v>
      </c>
      <c r="D216" s="42">
        <v>20035258.32</v>
      </c>
      <c r="E216" s="37">
        <v>251</v>
      </c>
      <c r="F216" s="42">
        <v>2348417.83</v>
      </c>
      <c r="G216" s="37">
        <v>84</v>
      </c>
      <c r="H216" s="42">
        <v>95589971.12</v>
      </c>
      <c r="I216" s="37">
        <v>181</v>
      </c>
      <c r="J216" s="42">
        <v>19188926.98</v>
      </c>
      <c r="K216" s="37">
        <v>162</v>
      </c>
      <c r="L216" s="42">
        <v>1303403.17</v>
      </c>
      <c r="M216" s="37">
        <v>55</v>
      </c>
      <c r="N216" s="37"/>
      <c r="O216" s="37"/>
      <c r="P216" s="37"/>
      <c r="Q216" s="37"/>
    </row>
    <row r="217" spans="1:17" ht="15">
      <c r="A217" s="37" t="s">
        <v>282</v>
      </c>
      <c r="B217" s="42">
        <v>2404077.39</v>
      </c>
      <c r="C217" s="37">
        <v>35</v>
      </c>
      <c r="D217" s="42">
        <v>1085375.47</v>
      </c>
      <c r="E217" s="37">
        <v>31</v>
      </c>
      <c r="F217" s="37">
        <v>0</v>
      </c>
      <c r="G217" s="37">
        <v>0</v>
      </c>
      <c r="H217" s="42">
        <v>3091259.22</v>
      </c>
      <c r="I217" s="37">
        <v>23</v>
      </c>
      <c r="J217" s="42">
        <v>1097794.26</v>
      </c>
      <c r="K217" s="37">
        <v>20</v>
      </c>
      <c r="L217" s="37">
        <v>0</v>
      </c>
      <c r="M217" s="37">
        <v>0</v>
      </c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944033806.88</v>
      </c>
      <c r="C2" s="43">
        <v>1530</v>
      </c>
      <c r="D2" s="42">
        <v>172666617.01</v>
      </c>
      <c r="E2" s="43">
        <v>1348</v>
      </c>
      <c r="F2" s="42">
        <v>8252943.67</v>
      </c>
      <c r="G2" s="38">
        <v>349</v>
      </c>
      <c r="H2" s="42">
        <v>979332033.69</v>
      </c>
      <c r="I2" s="43">
        <v>1045</v>
      </c>
      <c r="J2" s="42">
        <v>162893730.63</v>
      </c>
      <c r="K2" s="38">
        <v>873</v>
      </c>
      <c r="L2" s="42">
        <v>10666871.17</v>
      </c>
      <c r="M2" s="39">
        <v>229</v>
      </c>
      <c r="N2" s="37"/>
    </row>
    <row r="3" spans="1:14" ht="15">
      <c r="A3" s="37" t="s">
        <v>53</v>
      </c>
      <c r="B3" s="42">
        <v>1161505298.02</v>
      </c>
      <c r="C3" s="43">
        <v>1728</v>
      </c>
      <c r="D3" s="42">
        <v>270130941.66</v>
      </c>
      <c r="E3" s="43">
        <v>1490</v>
      </c>
      <c r="F3" s="42">
        <v>10232568.33</v>
      </c>
      <c r="G3" s="38">
        <v>444</v>
      </c>
      <c r="H3" s="42">
        <v>1209282486.49</v>
      </c>
      <c r="I3" s="43">
        <v>1149</v>
      </c>
      <c r="J3" s="42">
        <v>267903860.09</v>
      </c>
      <c r="K3" s="38">
        <v>966</v>
      </c>
      <c r="L3" s="42">
        <v>10220806.83</v>
      </c>
      <c r="M3" s="39">
        <v>295</v>
      </c>
      <c r="N3" s="37"/>
    </row>
    <row r="4" spans="1:14" ht="15">
      <c r="A4" s="37" t="s">
        <v>54</v>
      </c>
      <c r="B4" s="42">
        <v>614146068.09</v>
      </c>
      <c r="C4" s="43">
        <v>1302</v>
      </c>
      <c r="D4" s="42">
        <v>145156380.23</v>
      </c>
      <c r="E4" s="43">
        <v>1149</v>
      </c>
      <c r="F4" s="42">
        <v>5272719.17</v>
      </c>
      <c r="G4" s="38">
        <v>349</v>
      </c>
      <c r="H4" s="42">
        <v>761615725.81</v>
      </c>
      <c r="I4" s="38">
        <v>872</v>
      </c>
      <c r="J4" s="42">
        <v>150959776.04</v>
      </c>
      <c r="K4" s="38">
        <v>769</v>
      </c>
      <c r="L4" s="42">
        <v>4710758.33</v>
      </c>
      <c r="M4" s="39">
        <v>232</v>
      </c>
      <c r="N4" s="37"/>
    </row>
    <row r="5" spans="1:14" ht="15">
      <c r="A5" s="37" t="s">
        <v>55</v>
      </c>
      <c r="B5" s="42">
        <v>8101666259.63</v>
      </c>
      <c r="C5" s="43">
        <v>6246</v>
      </c>
      <c r="D5" s="42">
        <v>1617545379</v>
      </c>
      <c r="E5" s="43">
        <v>5411</v>
      </c>
      <c r="F5" s="42">
        <v>88507251.33</v>
      </c>
      <c r="G5" s="43">
        <v>1942</v>
      </c>
      <c r="H5" s="42">
        <v>9080709873.87</v>
      </c>
      <c r="I5" s="43">
        <v>3976</v>
      </c>
      <c r="J5" s="42">
        <v>1584502164.61</v>
      </c>
      <c r="K5" s="43">
        <v>3369</v>
      </c>
      <c r="L5" s="42">
        <v>94083238.33</v>
      </c>
      <c r="M5" s="80">
        <v>1250</v>
      </c>
      <c r="N5" s="37"/>
    </row>
    <row r="6" spans="1:14" ht="15">
      <c r="A6" s="37" t="s">
        <v>56</v>
      </c>
      <c r="B6" s="42">
        <v>19624230.8</v>
      </c>
      <c r="C6" s="38">
        <v>174</v>
      </c>
      <c r="D6" s="42">
        <v>6374197.24</v>
      </c>
      <c r="E6" s="38">
        <v>151</v>
      </c>
      <c r="F6" s="42">
        <v>234214.17</v>
      </c>
      <c r="G6" s="38">
        <v>35</v>
      </c>
      <c r="H6" s="42">
        <v>20264542.95</v>
      </c>
      <c r="I6" s="38">
        <v>125</v>
      </c>
      <c r="J6" s="42">
        <v>5614688.52</v>
      </c>
      <c r="K6" s="38">
        <v>105</v>
      </c>
      <c r="L6" s="42">
        <v>254611.83</v>
      </c>
      <c r="M6" s="39">
        <v>23</v>
      </c>
      <c r="N6" s="37"/>
    </row>
    <row r="7" spans="1:14" ht="15">
      <c r="A7" s="37" t="s">
        <v>57</v>
      </c>
      <c r="B7" s="42">
        <v>1484853294.22</v>
      </c>
      <c r="C7" s="43">
        <v>1442</v>
      </c>
      <c r="D7" s="42">
        <v>226729993.13</v>
      </c>
      <c r="E7" s="43">
        <v>1274</v>
      </c>
      <c r="F7" s="42">
        <v>7433532</v>
      </c>
      <c r="G7" s="38">
        <v>319</v>
      </c>
      <c r="H7" s="42">
        <v>1807251497.41</v>
      </c>
      <c r="I7" s="38">
        <v>922</v>
      </c>
      <c r="J7" s="42">
        <v>222075766.9</v>
      </c>
      <c r="K7" s="38">
        <v>803</v>
      </c>
      <c r="L7" s="42">
        <v>8375935.67</v>
      </c>
      <c r="M7" s="39">
        <v>198</v>
      </c>
      <c r="N7" s="37"/>
    </row>
    <row r="8" spans="1:14" ht="15">
      <c r="A8" s="37" t="s">
        <v>58</v>
      </c>
      <c r="B8" s="42">
        <v>57616826.34</v>
      </c>
      <c r="C8" s="38">
        <v>280</v>
      </c>
      <c r="D8" s="42">
        <v>14358257.21</v>
      </c>
      <c r="E8" s="38">
        <v>238</v>
      </c>
      <c r="F8" s="42">
        <v>115506.33</v>
      </c>
      <c r="G8" s="38">
        <v>41</v>
      </c>
      <c r="H8" s="42">
        <v>61104054.41</v>
      </c>
      <c r="I8" s="38">
        <v>209</v>
      </c>
      <c r="J8" s="42">
        <v>13475004.69</v>
      </c>
      <c r="K8" s="38">
        <v>176</v>
      </c>
      <c r="L8" s="42">
        <v>164986.5</v>
      </c>
      <c r="M8" s="39">
        <v>29</v>
      </c>
      <c r="N8" s="37"/>
    </row>
    <row r="9" spans="1:14" ht="15">
      <c r="A9" s="37" t="s">
        <v>59</v>
      </c>
      <c r="B9" s="42">
        <v>738407754.23</v>
      </c>
      <c r="C9" s="43">
        <v>1247</v>
      </c>
      <c r="D9" s="42">
        <v>214549794.67</v>
      </c>
      <c r="E9" s="43">
        <v>1117</v>
      </c>
      <c r="F9" s="42">
        <v>15851673.5</v>
      </c>
      <c r="G9" s="38">
        <v>325</v>
      </c>
      <c r="H9" s="42">
        <v>748178970.04</v>
      </c>
      <c r="I9" s="38">
        <v>823</v>
      </c>
      <c r="J9" s="42">
        <v>210949954.26</v>
      </c>
      <c r="K9" s="38">
        <v>713</v>
      </c>
      <c r="L9" s="42">
        <v>13929381</v>
      </c>
      <c r="M9" s="39">
        <v>202</v>
      </c>
      <c r="N9" s="37"/>
    </row>
    <row r="10" spans="1:14" ht="15">
      <c r="A10" s="37" t="s">
        <v>60</v>
      </c>
      <c r="B10" s="42">
        <v>473167979.87</v>
      </c>
      <c r="C10" s="43">
        <v>1050</v>
      </c>
      <c r="D10" s="42">
        <v>72365758.47</v>
      </c>
      <c r="E10" s="38">
        <v>891</v>
      </c>
      <c r="F10" s="42">
        <v>4068302.5</v>
      </c>
      <c r="G10" s="38">
        <v>313</v>
      </c>
      <c r="H10" s="42">
        <v>504861019.04</v>
      </c>
      <c r="I10" s="38">
        <v>733</v>
      </c>
      <c r="J10" s="42">
        <v>71822984.86</v>
      </c>
      <c r="K10" s="38">
        <v>616</v>
      </c>
      <c r="L10" s="42">
        <v>3427816.17</v>
      </c>
      <c r="M10" s="39">
        <v>223</v>
      </c>
      <c r="N10" s="37"/>
    </row>
    <row r="11" spans="1:14" ht="15">
      <c r="A11" s="37" t="s">
        <v>61</v>
      </c>
      <c r="B11" s="42">
        <v>787145244.07</v>
      </c>
      <c r="C11" s="43">
        <v>1234</v>
      </c>
      <c r="D11" s="42">
        <v>158238012.2</v>
      </c>
      <c r="E11" s="43">
        <v>1083</v>
      </c>
      <c r="F11" s="42">
        <v>6153664.67</v>
      </c>
      <c r="G11" s="38">
        <v>408</v>
      </c>
      <c r="H11" s="42">
        <v>849059546.37</v>
      </c>
      <c r="I11" s="38">
        <v>829</v>
      </c>
      <c r="J11" s="42">
        <v>142275312.31</v>
      </c>
      <c r="K11" s="38">
        <v>720</v>
      </c>
      <c r="L11" s="42">
        <v>8325132.17</v>
      </c>
      <c r="M11" s="39">
        <v>249</v>
      </c>
      <c r="N11" s="37"/>
    </row>
    <row r="12" spans="1:14" ht="15">
      <c r="A12" s="37" t="s">
        <v>62</v>
      </c>
      <c r="B12" s="42">
        <v>9745872593.45</v>
      </c>
      <c r="C12" s="43">
        <v>11298</v>
      </c>
      <c r="D12" s="42">
        <v>1442901084.64</v>
      </c>
      <c r="E12" s="43">
        <v>9217</v>
      </c>
      <c r="F12" s="42">
        <v>67823963</v>
      </c>
      <c r="G12" s="43">
        <v>1207</v>
      </c>
      <c r="H12" s="42">
        <v>14217478399.19</v>
      </c>
      <c r="I12" s="43">
        <v>7162</v>
      </c>
      <c r="J12" s="42">
        <v>1414212484.29</v>
      </c>
      <c r="K12" s="43">
        <v>5803</v>
      </c>
      <c r="L12" s="42">
        <v>84781952.83</v>
      </c>
      <c r="M12" s="39">
        <v>876</v>
      </c>
      <c r="N12" s="37"/>
    </row>
    <row r="13" spans="1:14" ht="15">
      <c r="A13" s="37" t="s">
        <v>63</v>
      </c>
      <c r="B13" s="42">
        <v>1527259415.47</v>
      </c>
      <c r="C13" s="43">
        <v>2631</v>
      </c>
      <c r="D13" s="42">
        <v>450160447.24</v>
      </c>
      <c r="E13" s="43">
        <v>2390</v>
      </c>
      <c r="F13" s="42">
        <v>23888541.5</v>
      </c>
      <c r="G13" s="38">
        <v>600</v>
      </c>
      <c r="H13" s="42">
        <v>1582373169.53</v>
      </c>
      <c r="I13" s="43">
        <v>1753</v>
      </c>
      <c r="J13" s="42">
        <v>445943728.99</v>
      </c>
      <c r="K13" s="43">
        <v>1556</v>
      </c>
      <c r="L13" s="42">
        <v>33046735.5</v>
      </c>
      <c r="M13" s="39">
        <v>419</v>
      </c>
      <c r="N13" s="37"/>
    </row>
    <row r="14" spans="1:14" ht="15">
      <c r="A14" s="37" t="s">
        <v>64</v>
      </c>
      <c r="B14" s="42">
        <v>2630512731.8</v>
      </c>
      <c r="C14" s="43">
        <v>2781</v>
      </c>
      <c r="D14" s="42">
        <v>407796135.4</v>
      </c>
      <c r="E14" s="43">
        <v>2449</v>
      </c>
      <c r="F14" s="42">
        <v>26977088</v>
      </c>
      <c r="G14" s="38">
        <v>660</v>
      </c>
      <c r="H14" s="42">
        <v>2579270252.85</v>
      </c>
      <c r="I14" s="43">
        <v>1837</v>
      </c>
      <c r="J14" s="42">
        <v>393947247.8</v>
      </c>
      <c r="K14" s="43">
        <v>1567</v>
      </c>
      <c r="L14" s="42">
        <v>25718961.5</v>
      </c>
      <c r="M14" s="39">
        <v>443</v>
      </c>
      <c r="N14" s="37"/>
    </row>
    <row r="15" spans="1:14" ht="15">
      <c r="A15" s="37" t="s">
        <v>65</v>
      </c>
      <c r="B15" s="42">
        <v>1395609460.02</v>
      </c>
      <c r="C15" s="43">
        <v>2129</v>
      </c>
      <c r="D15" s="42">
        <v>260032036.81</v>
      </c>
      <c r="E15" s="43">
        <v>1880</v>
      </c>
      <c r="F15" s="42">
        <v>17005531.17</v>
      </c>
      <c r="G15" s="38">
        <v>560</v>
      </c>
      <c r="H15" s="42">
        <v>1487185113.75</v>
      </c>
      <c r="I15" s="43">
        <v>1443</v>
      </c>
      <c r="J15" s="42">
        <v>249387085.69</v>
      </c>
      <c r="K15" s="43">
        <v>1246</v>
      </c>
      <c r="L15" s="42">
        <v>19491391.5</v>
      </c>
      <c r="M15" s="39">
        <v>414</v>
      </c>
      <c r="N15" s="37"/>
    </row>
    <row r="16" spans="1:14" ht="15">
      <c r="A16" s="37" t="s">
        <v>66</v>
      </c>
      <c r="B16" s="42">
        <v>1164144372.82</v>
      </c>
      <c r="C16" s="43">
        <v>2466</v>
      </c>
      <c r="D16" s="42">
        <v>271169729.89</v>
      </c>
      <c r="E16" s="43">
        <v>2170</v>
      </c>
      <c r="F16" s="42">
        <v>22944740.83</v>
      </c>
      <c r="G16" s="38">
        <v>840</v>
      </c>
      <c r="H16" s="42">
        <v>1214285658.69</v>
      </c>
      <c r="I16" s="43">
        <v>1649</v>
      </c>
      <c r="J16" s="42">
        <v>259845098.52</v>
      </c>
      <c r="K16" s="43">
        <v>1424</v>
      </c>
      <c r="L16" s="42">
        <v>17546480.17</v>
      </c>
      <c r="M16" s="39">
        <v>594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2016-07-07T19:56:45Z</dcterms:modified>
  <cp:category/>
  <cp:version/>
  <cp:contentType/>
  <cp:contentStatus/>
</cp:coreProperties>
</file>