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<sst xmlns="http://schemas.openxmlformats.org/spreadsheetml/2006/main" count="203" uniqueCount="166">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</sst>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42705</v>
      </c>
      <c r="F7" s="3" t="s">
        <v>3</v>
      </c>
      <c r="G7" s="5">
        <v>42735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12/01/2016 - 12/31/2016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12/01/2015 - 12/31/2015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2166440373.8300004</v>
      </c>
      <c r="D6" s="46">
        <f>SUM(D7:D51)</f>
        <v>540317061.38</v>
      </c>
      <c r="E6" s="47">
        <f>SUM(E7:E51)</f>
        <v>31365865.9999453</v>
      </c>
      <c r="F6" s="45">
        <f>SUM(F7:F51)</f>
        <v>2102032712.3500004</v>
      </c>
      <c r="G6" s="46">
        <f>SUM(G7:G51)</f>
        <v>532786535.89</v>
      </c>
      <c r="H6" s="47">
        <f>SUM(H7:H51)</f>
        <v>22579588.666612696</v>
      </c>
      <c r="I6" s="20">
        <f>_xlfn.IFERROR((C6-F6)/F6,"")</f>
        <v>0.030640656114240234</v>
      </c>
      <c r="J6" s="20">
        <f>_xlfn.IFERROR((D6-G6)/G6,"")</f>
        <v>0.014134226341550746</v>
      </c>
      <c r="K6" s="20">
        <f>_xlfn.IFERROR((E6-H6)/H6,"")</f>
        <v>0.38912477384162597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57766961.65</v>
      </c>
      <c r="D7" s="53">
        <f>IF('County Data'!E2&gt;9,'County Data'!D2,"*")</f>
        <v>13772023.68</v>
      </c>
      <c r="E7" s="54">
        <f>IF('County Data'!G2&gt;9,'County Data'!F2,"*")</f>
        <v>638697.9999977</v>
      </c>
      <c r="F7" s="53">
        <f>IF('County Data'!I2&gt;9,'County Data'!H2,"*")</f>
        <v>65084211.59</v>
      </c>
      <c r="G7" s="53">
        <f>IF('County Data'!K2&gt;9,'County Data'!J2,"*")</f>
        <v>14978182.61</v>
      </c>
      <c r="H7" s="54">
        <f>IF('County Data'!M2&gt;9,'County Data'!L2,"*")</f>
        <v>767008.1666651</v>
      </c>
      <c r="I7" s="22">
        <f aca="true" t="shared" si="0" ref="I7:I50">_xlfn.IFERROR((C7-F7)/F7,"")</f>
        <v>-0.11242741920414195</v>
      </c>
      <c r="J7" s="22">
        <f aca="true" t="shared" si="1" ref="J7:J50">_xlfn.IFERROR((D7-G7)/G7,"")</f>
        <v>-0.08052772231490371</v>
      </c>
      <c r="K7" s="22">
        <f aca="true" t="shared" si="2" ref="K7:K50">_xlfn.IFERROR((E7-H7)/H7,"")</f>
        <v>-0.16728657170012157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105984743.51</v>
      </c>
      <c r="D8" s="53">
        <f>IF('County Data'!E3&gt;9,'County Data'!D3,"*")</f>
        <v>25312208.58</v>
      </c>
      <c r="E8" s="54">
        <f>IF('County Data'!G3&gt;9,'County Data'!F3,"*")</f>
        <v>752613.999997</v>
      </c>
      <c r="F8" s="53">
        <f>IF('County Data'!I3&gt;9,'County Data'!H3,"*")</f>
        <v>106112112.34</v>
      </c>
      <c r="G8" s="53">
        <f>IF('County Data'!K3&gt;9,'County Data'!J3,"*")</f>
        <v>25544662.1</v>
      </c>
      <c r="H8" s="54">
        <f>IF('County Data'!M3&gt;9,'County Data'!L3,"*")</f>
        <v>878356.4999966</v>
      </c>
      <c r="I8" s="22">
        <f t="shared" si="0"/>
        <v>-0.0012003231977127013</v>
      </c>
      <c r="J8" s="22">
        <f t="shared" si="1"/>
        <v>-0.009099886273304953</v>
      </c>
      <c r="K8" s="22">
        <f t="shared" si="2"/>
        <v>-0.14315656569978902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42436225.82</v>
      </c>
      <c r="D9" s="49">
        <f>IF('County Data'!E4&gt;9,'County Data'!D4,"*")</f>
        <v>12508301.22</v>
      </c>
      <c r="E9" s="50">
        <f>IF('County Data'!G4&gt;9,'County Data'!F4,"*")</f>
        <v>464185.1666643</v>
      </c>
      <c r="F9" s="51">
        <f>IF('County Data'!I4&gt;9,'County Data'!H4,"*")</f>
        <v>40147317.87</v>
      </c>
      <c r="G9" s="49">
        <f>IF('County Data'!K4&gt;9,'County Data'!J4,"*")</f>
        <v>12380162.09</v>
      </c>
      <c r="H9" s="50">
        <f>IF('County Data'!M4&gt;9,'County Data'!L4,"*")</f>
        <v>485032.4999977</v>
      </c>
      <c r="I9" s="9">
        <f t="shared" si="0"/>
        <v>0.05701272392371658</v>
      </c>
      <c r="J9" s="9">
        <f t="shared" si="1"/>
        <v>0.010350359637334992</v>
      </c>
      <c r="K9" s="9">
        <f t="shared" si="2"/>
        <v>-0.04298131224917674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623947471.06</v>
      </c>
      <c r="D10" s="53">
        <f>IF('County Data'!E5&gt;9,'County Data'!D5,"*")</f>
        <v>157248616.81</v>
      </c>
      <c r="E10" s="54">
        <f>IF('County Data'!G5&gt;9,'County Data'!F5,"*")</f>
        <v>12644342.6666522</v>
      </c>
      <c r="F10" s="53">
        <f>IF('County Data'!I5&gt;9,'County Data'!H5,"*")</f>
        <v>620580095.67</v>
      </c>
      <c r="G10" s="53">
        <f>IF('County Data'!K5&gt;9,'County Data'!J5,"*")</f>
        <v>163342682.31</v>
      </c>
      <c r="H10" s="54">
        <f>IF('County Data'!M5&gt;9,'County Data'!L5,"*")</f>
        <v>6163652.666652</v>
      </c>
      <c r="I10" s="22">
        <f t="shared" si="0"/>
        <v>0.005426173693767038</v>
      </c>
      <c r="J10" s="22">
        <f t="shared" si="1"/>
        <v>-0.0373084696162536</v>
      </c>
      <c r="K10" s="22">
        <f t="shared" si="2"/>
        <v>1.0514365994475174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975229.17</v>
      </c>
      <c r="D11" s="49">
        <f>IF('County Data'!E6&gt;9,'County Data'!D6,"*")</f>
        <v>448787.13</v>
      </c>
      <c r="E11" s="50" t="str">
        <f>IF('County Data'!G6&gt;9,'County Data'!F6,"*")</f>
        <v>*</v>
      </c>
      <c r="F11" s="51">
        <f>IF('County Data'!I6&gt;9,'County Data'!H6,"*")</f>
        <v>1018643.24</v>
      </c>
      <c r="G11" s="49">
        <f>IF('County Data'!K6&gt;9,'County Data'!J6,"*")</f>
        <v>422692.64</v>
      </c>
      <c r="H11" s="50" t="str">
        <f>IF('County Data'!M6&gt;9,'County Data'!L6,"*")</f>
        <v>*</v>
      </c>
      <c r="I11" s="9">
        <f t="shared" si="0"/>
        <v>-0.04261950435169034</v>
      </c>
      <c r="J11" s="9">
        <f t="shared" si="1"/>
        <v>0.06173395874600511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106826584.37</v>
      </c>
      <c r="D12" s="53">
        <f>IF('County Data'!E7&gt;9,'County Data'!D7,"*")</f>
        <v>18541416</v>
      </c>
      <c r="E12" s="54">
        <f>IF('County Data'!G7&gt;9,'County Data'!F7,"*")</f>
        <v>579811.1666643</v>
      </c>
      <c r="F12" s="53">
        <f>IF('County Data'!I7&gt;9,'County Data'!H7,"*")</f>
        <v>95904934.25</v>
      </c>
      <c r="G12" s="53">
        <f>IF('County Data'!K7&gt;9,'County Data'!J7,"*")</f>
        <v>17987247.32</v>
      </c>
      <c r="H12" s="54">
        <f>IF('County Data'!M7&gt;9,'County Data'!L7,"*")</f>
        <v>805248.3333313</v>
      </c>
      <c r="I12" s="22">
        <f t="shared" si="0"/>
        <v>0.11387996045677916</v>
      </c>
      <c r="J12" s="22">
        <f t="shared" si="1"/>
        <v>0.03080897650102471</v>
      </c>
      <c r="K12" s="22">
        <f t="shared" si="2"/>
        <v>-0.279959805361372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2681642.83</v>
      </c>
      <c r="D13" s="49">
        <f>IF('County Data'!E8&gt;9,'County Data'!D8,"*")</f>
        <v>855254.26</v>
      </c>
      <c r="E13" s="50" t="str">
        <f>IF('County Data'!G8&gt;9,'County Data'!F8,"*")</f>
        <v>*</v>
      </c>
      <c r="F13" s="51">
        <f>IF('County Data'!I8&gt;9,'County Data'!H8,"*")</f>
        <v>2772330.55</v>
      </c>
      <c r="G13" s="49">
        <f>IF('County Data'!K8&gt;9,'County Data'!J8,"*")</f>
        <v>914457.83</v>
      </c>
      <c r="H13" s="50" t="str">
        <f>IF('County Data'!M8&gt;9,'County Data'!L8,"*")</f>
        <v>*</v>
      </c>
      <c r="I13" s="9">
        <f t="shared" si="0"/>
        <v>-0.032711726961995834</v>
      </c>
      <c r="J13" s="9">
        <f t="shared" si="1"/>
        <v>-0.06474171695812364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65380799.32</v>
      </c>
      <c r="D14" s="53">
        <f>IF('County Data'!E9&gt;9,'County Data'!D9,"*")</f>
        <v>25904222.29</v>
      </c>
      <c r="E14" s="54">
        <f>IF('County Data'!G9&gt;9,'County Data'!F9,"*")</f>
        <v>677425.1666645</v>
      </c>
      <c r="F14" s="53">
        <f>IF('County Data'!I9&gt;9,'County Data'!H9,"*")</f>
        <v>44709198.33</v>
      </c>
      <c r="G14" s="53">
        <f>IF('County Data'!K9&gt;9,'County Data'!J9,"*")</f>
        <v>18928024.14</v>
      </c>
      <c r="H14" s="54">
        <f>IF('County Data'!M9&gt;9,'County Data'!L9,"*")</f>
        <v>836554.499998</v>
      </c>
      <c r="I14" s="22">
        <f t="shared" si="0"/>
        <v>0.4623567803077627</v>
      </c>
      <c r="J14" s="22">
        <f t="shared" si="1"/>
        <v>0.3685645209664234</v>
      </c>
      <c r="K14" s="22">
        <f t="shared" si="2"/>
        <v>-0.19021992390678719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26280766.97</v>
      </c>
      <c r="D15" s="59">
        <f>IF('County Data'!E10&gt;9,'County Data'!D10,"*")</f>
        <v>5373122.33</v>
      </c>
      <c r="E15" s="58">
        <f>IF('County Data'!G10&gt;9,'County Data'!F10,"*")</f>
        <v>220466.3333319</v>
      </c>
      <c r="F15" s="59">
        <f>IF('County Data'!I10&gt;9,'County Data'!H10,"*")</f>
        <v>25706920.47</v>
      </c>
      <c r="G15" s="59">
        <f>IF('County Data'!K10&gt;9,'County Data'!J10,"*")</f>
        <v>5342928.29</v>
      </c>
      <c r="H15" s="58">
        <f>IF('County Data'!M10&gt;9,'County Data'!L10,"*")</f>
        <v>278924.9999983</v>
      </c>
      <c r="I15" s="23">
        <f t="shared" si="0"/>
        <v>0.022322646567864066</v>
      </c>
      <c r="J15" s="23">
        <f t="shared" si="1"/>
        <v>0.00565121565575046</v>
      </c>
      <c r="K15" s="23">
        <f t="shared" si="2"/>
        <v>-0.2095856114251368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54766239.23</v>
      </c>
      <c r="D16" s="53">
        <f>IF('County Data'!E11&gt;9,'County Data'!D11,"*")</f>
        <v>15164292.38</v>
      </c>
      <c r="E16" s="54">
        <f>IF('County Data'!G11&gt;9,'County Data'!F11,"*")</f>
        <v>573567.9999975</v>
      </c>
      <c r="F16" s="53">
        <f>IF('County Data'!I11&gt;9,'County Data'!H11,"*")</f>
        <v>52973621.47</v>
      </c>
      <c r="G16" s="53">
        <f>IF('County Data'!K11&gt;9,'County Data'!J11,"*")</f>
        <v>12677972.11</v>
      </c>
      <c r="H16" s="54">
        <f>IF('County Data'!M11&gt;9,'County Data'!L11,"*")</f>
        <v>326671.4999977</v>
      </c>
      <c r="I16" s="22">
        <f t="shared" si="0"/>
        <v>0.03383981895621753</v>
      </c>
      <c r="J16" s="22">
        <f t="shared" si="1"/>
        <v>0.1961134042911222</v>
      </c>
      <c r="K16" s="22">
        <f t="shared" si="2"/>
        <v>0.7557944295769247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577358972.56</v>
      </c>
      <c r="D17" s="49">
        <f>IF('County Data'!E12&gt;9,'County Data'!D12,"*")</f>
        <v>127279627.25</v>
      </c>
      <c r="E17" s="50">
        <f>IF('County Data'!G12&gt;9,'County Data'!F12,"*")</f>
        <v>7702520.9999922</v>
      </c>
      <c r="F17" s="51">
        <f>IF('County Data'!I12&gt;9,'County Data'!H12,"*")</f>
        <v>534558044.31</v>
      </c>
      <c r="G17" s="49">
        <f>IF('County Data'!K12&gt;9,'County Data'!J12,"*")</f>
        <v>132316168.75</v>
      </c>
      <c r="H17" s="50">
        <f>IF('County Data'!M12&gt;9,'County Data'!L12,"*")</f>
        <v>3839113.4999928</v>
      </c>
      <c r="I17" s="9">
        <f t="shared" si="0"/>
        <v>0.08006787795186354</v>
      </c>
      <c r="J17" s="9">
        <f t="shared" si="1"/>
        <v>-0.03806444478842273</v>
      </c>
      <c r="K17" s="9">
        <f t="shared" si="2"/>
        <v>1.0063280233852543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113895774.39</v>
      </c>
      <c r="D18" s="53">
        <f>IF('County Data'!E13&gt;9,'County Data'!D13,"*")</f>
        <v>43845675.86</v>
      </c>
      <c r="E18" s="54">
        <f>IF('County Data'!G13&gt;9,'County Data'!F13,"*")</f>
        <v>3297988.3333286</v>
      </c>
      <c r="F18" s="53">
        <f>IF('County Data'!I13&gt;9,'County Data'!H13,"*")</f>
        <v>117834649.48</v>
      </c>
      <c r="G18" s="53">
        <f>IF('County Data'!K13&gt;9,'County Data'!J13,"*")</f>
        <v>42887231.03</v>
      </c>
      <c r="H18" s="54">
        <f>IF('County Data'!M13&gt;9,'County Data'!L13,"*")</f>
        <v>3781454.9999963</v>
      </c>
      <c r="I18" s="22">
        <f t="shared" si="0"/>
        <v>-0.033427138005519726</v>
      </c>
      <c r="J18" s="22">
        <f t="shared" si="1"/>
        <v>0.02234802310574813</v>
      </c>
      <c r="K18" s="22">
        <f t="shared" si="2"/>
        <v>-0.12785202168693607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209993661.21</v>
      </c>
      <c r="D19" s="49">
        <f>IF('County Data'!E14&gt;9,'County Data'!D14,"*")</f>
        <v>38702098.47</v>
      </c>
      <c r="E19" s="50">
        <f>IF('County Data'!G14&gt;9,'County Data'!F14,"*")</f>
        <v>1841260.1666625</v>
      </c>
      <c r="F19" s="51">
        <f>IF('County Data'!I14&gt;9,'County Data'!H14,"*")</f>
        <v>233362348.22</v>
      </c>
      <c r="G19" s="49">
        <f>IF('County Data'!K14&gt;9,'County Data'!J14,"*")</f>
        <v>38827258.24</v>
      </c>
      <c r="H19" s="50">
        <f>IF('County Data'!M14&gt;9,'County Data'!L14,"*")</f>
        <v>1844456.166662</v>
      </c>
      <c r="I19" s="9">
        <f t="shared" si="0"/>
        <v>-0.10013906351323391</v>
      </c>
      <c r="J19" s="9">
        <f t="shared" si="1"/>
        <v>-0.003223502654407443</v>
      </c>
      <c r="K19" s="9">
        <f t="shared" si="2"/>
        <v>-0.0017327600716496468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89634814.65</v>
      </c>
      <c r="D20" s="53">
        <f>IF('County Data'!E15&gt;9,'County Data'!D15,"*")</f>
        <v>27074979.79</v>
      </c>
      <c r="E20" s="54">
        <f>IF('County Data'!G15&gt;9,'County Data'!F15,"*")</f>
        <v>883347.8333299</v>
      </c>
      <c r="F20" s="53">
        <f>IF('County Data'!I15&gt;9,'County Data'!H15,"*")</f>
        <v>80079870.17</v>
      </c>
      <c r="G20" s="53">
        <f>IF('County Data'!K15&gt;9,'County Data'!J15,"*")</f>
        <v>22929644.9</v>
      </c>
      <c r="H20" s="54">
        <f>IF('County Data'!M15&gt;9,'County Data'!L15,"*")</f>
        <v>1050405.9999965</v>
      </c>
      <c r="I20" s="22">
        <f t="shared" si="0"/>
        <v>0.11931768195572742</v>
      </c>
      <c r="J20" s="22">
        <f t="shared" si="1"/>
        <v>0.18078495799121602</v>
      </c>
      <c r="K20" s="22">
        <f t="shared" si="2"/>
        <v>-0.15904151981915246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88510487.09</v>
      </c>
      <c r="D21" s="49">
        <f>IF('County Data'!E16&gt;9,'County Data'!D16,"*")</f>
        <v>28286435.33</v>
      </c>
      <c r="E21" s="50">
        <f>IF('County Data'!G16&gt;9,'County Data'!F16,"*")</f>
        <v>1089638.1666627</v>
      </c>
      <c r="F21" s="51">
        <f>IF('County Data'!I16&gt;9,'County Data'!H16,"*")</f>
        <v>81188414.39</v>
      </c>
      <c r="G21" s="49">
        <f>IF('County Data'!K16&gt;9,'County Data'!J16,"*")</f>
        <v>23307221.53</v>
      </c>
      <c r="H21" s="50">
        <f>IF('County Data'!M16&gt;9,'County Data'!L16,"*")</f>
        <v>1522708.8333284</v>
      </c>
      <c r="I21" s="9">
        <f t="shared" si="0"/>
        <v>0.0901861768703524</v>
      </c>
      <c r="J21" s="9">
        <f t="shared" si="1"/>
        <v>0.21363395004380845</v>
      </c>
      <c r="K21" s="9">
        <f t="shared" si="2"/>
        <v>-0.2844080609416813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12/01/2016 - 12/31/2016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12/01/2015 - 12/31/2015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1006948.61</v>
      </c>
      <c r="D6" s="46">
        <f>IF('Town Data'!E2&gt;9,'Town Data'!D2,"*")</f>
        <v>296907.13</v>
      </c>
      <c r="E6" s="47" t="str">
        <f>IF('Town Data'!G2&gt;9,'Town Data'!F2,"*")</f>
        <v>*</v>
      </c>
      <c r="F6" s="46">
        <f>IF('Town Data'!I2&gt;9,'Town Data'!H2,"*")</f>
        <v>1016661.93</v>
      </c>
      <c r="G6" s="46">
        <f>IF('Town Data'!K2&gt;9,'Town Data'!J2,"*")</f>
        <v>317981.53</v>
      </c>
      <c r="H6" s="47" t="str">
        <f>IF('Town Data'!M2&gt;9,'Town Data'!L2,"*")</f>
        <v>*</v>
      </c>
      <c r="I6" s="20">
        <f>_xlfn.IFERROR((C6-F6)/F6,"")</f>
        <v>-0.009554129758748874</v>
      </c>
      <c r="J6" s="20">
        <f>_xlfn.IFERROR((D6-G6)/G6,"")</f>
        <v>-0.06627554751371886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13022751.28</v>
      </c>
      <c r="D7" s="49">
        <f>IF('Town Data'!E3&gt;9,'Town Data'!D3,"*")</f>
        <v>434696.76</v>
      </c>
      <c r="E7" s="50" t="str">
        <f>IF('Town Data'!G3&gt;9,'Town Data'!F3,"*")</f>
        <v>*</v>
      </c>
      <c r="F7" s="51">
        <f>IF('Town Data'!I3&gt;9,'Town Data'!H3,"*")</f>
        <v>12574746.59</v>
      </c>
      <c r="G7" s="49">
        <f>IF('Town Data'!K3&gt;9,'Town Data'!J3,"*")</f>
        <v>479895.33</v>
      </c>
      <c r="H7" s="50" t="str">
        <f>IF('Town Data'!M3&gt;9,'Town Data'!L3,"*")</f>
        <v>*</v>
      </c>
      <c r="I7" s="9">
        <f aca="true" t="shared" si="0" ref="I7:I70">_xlfn.IFERROR((C7-F7)/F7,"")</f>
        <v>0.03562733346501573</v>
      </c>
      <c r="J7" s="9">
        <f aca="true" t="shared" si="1" ref="J7:J70">_xlfn.IFERROR((D7-G7)/G7,"")</f>
        <v>-0.0941842255476835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42028064.52</v>
      </c>
      <c r="D8" s="53">
        <f>IF('Town Data'!E4&gt;9,'Town Data'!D4,"*")</f>
        <v>10583475.32</v>
      </c>
      <c r="E8" s="54">
        <f>IF('Town Data'!G4&gt;9,'Town Data'!F4,"*")</f>
        <v>145359.8333319</v>
      </c>
      <c r="F8" s="53">
        <f>IF('Town Data'!I4&gt;9,'Town Data'!H4,"*")</f>
        <v>46476602.46</v>
      </c>
      <c r="G8" s="53">
        <f>IF('Town Data'!K4&gt;9,'Town Data'!J4,"*")</f>
        <v>11160585.21</v>
      </c>
      <c r="H8" s="54">
        <f>IF('Town Data'!M4&gt;9,'Town Data'!L4,"*")</f>
        <v>247362.9999989</v>
      </c>
      <c r="I8" s="22">
        <f t="shared" si="0"/>
        <v>-0.09571564409917062</v>
      </c>
      <c r="J8" s="22">
        <f t="shared" si="1"/>
        <v>-0.05170964417554951</v>
      </c>
      <c r="K8" s="22">
        <f t="shared" si="2"/>
        <v>-0.41236226382867924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11102155.25</v>
      </c>
      <c r="D9" s="49">
        <f>IF('Town Data'!E5&gt;9,'Town Data'!D5,"*")</f>
        <v>1133393.11</v>
      </c>
      <c r="E9" s="50" t="str">
        <f>IF('Town Data'!G5&gt;9,'Town Data'!F5,"*")</f>
        <v>*</v>
      </c>
      <c r="F9" s="51">
        <f>IF('Town Data'!I5&gt;9,'Town Data'!H5,"*")</f>
        <v>31803083.14</v>
      </c>
      <c r="G9" s="49">
        <f>IF('Town Data'!K5&gt;9,'Town Data'!J5,"*")</f>
        <v>1066535.77</v>
      </c>
      <c r="H9" s="50" t="str">
        <f>IF('Town Data'!M5&gt;9,'Town Data'!L5,"*")</f>
        <v>*</v>
      </c>
      <c r="I9" s="9">
        <f t="shared" si="0"/>
        <v>-0.6509094668234735</v>
      </c>
      <c r="J9" s="9">
        <f t="shared" si="1"/>
        <v>0.06268644885675057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13202053.7</v>
      </c>
      <c r="D10" s="53">
        <f>IF('Town Data'!E6&gt;9,'Town Data'!D6,"*")</f>
        <v>1053559.6</v>
      </c>
      <c r="E10" s="54">
        <f>IF('Town Data'!G6&gt;9,'Town Data'!F6,"*")</f>
        <v>26049.833333</v>
      </c>
      <c r="F10" s="53">
        <f>IF('Town Data'!I6&gt;9,'Town Data'!H6,"*")</f>
        <v>13807696.84</v>
      </c>
      <c r="G10" s="53">
        <f>IF('Town Data'!K6&gt;9,'Town Data'!J6,"*")</f>
        <v>1123648.55</v>
      </c>
      <c r="H10" s="54">
        <f>IF('Town Data'!M6&gt;9,'Town Data'!L6,"*")</f>
        <v>42388.9999996</v>
      </c>
      <c r="I10" s="22">
        <f t="shared" si="0"/>
        <v>-0.04386271997553508</v>
      </c>
      <c r="J10" s="22">
        <f t="shared" si="1"/>
        <v>-0.06237622074980647</v>
      </c>
      <c r="K10" s="22">
        <f t="shared" si="2"/>
        <v>-0.38545770522433137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37372052.97</v>
      </c>
      <c r="D11" s="49">
        <f>IF('Town Data'!E7&gt;9,'Town Data'!D7,"*")</f>
        <v>12927492.5</v>
      </c>
      <c r="E11" s="50">
        <f>IF('Town Data'!G7&gt;9,'Town Data'!F7,"*")</f>
        <v>259639.1666652</v>
      </c>
      <c r="F11" s="51">
        <f>IF('Town Data'!I7&gt;9,'Town Data'!H7,"*")</f>
        <v>35565883.47</v>
      </c>
      <c r="G11" s="49">
        <f>IF('Town Data'!K7&gt;9,'Town Data'!J7,"*")</f>
        <v>12820881.82</v>
      </c>
      <c r="H11" s="50">
        <f>IF('Town Data'!M7&gt;9,'Town Data'!L7,"*")</f>
        <v>302594.4999983</v>
      </c>
      <c r="I11" s="9">
        <f t="shared" si="0"/>
        <v>0.0507837658953</v>
      </c>
      <c r="J11" s="9">
        <f t="shared" si="1"/>
        <v>0.008315393706670927</v>
      </c>
      <c r="K11" s="9">
        <f t="shared" si="2"/>
        <v>-0.14195675510738404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21506864.86</v>
      </c>
      <c r="D12" s="53">
        <f>IF('Town Data'!E8&gt;9,'Town Data'!D8,"*")</f>
        <v>7572279.56</v>
      </c>
      <c r="E12" s="54">
        <f>IF('Town Data'!G8&gt;9,'Town Data'!F8,"*")</f>
        <v>792515.9999994</v>
      </c>
      <c r="F12" s="53">
        <f>IF('Town Data'!I8&gt;9,'Town Data'!H8,"*")</f>
        <v>20050173.51</v>
      </c>
      <c r="G12" s="53">
        <f>IF('Town Data'!K8&gt;9,'Town Data'!J8,"*")</f>
        <v>7084773.81</v>
      </c>
      <c r="H12" s="54">
        <f>IF('Town Data'!M8&gt;9,'Town Data'!L8,"*")</f>
        <v>60722.1666658</v>
      </c>
      <c r="I12" s="22">
        <f t="shared" si="0"/>
        <v>0.07265230643881833</v>
      </c>
      <c r="J12" s="22">
        <f t="shared" si="1"/>
        <v>0.06881034780699655</v>
      </c>
      <c r="K12" s="22">
        <f t="shared" si="2"/>
        <v>12.051510568804549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1307884.94</v>
      </c>
      <c r="D13" s="49">
        <f>IF('Town Data'!E9&gt;9,'Town Data'!D9,"*")</f>
        <v>448950.27</v>
      </c>
      <c r="E13" s="50" t="str">
        <f>IF('Town Data'!G9&gt;9,'Town Data'!F9,"*")</f>
        <v>*</v>
      </c>
      <c r="F13" s="51">
        <f>IF('Town Data'!I9&gt;9,'Town Data'!H9,"*")</f>
        <v>1307900.31</v>
      </c>
      <c r="G13" s="49">
        <f>IF('Town Data'!K9&gt;9,'Town Data'!J9,"*")</f>
        <v>464798.71</v>
      </c>
      <c r="H13" s="50" t="str">
        <f>IF('Town Data'!M9&gt;9,'Town Data'!L9,"*")</f>
        <v>*</v>
      </c>
      <c r="I13" s="9">
        <f t="shared" si="0"/>
        <v>-1.1751660185868262E-05</v>
      </c>
      <c r="J13" s="9">
        <f t="shared" si="1"/>
        <v>-0.034097426819450515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8929218.47</v>
      </c>
      <c r="D14" s="53">
        <f>IF('Town Data'!E10&gt;9,'Town Data'!D10,"*")</f>
        <v>1881588.41</v>
      </c>
      <c r="E14" s="54">
        <f>IF('Town Data'!G10&gt;9,'Town Data'!F10,"*")</f>
        <v>54593.1666664</v>
      </c>
      <c r="F14" s="53">
        <f>IF('Town Data'!I10&gt;9,'Town Data'!H10,"*")</f>
        <v>8521118.62</v>
      </c>
      <c r="G14" s="53">
        <f>IF('Town Data'!K10&gt;9,'Town Data'!J10,"*")</f>
        <v>1765196.93</v>
      </c>
      <c r="H14" s="54">
        <f>IF('Town Data'!M10&gt;9,'Town Data'!L10,"*")</f>
        <v>144930.1666663</v>
      </c>
      <c r="I14" s="22">
        <f t="shared" si="0"/>
        <v>0.04789275542323122</v>
      </c>
      <c r="J14" s="22">
        <f t="shared" si="1"/>
        <v>0.06593682439726427</v>
      </c>
      <c r="K14" s="22">
        <f t="shared" si="2"/>
        <v>-0.6233139868520255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5636033.46</v>
      </c>
      <c r="D15" s="49">
        <f>IF('Town Data'!E11&gt;9,'Town Data'!D11,"*")</f>
        <v>1074500.45</v>
      </c>
      <c r="E15" s="50" t="str">
        <f>IF('Town Data'!G11&gt;9,'Town Data'!F11,"*")</f>
        <v>*</v>
      </c>
      <c r="F15" s="51">
        <f>IF('Town Data'!I11&gt;9,'Town Data'!H11,"*")</f>
        <v>8668313.48</v>
      </c>
      <c r="G15" s="49">
        <f>IF('Town Data'!K11&gt;9,'Town Data'!J11,"*")</f>
        <v>980868.81</v>
      </c>
      <c r="H15" s="50" t="str">
        <f>IF('Town Data'!M11&gt;9,'Town Data'!L11,"*")</f>
        <v>*</v>
      </c>
      <c r="I15" s="9">
        <f t="shared" si="0"/>
        <v>-0.34981199364746557</v>
      </c>
      <c r="J15" s="9">
        <f t="shared" si="1"/>
        <v>0.09545786250456867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46535198.78</v>
      </c>
      <c r="D16" s="56">
        <f>IF('Town Data'!E12&gt;9,'Town Data'!D12,"*")</f>
        <v>9131544.94</v>
      </c>
      <c r="E16" s="57">
        <f>IF('Town Data'!G12&gt;9,'Town Data'!F12,"*")</f>
        <v>494051.1666648</v>
      </c>
      <c r="F16" s="56">
        <f>IF('Town Data'!I12&gt;9,'Town Data'!H12,"*")</f>
        <v>45520991.09</v>
      </c>
      <c r="G16" s="56">
        <f>IF('Town Data'!K12&gt;9,'Town Data'!J12,"*")</f>
        <v>9612806.17</v>
      </c>
      <c r="H16" s="57">
        <f>IF('Town Data'!M12&gt;9,'Town Data'!L12,"*")</f>
        <v>433636.3333314</v>
      </c>
      <c r="I16" s="26">
        <f t="shared" si="0"/>
        <v>0.02228000018705211</v>
      </c>
      <c r="J16" s="26">
        <f t="shared" si="1"/>
        <v>-0.05006459315719256</v>
      </c>
      <c r="K16" s="26">
        <f t="shared" si="2"/>
        <v>0.13932142832512354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847910.38</v>
      </c>
      <c r="D17" s="53">
        <f>IF('Town Data'!E13&gt;9,'Town Data'!D13,"*")</f>
        <v>257221.6</v>
      </c>
      <c r="E17" s="54" t="str">
        <f>IF('Town Data'!G13&gt;9,'Town Data'!F13,"*")</f>
        <v>*</v>
      </c>
      <c r="F17" s="53">
        <f>IF('Town Data'!I13&gt;9,'Town Data'!H13,"*")</f>
        <v>464765.89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  <v>0.8243816903172476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544738.36</v>
      </c>
      <c r="D18" s="49" t="str">
        <f>IF('Town Data'!E14&gt;9,'Town Data'!D14,"*")</f>
        <v>*</v>
      </c>
      <c r="E18" s="50" t="str">
        <f>IF('Town Data'!G14&gt;9,'Town Data'!F14,"*")</f>
        <v>*</v>
      </c>
      <c r="F18" s="51">
        <f>IF('Town Data'!I14&gt;9,'Town Data'!H14,"*")</f>
        <v>612571.56</v>
      </c>
      <c r="G18" s="49">
        <f>IF('Town Data'!K14&gt;9,'Town Data'!J14,"*")</f>
        <v>250521.95</v>
      </c>
      <c r="H18" s="50" t="str">
        <f>IF('Town Data'!M14&gt;9,'Town Data'!L14,"*")</f>
        <v>*</v>
      </c>
      <c r="I18" s="9">
        <f t="shared" si="0"/>
        <v>-0.11073514415197477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3939593.04</v>
      </c>
      <c r="D19" s="53">
        <f>IF('Town Data'!E15&gt;9,'Town Data'!D15,"*")</f>
        <v>1145536.13</v>
      </c>
      <c r="E19" s="54" t="str">
        <f>IF('Town Data'!G15&gt;9,'Town Data'!F15,"*")</f>
        <v>*</v>
      </c>
      <c r="F19" s="53">
        <f>IF('Town Data'!I15&gt;9,'Town Data'!H15,"*")</f>
        <v>3804847.04</v>
      </c>
      <c r="G19" s="53">
        <f>IF('Town Data'!K15&gt;9,'Town Data'!J15,"*")</f>
        <v>1180021.16</v>
      </c>
      <c r="H19" s="54" t="str">
        <f>IF('Town Data'!M15&gt;9,'Town Data'!L15,"*")</f>
        <v>*</v>
      </c>
      <c r="I19" s="22">
        <f t="shared" si="0"/>
        <v>0.03541430143798895</v>
      </c>
      <c r="J19" s="22">
        <f t="shared" si="1"/>
        <v>-0.029224077642811108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708121.63</v>
      </c>
      <c r="D20" s="49">
        <f>IF('Town Data'!E16&gt;9,'Town Data'!D16,"*")</f>
        <v>390453.77</v>
      </c>
      <c r="E20" s="50" t="str">
        <f>IF('Town Data'!G16&gt;9,'Town Data'!F16,"*")</f>
        <v>*</v>
      </c>
      <c r="F20" s="51">
        <f>IF('Town Data'!I16&gt;9,'Town Data'!H16,"*")</f>
        <v>546080.77</v>
      </c>
      <c r="G20" s="49">
        <f>IF('Town Data'!K16&gt;9,'Town Data'!J16,"*")</f>
        <v>244086.67</v>
      </c>
      <c r="H20" s="50" t="str">
        <f>IF('Town Data'!M16&gt;9,'Town Data'!L16,"*")</f>
        <v>*</v>
      </c>
      <c r="I20" s="9">
        <f t="shared" si="0"/>
        <v>0.29673423585305886</v>
      </c>
      <c r="J20" s="9">
        <f t="shared" si="1"/>
        <v>0.5996521645364739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106558696.52</v>
      </c>
      <c r="D21" s="53">
        <f>IF('Town Data'!E17&gt;9,'Town Data'!D17,"*")</f>
        <v>26135030.41</v>
      </c>
      <c r="E21" s="54">
        <f>IF('Town Data'!G17&gt;9,'Town Data'!F17,"*")</f>
        <v>1181220.8333306</v>
      </c>
      <c r="F21" s="53">
        <f>IF('Town Data'!I17&gt;9,'Town Data'!H17,"*")</f>
        <v>108042147.44</v>
      </c>
      <c r="G21" s="53">
        <f>IF('Town Data'!K17&gt;9,'Town Data'!J17,"*")</f>
        <v>26336028.05</v>
      </c>
      <c r="H21" s="54">
        <f>IF('Town Data'!M17&gt;9,'Town Data'!L17,"*")</f>
        <v>692131.1666638</v>
      </c>
      <c r="I21" s="22">
        <f t="shared" si="0"/>
        <v>-0.013730298361792742</v>
      </c>
      <c r="J21" s="22">
        <f t="shared" si="1"/>
        <v>-0.0076320407776904915</v>
      </c>
      <c r="K21" s="22">
        <f t="shared" si="2"/>
        <v>0.7066430327423378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5048491.48</v>
      </c>
      <c r="D22" s="49">
        <f>IF('Town Data'!E18&gt;9,'Town Data'!D18,"*")</f>
        <v>2702648.11</v>
      </c>
      <c r="E22" s="50" t="str">
        <f>IF('Town Data'!G18&gt;9,'Town Data'!F18,"*")</f>
        <v>*</v>
      </c>
      <c r="F22" s="51">
        <f>IF('Town Data'!I18&gt;9,'Town Data'!H18,"*")</f>
        <v>4341256.97</v>
      </c>
      <c r="G22" s="49">
        <f>IF('Town Data'!K18&gt;9,'Town Data'!J18,"*")</f>
        <v>1815047.58</v>
      </c>
      <c r="H22" s="50" t="str">
        <f>IF('Town Data'!M18&gt;9,'Town Data'!L18,"*")</f>
        <v>*</v>
      </c>
      <c r="I22" s="9">
        <f t="shared" si="0"/>
        <v>0.16291007763127202</v>
      </c>
      <c r="J22" s="9">
        <f t="shared" si="1"/>
        <v>0.489023284998402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6772147.48</v>
      </c>
      <c r="D23" s="53">
        <f>IF('Town Data'!E19&gt;9,'Town Data'!D19,"*")</f>
        <v>736036.72</v>
      </c>
      <c r="E23" s="54" t="str">
        <f>IF('Town Data'!G19&gt;9,'Town Data'!F19,"*")</f>
        <v>*</v>
      </c>
      <c r="F23" s="53">
        <f>IF('Town Data'!I19&gt;9,'Town Data'!H19,"*")</f>
        <v>6900926.8</v>
      </c>
      <c r="G23" s="53">
        <f>IF('Town Data'!K19&gt;9,'Town Data'!J19,"*")</f>
        <v>857483.73</v>
      </c>
      <c r="H23" s="54" t="str">
        <f>IF('Town Data'!M19&gt;9,'Town Data'!L19,"*")</f>
        <v>*</v>
      </c>
      <c r="I23" s="22">
        <f t="shared" si="0"/>
        <v>-0.018661163019436662</v>
      </c>
      <c r="J23" s="22">
        <f t="shared" si="1"/>
        <v>-0.14163185346968626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807519.65</v>
      </c>
      <c r="D24" s="49">
        <f>IF('Town Data'!E20&gt;9,'Town Data'!D20,"*")</f>
        <v>279779.27</v>
      </c>
      <c r="E24" s="50" t="str">
        <f>IF('Town Data'!G20&gt;9,'Town Data'!F20,"*")</f>
        <v>*</v>
      </c>
      <c r="F24" s="51">
        <f>IF('Town Data'!I20&gt;9,'Town Data'!H20,"*")</f>
        <v>550724.65</v>
      </c>
      <c r="G24" s="49">
        <f>IF('Town Data'!K20&gt;9,'Town Data'!J20,"*")</f>
        <v>199182.48</v>
      </c>
      <c r="H24" s="50" t="str">
        <f>IF('Town Data'!M20&gt;9,'Town Data'!L20,"*")</f>
        <v>*</v>
      </c>
      <c r="I24" s="9">
        <f t="shared" si="0"/>
        <v>0.4662856474646631</v>
      </c>
      <c r="J24" s="9">
        <f t="shared" si="1"/>
        <v>0.40463794807655773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182158.98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317721.98</v>
      </c>
      <c r="G25" s="53">
        <f>IF('Town Data'!K21&gt;9,'Town Data'!J21,"*")</f>
        <v>79109.71</v>
      </c>
      <c r="H25" s="54" t="str">
        <f>IF('Town Data'!M21&gt;9,'Town Data'!L21,"*")</f>
        <v>*</v>
      </c>
      <c r="I25" s="22">
        <f t="shared" si="0"/>
        <v>-0.42667177133920664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2823712.56</v>
      </c>
      <c r="D26" s="49">
        <f>IF('Town Data'!E22&gt;9,'Town Data'!D22,"*")</f>
        <v>841020.34</v>
      </c>
      <c r="E26" s="50">
        <f>IF('Town Data'!G22&gt;9,'Town Data'!F22,"*")</f>
        <v>124040.3333331</v>
      </c>
      <c r="F26" s="51">
        <f>IF('Town Data'!I22&gt;9,'Town Data'!H22,"*")</f>
        <v>2361407.26</v>
      </c>
      <c r="G26" s="49">
        <f>IF('Town Data'!K22&gt;9,'Town Data'!J22,"*")</f>
        <v>616321.84</v>
      </c>
      <c r="H26" s="50">
        <f>IF('Town Data'!M22&gt;9,'Town Data'!L22,"*")</f>
        <v>199567.9999997</v>
      </c>
      <c r="I26" s="9">
        <f t="shared" si="0"/>
        <v>0.19577533610191422</v>
      </c>
      <c r="J26" s="9">
        <f t="shared" si="1"/>
        <v>0.36457981109350274</v>
      </c>
      <c r="K26" s="9">
        <f t="shared" si="2"/>
        <v>-0.37845579785693867</v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4492132.73</v>
      </c>
      <c r="D27" s="53">
        <f>IF('Town Data'!E23&gt;9,'Town Data'!D23,"*")</f>
        <v>1816752.18</v>
      </c>
      <c r="E27" s="54" t="str">
        <f>IF('Town Data'!G23&gt;9,'Town Data'!F23,"*")</f>
        <v>*</v>
      </c>
      <c r="F27" s="53">
        <f>IF('Town Data'!I23&gt;9,'Town Data'!H23,"*")</f>
        <v>4929976.97</v>
      </c>
      <c r="G27" s="53">
        <f>IF('Town Data'!K23&gt;9,'Town Data'!J23,"*")</f>
        <v>1850635.11</v>
      </c>
      <c r="H27" s="54" t="str">
        <f>IF('Town Data'!M23&gt;9,'Town Data'!L23,"*")</f>
        <v>*</v>
      </c>
      <c r="I27" s="22">
        <f t="shared" si="0"/>
        <v>-0.08881263394623917</v>
      </c>
      <c r="J27" s="22">
        <f t="shared" si="1"/>
        <v>-0.018308811832711942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125499634.8</v>
      </c>
      <c r="D28" s="49">
        <f>IF('Town Data'!E24&gt;9,'Town Data'!D24,"*")</f>
        <v>28464193.62</v>
      </c>
      <c r="E28" s="50">
        <f>IF('Town Data'!G24&gt;9,'Town Data'!F24,"*")</f>
        <v>1568938.1666654</v>
      </c>
      <c r="F28" s="51">
        <f>IF('Town Data'!I24&gt;9,'Town Data'!H24,"*")</f>
        <v>113439048.26</v>
      </c>
      <c r="G28" s="49">
        <f>IF('Town Data'!K24&gt;9,'Town Data'!J24,"*")</f>
        <v>29702111.1</v>
      </c>
      <c r="H28" s="50">
        <f>IF('Town Data'!M24&gt;9,'Town Data'!L24,"*")</f>
        <v>1254061.4999987</v>
      </c>
      <c r="I28" s="9">
        <f t="shared" si="0"/>
        <v>0.10631776910149468</v>
      </c>
      <c r="J28" s="9">
        <f t="shared" si="1"/>
        <v>-0.041677760743410605</v>
      </c>
      <c r="K28" s="9">
        <f t="shared" si="2"/>
        <v>0.25108550630652976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365277.94</v>
      </c>
      <c r="D29" s="53">
        <f>IF('Town Data'!E25&gt;9,'Town Data'!D25,"*")</f>
        <v>186608.19</v>
      </c>
      <c r="E29" s="54" t="str">
        <f>IF('Town Data'!G25&gt;9,'Town Data'!F25,"*")</f>
        <v>*</v>
      </c>
      <c r="F29" s="53">
        <f>IF('Town Data'!I25&gt;9,'Town Data'!H25,"*")</f>
        <v>359985.48</v>
      </c>
      <c r="G29" s="53">
        <f>IF('Town Data'!K25&gt;9,'Town Data'!J25,"*")</f>
        <v>187596.7</v>
      </c>
      <c r="H29" s="54" t="str">
        <f>IF('Town Data'!M25&gt;9,'Town Data'!L25,"*")</f>
        <v>*</v>
      </c>
      <c r="I29" s="22">
        <f t="shared" si="0"/>
        <v>0.01470187075323155</v>
      </c>
      <c r="J29" s="22">
        <f t="shared" si="1"/>
        <v>-0.005269335761236787</v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8">
        <f>IF('Town Data'!C26&gt;9,'Town Data'!B26,"*")</f>
        <v>493680.75</v>
      </c>
      <c r="D30" s="49">
        <f>IF('Town Data'!E26&gt;9,'Town Data'!D26,"*")</f>
        <v>385164.72</v>
      </c>
      <c r="E30" s="50" t="str">
        <f>IF('Town Data'!G26&gt;9,'Town Data'!F26,"*")</f>
        <v>*</v>
      </c>
      <c r="F30" s="51">
        <f>IF('Town Data'!I26&gt;9,'Town Data'!H26,"*")</f>
        <v>526079.03</v>
      </c>
      <c r="G30" s="49">
        <f>IF('Town Data'!K26&gt;9,'Town Data'!J26,"*")</f>
        <v>418345.71</v>
      </c>
      <c r="H30" s="50" t="str">
        <f>IF('Town Data'!M26&gt;9,'Town Data'!L26,"*")</f>
        <v>*</v>
      </c>
      <c r="I30" s="9">
        <f t="shared" si="0"/>
        <v>-0.06158443532714092</v>
      </c>
      <c r="J30" s="9">
        <f t="shared" si="1"/>
        <v>-0.07931476099037814</v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2">
        <f>IF('Town Data'!C27&gt;9,'Town Data'!B27,"*")</f>
        <v>20540854.93</v>
      </c>
      <c r="D31" s="53">
        <f>IF('Town Data'!E27&gt;9,'Town Data'!D27,"*")</f>
        <v>7788087.84</v>
      </c>
      <c r="E31" s="54">
        <f>IF('Town Data'!G27&gt;9,'Town Data'!F27,"*")</f>
        <v>286577.8333326</v>
      </c>
      <c r="F31" s="53">
        <f>IF('Town Data'!I27&gt;9,'Town Data'!H27,"*")</f>
        <v>16667550.65</v>
      </c>
      <c r="G31" s="53">
        <f>IF('Town Data'!K27&gt;9,'Town Data'!J27,"*")</f>
        <v>5189523.33</v>
      </c>
      <c r="H31" s="54">
        <f>IF('Town Data'!M27&gt;9,'Town Data'!L27,"*")</f>
        <v>133219.4999993</v>
      </c>
      <c r="I31" s="22">
        <f t="shared" si="0"/>
        <v>0.23238593128259066</v>
      </c>
      <c r="J31" s="22">
        <f t="shared" si="1"/>
        <v>0.5007327927360912</v>
      </c>
      <c r="K31" s="22">
        <f t="shared" si="2"/>
        <v>1.151170311659373</v>
      </c>
      <c r="L31" s="15"/>
    </row>
    <row r="32" spans="1:12" ht="15">
      <c r="A32" s="15"/>
      <c r="B32" s="15" t="str">
        <f>'Town Data'!A28</f>
        <v>DORSET</v>
      </c>
      <c r="C32" s="48">
        <f>IF('Town Data'!C28&gt;9,'Town Data'!B28,"*")</f>
        <v>1774951.32</v>
      </c>
      <c r="D32" s="49">
        <f>IF('Town Data'!E28&gt;9,'Town Data'!D28,"*")</f>
        <v>519146.56</v>
      </c>
      <c r="E32" s="50" t="str">
        <f>IF('Town Data'!G28&gt;9,'Town Data'!F28,"*")</f>
        <v>*</v>
      </c>
      <c r="F32" s="51">
        <f>IF('Town Data'!I28&gt;9,'Town Data'!H28,"*")</f>
        <v>1731824.52</v>
      </c>
      <c r="G32" s="49">
        <f>IF('Town Data'!K28&gt;9,'Town Data'!J28,"*")</f>
        <v>477283.05</v>
      </c>
      <c r="H32" s="50" t="str">
        <f>IF('Town Data'!M28&gt;9,'Town Data'!L28,"*")</f>
        <v>*</v>
      </c>
      <c r="I32" s="9">
        <f t="shared" si="0"/>
        <v>0.024902523033915727</v>
      </c>
      <c r="J32" s="9">
        <f t="shared" si="1"/>
        <v>0.08771212386444482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2">
        <f>IF('Town Data'!C29&gt;9,'Town Data'!B29,"*")</f>
        <v>6830309.5</v>
      </c>
      <c r="D33" s="53">
        <f>IF('Town Data'!E29&gt;9,'Town Data'!D29,"*")</f>
        <v>6161668.46</v>
      </c>
      <c r="E33" s="54" t="str">
        <f>IF('Town Data'!G29&gt;9,'Town Data'!F29,"*")</f>
        <v>*</v>
      </c>
      <c r="F33" s="53">
        <f>IF('Town Data'!I29&gt;9,'Town Data'!H29,"*")</f>
        <v>4064148.85</v>
      </c>
      <c r="G33" s="53">
        <f>IF('Town Data'!K29&gt;9,'Town Data'!J29,"*")</f>
        <v>3620953.42</v>
      </c>
      <c r="H33" s="54" t="str">
        <f>IF('Town Data'!M29&gt;9,'Town Data'!L29,"*")</f>
        <v>*</v>
      </c>
      <c r="I33" s="22">
        <f t="shared" si="0"/>
        <v>0.68062483735063</v>
      </c>
      <c r="J33" s="22">
        <f t="shared" si="1"/>
        <v>0.7016701805570313</v>
      </c>
      <c r="K33" s="22">
        <f t="shared" si="2"/>
      </c>
      <c r="L33" s="15"/>
    </row>
    <row r="34" spans="1:12" ht="15">
      <c r="A34" s="15"/>
      <c r="B34" s="15" t="str">
        <f>'Town Data'!A30</f>
        <v>EAST MONTPELIER</v>
      </c>
      <c r="C34" s="48">
        <f>IF('Town Data'!C30&gt;9,'Town Data'!B30,"*")</f>
        <v>3591109.33</v>
      </c>
      <c r="D34" s="49">
        <f>IF('Town Data'!E30&gt;9,'Town Data'!D30,"*")</f>
        <v>885762.08</v>
      </c>
      <c r="E34" s="50" t="str">
        <f>IF('Town Data'!G30&gt;9,'Town Data'!F30,"*")</f>
        <v>*</v>
      </c>
      <c r="F34" s="51">
        <f>IF('Town Data'!I30&gt;9,'Town Data'!H30,"*")</f>
        <v>3757125.87</v>
      </c>
      <c r="G34" s="49">
        <f>IF('Town Data'!K30&gt;9,'Town Data'!J30,"*")</f>
        <v>1100442.31</v>
      </c>
      <c r="H34" s="50" t="str">
        <f>IF('Town Data'!M30&gt;9,'Town Data'!L30,"*")</f>
        <v>*</v>
      </c>
      <c r="I34" s="9">
        <f t="shared" si="0"/>
        <v>-0.04418711156994057</v>
      </c>
      <c r="J34" s="9">
        <f t="shared" si="1"/>
        <v>-0.19508540161455631</v>
      </c>
      <c r="K34" s="9">
        <f t="shared" si="2"/>
      </c>
      <c r="L34" s="15"/>
    </row>
    <row r="35" spans="1:12" ht="15">
      <c r="A35" s="15"/>
      <c r="B35" s="27" t="str">
        <f>'Town Data'!A31</f>
        <v>ENOSBURG</v>
      </c>
      <c r="C35" s="52">
        <f>IF('Town Data'!C31&gt;9,'Town Data'!B31,"*")</f>
        <v>6214267.52</v>
      </c>
      <c r="D35" s="53">
        <f>IF('Town Data'!E31&gt;9,'Town Data'!D31,"*")</f>
        <v>1640455.38</v>
      </c>
      <c r="E35" s="54">
        <f>IF('Town Data'!G31&gt;9,'Town Data'!F31,"*")</f>
        <v>91112.8333331</v>
      </c>
      <c r="F35" s="53">
        <f>IF('Town Data'!I31&gt;9,'Town Data'!H31,"*")</f>
        <v>6071241.72</v>
      </c>
      <c r="G35" s="53">
        <f>IF('Town Data'!K31&gt;9,'Town Data'!J31,"*")</f>
        <v>1608076.81</v>
      </c>
      <c r="H35" s="54" t="str">
        <f>IF('Town Data'!M31&gt;9,'Town Data'!L31,"*")</f>
        <v>*</v>
      </c>
      <c r="I35" s="22">
        <f t="shared" si="0"/>
        <v>0.023557915595559555</v>
      </c>
      <c r="J35" s="22">
        <f t="shared" si="1"/>
        <v>0.02013496482173624</v>
      </c>
      <c r="K35" s="22">
        <f t="shared" si="2"/>
      </c>
      <c r="L35" s="15"/>
    </row>
    <row r="36" spans="1:12" ht="15">
      <c r="A36" s="15"/>
      <c r="B36" s="15" t="str">
        <f>'Town Data'!A32</f>
        <v>ESSEX</v>
      </c>
      <c r="C36" s="48">
        <f>IF('Town Data'!C32&gt;9,'Town Data'!B32,"*")</f>
        <v>37036563.05</v>
      </c>
      <c r="D36" s="49">
        <f>IF('Town Data'!E32&gt;9,'Town Data'!D32,"*")</f>
        <v>12508492.39</v>
      </c>
      <c r="E36" s="50">
        <f>IF('Town Data'!G32&gt;9,'Town Data'!F32,"*")</f>
        <v>6232594.4999982</v>
      </c>
      <c r="F36" s="51">
        <f>IF('Town Data'!I32&gt;9,'Town Data'!H32,"*")</f>
        <v>35691053.89</v>
      </c>
      <c r="G36" s="49">
        <f>IF('Town Data'!K32&gt;9,'Town Data'!J32,"*")</f>
        <v>12465311.95</v>
      </c>
      <c r="H36" s="50">
        <f>IF('Town Data'!M32&gt;9,'Town Data'!L32,"*")</f>
        <v>529738.4999985</v>
      </c>
      <c r="I36" s="9">
        <f t="shared" si="0"/>
        <v>0.037698779199596126</v>
      </c>
      <c r="J36" s="9">
        <f t="shared" si="1"/>
        <v>0.003464048085856475</v>
      </c>
      <c r="K36" s="9">
        <f t="shared" si="2"/>
        <v>10.765417276667353</v>
      </c>
      <c r="L36" s="15"/>
    </row>
    <row r="37" spans="1:12" ht="15">
      <c r="A37" s="15"/>
      <c r="B37" s="27" t="str">
        <f>'Town Data'!A33</f>
        <v>FAIR HAVEN</v>
      </c>
      <c r="C37" s="52">
        <f>IF('Town Data'!C33&gt;9,'Town Data'!B33,"*")</f>
        <v>6356605.41</v>
      </c>
      <c r="D37" s="53">
        <f>IF('Town Data'!E33&gt;9,'Town Data'!D33,"*")</f>
        <v>1295904.17</v>
      </c>
      <c r="E37" s="54" t="str">
        <f>IF('Town Data'!G33&gt;9,'Town Data'!F33,"*")</f>
        <v>*</v>
      </c>
      <c r="F37" s="53">
        <f>IF('Town Data'!I33&gt;9,'Town Data'!H33,"*")</f>
        <v>5838498.4</v>
      </c>
      <c r="G37" s="53">
        <f>IF('Town Data'!K33&gt;9,'Town Data'!J33,"*")</f>
        <v>1330357.59</v>
      </c>
      <c r="H37" s="54" t="str">
        <f>IF('Town Data'!M33&gt;9,'Town Data'!L33,"*")</f>
        <v>*</v>
      </c>
      <c r="I37" s="22">
        <f t="shared" si="0"/>
        <v>0.08873977082874593</v>
      </c>
      <c r="J37" s="22">
        <f t="shared" si="1"/>
        <v>-0.025897864047214673</v>
      </c>
      <c r="K37" s="22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8">
        <f>IF('Town Data'!C34&gt;9,'Town Data'!B34,"*")</f>
        <v>1987794.29</v>
      </c>
      <c r="D38" s="49">
        <f>IF('Town Data'!E34&gt;9,'Town Data'!D34,"*")</f>
        <v>723197.46</v>
      </c>
      <c r="E38" s="50" t="str">
        <f>IF('Town Data'!G34&gt;9,'Town Data'!F34,"*")</f>
        <v>*</v>
      </c>
      <c r="F38" s="51">
        <f>IF('Town Data'!I34&gt;9,'Town Data'!H34,"*")</f>
        <v>1989032.75</v>
      </c>
      <c r="G38" s="49">
        <f>IF('Town Data'!K34&gt;9,'Town Data'!J34,"*")</f>
        <v>761566.24</v>
      </c>
      <c r="H38" s="50" t="str">
        <f>IF('Town Data'!M34&gt;9,'Town Data'!L34,"*")</f>
        <v>*</v>
      </c>
      <c r="I38" s="9">
        <f t="shared" si="0"/>
        <v>-0.0006226443481134047</v>
      </c>
      <c r="J38" s="9">
        <f t="shared" si="1"/>
        <v>-0.050381408713705625</v>
      </c>
      <c r="K38" s="9">
        <f t="shared" si="2"/>
      </c>
      <c r="L38" s="15"/>
    </row>
    <row r="39" spans="1:12" ht="15">
      <c r="A39" s="15"/>
      <c r="B39" s="27" t="str">
        <f>'Town Data'!A35</f>
        <v>FAIRLEE</v>
      </c>
      <c r="C39" s="52">
        <f>IF('Town Data'!C35&gt;9,'Town Data'!B35,"*")</f>
        <v>2607328.63</v>
      </c>
      <c r="D39" s="53">
        <f>IF('Town Data'!E35&gt;9,'Town Data'!D35,"*")</f>
        <v>285140.96</v>
      </c>
      <c r="E39" s="54" t="str">
        <f>IF('Town Data'!G35&gt;9,'Town Data'!F35,"*")</f>
        <v>*</v>
      </c>
      <c r="F39" s="53">
        <f>IF('Town Data'!I35&gt;9,'Town Data'!H35,"*")</f>
        <v>3092587.64</v>
      </c>
      <c r="G39" s="53">
        <f>IF('Town Data'!K35&gt;9,'Town Data'!J35,"*")</f>
        <v>245001.69</v>
      </c>
      <c r="H39" s="54" t="str">
        <f>IF('Town Data'!M35&gt;9,'Town Data'!L35,"*")</f>
        <v>*</v>
      </c>
      <c r="I39" s="22">
        <f t="shared" si="0"/>
        <v>-0.15691035032397666</v>
      </c>
      <c r="J39" s="22">
        <f t="shared" si="1"/>
        <v>0.16383262499128073</v>
      </c>
      <c r="K39" s="22">
        <f t="shared" si="2"/>
      </c>
      <c r="L39" s="15"/>
    </row>
    <row r="40" spans="1:12" ht="15">
      <c r="A40" s="15"/>
      <c r="B40" s="15" t="str">
        <f>'Town Data'!A36</f>
        <v>FERRISBURGH</v>
      </c>
      <c r="C40" s="48">
        <f>IF('Town Data'!C36&gt;9,'Town Data'!B36,"*")</f>
        <v>1840960.96</v>
      </c>
      <c r="D40" s="49">
        <f>IF('Town Data'!E36&gt;9,'Town Data'!D36,"*")</f>
        <v>629645.35</v>
      </c>
      <c r="E40" s="50" t="str">
        <f>IF('Town Data'!G36&gt;9,'Town Data'!F36,"*")</f>
        <v>*</v>
      </c>
      <c r="F40" s="51">
        <f>IF('Town Data'!I36&gt;9,'Town Data'!H36,"*")</f>
        <v>1797580.85</v>
      </c>
      <c r="G40" s="49">
        <f>IF('Town Data'!K36&gt;9,'Town Data'!J36,"*")</f>
        <v>578875.54</v>
      </c>
      <c r="H40" s="50" t="str">
        <f>IF('Town Data'!M36&gt;9,'Town Data'!L36,"*")</f>
        <v>*</v>
      </c>
      <c r="I40" s="9">
        <f t="shared" si="0"/>
        <v>0.024132494513389963</v>
      </c>
      <c r="J40" s="9">
        <f t="shared" si="1"/>
        <v>0.08770418940140386</v>
      </c>
      <c r="K40" s="9">
        <f t="shared" si="2"/>
      </c>
      <c r="L40" s="15"/>
    </row>
    <row r="41" spans="1:12" ht="15">
      <c r="A41" s="15"/>
      <c r="B41" s="27" t="str">
        <f>'Town Data'!A37</f>
        <v>GEORGIA</v>
      </c>
      <c r="C41" s="52">
        <f>IF('Town Data'!C37&gt;9,'Town Data'!B37,"*")</f>
        <v>1847093.12</v>
      </c>
      <c r="D41" s="53">
        <f>IF('Town Data'!E37&gt;9,'Town Data'!D37,"*")</f>
        <v>632801.23</v>
      </c>
      <c r="E41" s="54" t="str">
        <f>IF('Town Data'!G37&gt;9,'Town Data'!F37,"*")</f>
        <v>*</v>
      </c>
      <c r="F41" s="53">
        <f>IF('Town Data'!I37&gt;9,'Town Data'!H37,"*")</f>
        <v>1969658.61</v>
      </c>
      <c r="G41" s="53">
        <f>IF('Town Data'!K37&gt;9,'Town Data'!J37,"*")</f>
        <v>752528.44</v>
      </c>
      <c r="H41" s="54" t="str">
        <f>IF('Town Data'!M37&gt;9,'Town Data'!L37,"*")</f>
        <v>*</v>
      </c>
      <c r="I41" s="22">
        <f t="shared" si="0"/>
        <v>-0.06222676832306487</v>
      </c>
      <c r="J41" s="22">
        <f t="shared" si="1"/>
        <v>-0.15909991388498218</v>
      </c>
      <c r="K41" s="22">
        <f t="shared" si="2"/>
      </c>
      <c r="L41" s="15"/>
    </row>
    <row r="42" spans="1:12" ht="15">
      <c r="A42" s="15"/>
      <c r="B42" s="15" t="str">
        <f>'Town Data'!A38</f>
        <v>HARDWICK</v>
      </c>
      <c r="C42" s="48">
        <f>IF('Town Data'!C38&gt;9,'Town Data'!B38,"*")</f>
        <v>8587353.33</v>
      </c>
      <c r="D42" s="49">
        <f>IF('Town Data'!E38&gt;9,'Town Data'!D38,"*")</f>
        <v>1397783.77</v>
      </c>
      <c r="E42" s="50" t="str">
        <f>IF('Town Data'!G38&gt;9,'Town Data'!F38,"*")</f>
        <v>*</v>
      </c>
      <c r="F42" s="51">
        <f>IF('Town Data'!I38&gt;9,'Town Data'!H38,"*")</f>
        <v>7610730.38</v>
      </c>
      <c r="G42" s="49">
        <f>IF('Town Data'!K38&gt;9,'Town Data'!J38,"*")</f>
        <v>1513987.36</v>
      </c>
      <c r="H42" s="50" t="str">
        <f>IF('Town Data'!M38&gt;9,'Town Data'!L38,"*")</f>
        <v>*</v>
      </c>
      <c r="I42" s="9">
        <f t="shared" si="0"/>
        <v>0.12832184313958053</v>
      </c>
      <c r="J42" s="9">
        <f t="shared" si="1"/>
        <v>-0.07675334224719028</v>
      </c>
      <c r="K42" s="9">
        <f t="shared" si="2"/>
      </c>
      <c r="L42" s="15"/>
    </row>
    <row r="43" spans="1:12" ht="15">
      <c r="A43" s="15"/>
      <c r="B43" s="27" t="str">
        <f>'Town Data'!A39</f>
        <v>HARTFORD</v>
      </c>
      <c r="C43" s="52">
        <f>IF('Town Data'!C39&gt;9,'Town Data'!B39,"*")</f>
        <v>19917176.82</v>
      </c>
      <c r="D43" s="53">
        <f>IF('Town Data'!E39&gt;9,'Town Data'!D39,"*")</f>
        <v>5976737.96</v>
      </c>
      <c r="E43" s="54">
        <f>IF('Town Data'!G39&gt;9,'Town Data'!F39,"*")</f>
        <v>92105.3333324</v>
      </c>
      <c r="F43" s="53">
        <f>IF('Town Data'!I39&gt;9,'Town Data'!H39,"*")</f>
        <v>15555840.17</v>
      </c>
      <c r="G43" s="53">
        <f>IF('Town Data'!K39&gt;9,'Town Data'!J39,"*")</f>
        <v>5039833.49</v>
      </c>
      <c r="H43" s="54">
        <f>IF('Town Data'!M39&gt;9,'Town Data'!L39,"*")</f>
        <v>249269.6666652</v>
      </c>
      <c r="I43" s="22">
        <f t="shared" si="0"/>
        <v>0.2803665120197748</v>
      </c>
      <c r="J43" s="22">
        <f t="shared" si="1"/>
        <v>0.1858998857519794</v>
      </c>
      <c r="K43" s="22">
        <f t="shared" si="2"/>
        <v>-0.6304992317572726</v>
      </c>
      <c r="L43" s="15"/>
    </row>
    <row r="44" spans="1:12" ht="15">
      <c r="A44" s="15"/>
      <c r="B44" s="15" t="str">
        <f>'Town Data'!A40</f>
        <v>HARTLAND</v>
      </c>
      <c r="C44" s="48">
        <f>IF('Town Data'!C40&gt;9,'Town Data'!B40,"*")</f>
        <v>694657.76</v>
      </c>
      <c r="D44" s="49">
        <f>IF('Town Data'!E40&gt;9,'Town Data'!D40,"*")</f>
        <v>240620.94</v>
      </c>
      <c r="E44" s="50" t="str">
        <f>IF('Town Data'!G40&gt;9,'Town Data'!F40,"*")</f>
        <v>*</v>
      </c>
      <c r="F44" s="51">
        <f>IF('Town Data'!I40&gt;9,'Town Data'!H40,"*")</f>
        <v>628356.1</v>
      </c>
      <c r="G44" s="49">
        <f>IF('Town Data'!K40&gt;9,'Town Data'!J40,"*")</f>
        <v>219005.19</v>
      </c>
      <c r="H44" s="50" t="str">
        <f>IF('Town Data'!M40&gt;9,'Town Data'!L40,"*")</f>
        <v>*</v>
      </c>
      <c r="I44" s="9">
        <f t="shared" si="0"/>
        <v>0.10551606008121833</v>
      </c>
      <c r="J44" s="9">
        <f t="shared" si="1"/>
        <v>0.09869971574646244</v>
      </c>
      <c r="K44" s="9">
        <f t="shared" si="2"/>
      </c>
      <c r="L44" s="15"/>
    </row>
    <row r="45" spans="1:12" ht="15">
      <c r="A45" s="15"/>
      <c r="B45" s="27" t="str">
        <f>'Town Data'!A41</f>
        <v>HIGHGATE</v>
      </c>
      <c r="C45" s="52">
        <f>IF('Town Data'!C41&gt;9,'Town Data'!B41,"*")</f>
        <v>1473454.24</v>
      </c>
      <c r="D45" s="53">
        <f>IF('Town Data'!E41&gt;9,'Town Data'!D41,"*")</f>
        <v>422105.69</v>
      </c>
      <c r="E45" s="54" t="str">
        <f>IF('Town Data'!G41&gt;9,'Town Data'!F41,"*")</f>
        <v>*</v>
      </c>
      <c r="F45" s="53">
        <f>IF('Town Data'!I41&gt;9,'Town Data'!H41,"*")</f>
        <v>1532294.1</v>
      </c>
      <c r="G45" s="53">
        <f>IF('Town Data'!K41&gt;9,'Town Data'!J41,"*")</f>
        <v>477409.69</v>
      </c>
      <c r="H45" s="54" t="str">
        <f>IF('Town Data'!M41&gt;9,'Town Data'!L41,"*")</f>
        <v>*</v>
      </c>
      <c r="I45" s="22">
        <f t="shared" si="0"/>
        <v>-0.03839984765326715</v>
      </c>
      <c r="J45" s="22">
        <f t="shared" si="1"/>
        <v>-0.11584180455155822</v>
      </c>
      <c r="K45" s="22">
        <f t="shared" si="2"/>
      </c>
      <c r="L45" s="15"/>
    </row>
    <row r="46" spans="1:12" ht="15">
      <c r="A46" s="15"/>
      <c r="B46" s="15" t="str">
        <f>'Town Data'!A42</f>
        <v>HINESBURG</v>
      </c>
      <c r="C46" s="48">
        <f>IF('Town Data'!C42&gt;9,'Town Data'!B42,"*")</f>
        <v>8884574.58</v>
      </c>
      <c r="D46" s="49">
        <f>IF('Town Data'!E42&gt;9,'Town Data'!D42,"*")</f>
        <v>1457639.03</v>
      </c>
      <c r="E46" s="50" t="str">
        <f>IF('Town Data'!G42&gt;9,'Town Data'!F42,"*")</f>
        <v>*</v>
      </c>
      <c r="F46" s="51">
        <f>IF('Town Data'!I42&gt;9,'Town Data'!H42,"*")</f>
        <v>8353900.86</v>
      </c>
      <c r="G46" s="49">
        <f>IF('Town Data'!K42&gt;9,'Town Data'!J42,"*")</f>
        <v>1305615.43</v>
      </c>
      <c r="H46" s="50" t="str">
        <f>IF('Town Data'!M42&gt;9,'Town Data'!L42,"*")</f>
        <v>*</v>
      </c>
      <c r="I46" s="9">
        <f t="shared" si="0"/>
        <v>0.06352406245816995</v>
      </c>
      <c r="J46" s="9">
        <f t="shared" si="1"/>
        <v>0.11643826850300024</v>
      </c>
      <c r="K46" s="9">
        <f t="shared" si="2"/>
      </c>
      <c r="L46" s="15"/>
    </row>
    <row r="47" spans="1:12" ht="15">
      <c r="A47" s="15"/>
      <c r="B47" s="27" t="str">
        <f>'Town Data'!A43</f>
        <v>HYDE PARK</v>
      </c>
      <c r="C47" s="52">
        <f>IF('Town Data'!C43&gt;9,'Town Data'!B43,"*")</f>
        <v>499143.01</v>
      </c>
      <c r="D47" s="53">
        <f>IF('Town Data'!E43&gt;9,'Town Data'!D43,"*")</f>
        <v>259133.49</v>
      </c>
      <c r="E47" s="54" t="str">
        <f>IF('Town Data'!G43&gt;9,'Town Data'!F43,"*")</f>
        <v>*</v>
      </c>
      <c r="F47" s="53">
        <f>IF('Town Data'!I43&gt;9,'Town Data'!H43,"*")</f>
        <v>590363.7</v>
      </c>
      <c r="G47" s="53">
        <f>IF('Town Data'!K43&gt;9,'Town Data'!J43,"*")</f>
        <v>335255.14</v>
      </c>
      <c r="H47" s="54" t="str">
        <f>IF('Town Data'!M43&gt;9,'Town Data'!L43,"*")</f>
        <v>*</v>
      </c>
      <c r="I47" s="22">
        <f t="shared" si="0"/>
        <v>-0.154516088980403</v>
      </c>
      <c r="J47" s="22">
        <f t="shared" si="1"/>
        <v>-0.2270558775027283</v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8">
        <f>IF('Town Data'!C44&gt;9,'Town Data'!B44,"*")</f>
        <v>986475.22</v>
      </c>
      <c r="D48" s="49">
        <f>IF('Town Data'!E44&gt;9,'Town Data'!D44,"*")</f>
        <v>482132.47</v>
      </c>
      <c r="E48" s="50" t="str">
        <f>IF('Town Data'!G44&gt;9,'Town Data'!F44,"*")</f>
        <v>*</v>
      </c>
      <c r="F48" s="51">
        <f>IF('Town Data'!I44&gt;9,'Town Data'!H44,"*")</f>
        <v>849399.95</v>
      </c>
      <c r="G48" s="49">
        <f>IF('Town Data'!K44&gt;9,'Town Data'!J44,"*")</f>
        <v>426761.52</v>
      </c>
      <c r="H48" s="50" t="str">
        <f>IF('Town Data'!M44&gt;9,'Town Data'!L44,"*")</f>
        <v>*</v>
      </c>
      <c r="I48" s="9">
        <f t="shared" si="0"/>
        <v>0.16137894757351942</v>
      </c>
      <c r="J48" s="9">
        <f t="shared" si="1"/>
        <v>0.1297468197226403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52">
        <f>IF('Town Data'!C45&gt;9,'Town Data'!B45,"*")</f>
        <v>1924214.57</v>
      </c>
      <c r="D49" s="53">
        <f>IF('Town Data'!E45&gt;9,'Town Data'!D45,"*")</f>
        <v>713852.88</v>
      </c>
      <c r="E49" s="54" t="str">
        <f>IF('Town Data'!G45&gt;9,'Town Data'!F45,"*")</f>
        <v>*</v>
      </c>
      <c r="F49" s="53">
        <f>IF('Town Data'!I45&gt;9,'Town Data'!H45,"*")</f>
        <v>1180172.34</v>
      </c>
      <c r="G49" s="53">
        <f>IF('Town Data'!K45&gt;9,'Town Data'!J45,"*")</f>
        <v>547256.24</v>
      </c>
      <c r="H49" s="54" t="str">
        <f>IF('Town Data'!M45&gt;9,'Town Data'!L45,"*")</f>
        <v>*</v>
      </c>
      <c r="I49" s="22">
        <f t="shared" si="0"/>
        <v>0.6304521846360167</v>
      </c>
      <c r="J49" s="22">
        <f t="shared" si="1"/>
        <v>0.30442163619733237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8">
        <f>IF('Town Data'!C46&gt;9,'Town Data'!B46,"*")</f>
        <v>9590356.58</v>
      </c>
      <c r="D50" s="49">
        <f>IF('Town Data'!E46&gt;9,'Town Data'!D46,"*")</f>
        <v>2538703.93</v>
      </c>
      <c r="E50" s="50" t="str">
        <f>IF('Town Data'!G46&gt;9,'Town Data'!F46,"*")</f>
        <v>*</v>
      </c>
      <c r="F50" s="51">
        <f>IF('Town Data'!I46&gt;9,'Town Data'!H46,"*")</f>
        <v>9478594.45</v>
      </c>
      <c r="G50" s="49">
        <f>IF('Town Data'!K46&gt;9,'Town Data'!J46,"*")</f>
        <v>2682311.47</v>
      </c>
      <c r="H50" s="50" t="str">
        <f>IF('Town Data'!M46&gt;9,'Town Data'!L46,"*")</f>
        <v>*</v>
      </c>
      <c r="I50" s="9">
        <f t="shared" si="0"/>
        <v>0.011791002409645328</v>
      </c>
      <c r="J50" s="9">
        <f t="shared" si="1"/>
        <v>-0.05353872643284041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52">
        <f>IF('Town Data'!C47&gt;9,'Town Data'!B47,"*")</f>
        <v>6804221.78</v>
      </c>
      <c r="D51" s="53">
        <f>IF('Town Data'!E47&gt;9,'Town Data'!D47,"*")</f>
        <v>5494385.28</v>
      </c>
      <c r="E51" s="54" t="str">
        <f>IF('Town Data'!G47&gt;9,'Town Data'!F47,"*")</f>
        <v>*</v>
      </c>
      <c r="F51" s="53">
        <f>IF('Town Data'!I47&gt;9,'Town Data'!H47,"*")</f>
        <v>5719231.11</v>
      </c>
      <c r="G51" s="53">
        <f>IF('Town Data'!K47&gt;9,'Town Data'!J47,"*")</f>
        <v>4693189.82</v>
      </c>
      <c r="H51" s="54" t="str">
        <f>IF('Town Data'!M47&gt;9,'Town Data'!L47,"*")</f>
        <v>*</v>
      </c>
      <c r="I51" s="22">
        <f t="shared" si="0"/>
        <v>0.18970918452707883</v>
      </c>
      <c r="J51" s="22">
        <f t="shared" si="1"/>
        <v>0.17071448007189274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8">
        <f>IF('Town Data'!C48&gt;9,'Town Data'!B48,"*")</f>
        <v>3816104.81</v>
      </c>
      <c r="D52" s="49">
        <f>IF('Town Data'!E48&gt;9,'Town Data'!D48,"*")</f>
        <v>1249406.66</v>
      </c>
      <c r="E52" s="50" t="str">
        <f>IF('Town Data'!G48&gt;9,'Town Data'!F48,"*")</f>
        <v>*</v>
      </c>
      <c r="F52" s="51">
        <f>IF('Town Data'!I48&gt;9,'Town Data'!H48,"*")</f>
        <v>2708620.54</v>
      </c>
      <c r="G52" s="49">
        <f>IF('Town Data'!K48&gt;9,'Town Data'!J48,"*")</f>
        <v>863122.76</v>
      </c>
      <c r="H52" s="50" t="str">
        <f>IF('Town Data'!M48&gt;9,'Town Data'!L48,"*")</f>
        <v>*</v>
      </c>
      <c r="I52" s="9">
        <f t="shared" si="0"/>
        <v>0.4088739096691632</v>
      </c>
      <c r="J52" s="9">
        <f t="shared" si="1"/>
        <v>0.44754224764041667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52">
        <f>IF('Town Data'!C49&gt;9,'Town Data'!B49,"*")</f>
        <v>11746649.71</v>
      </c>
      <c r="D53" s="53">
        <f>IF('Town Data'!E49&gt;9,'Town Data'!D49,"*")</f>
        <v>8133691.45</v>
      </c>
      <c r="E53" s="54" t="str">
        <f>IF('Town Data'!G49&gt;9,'Town Data'!F49,"*")</f>
        <v>*</v>
      </c>
      <c r="F53" s="53">
        <f>IF('Town Data'!I49&gt;9,'Town Data'!H49,"*")</f>
        <v>8950817.91</v>
      </c>
      <c r="G53" s="53">
        <f>IF('Town Data'!K49&gt;9,'Town Data'!J49,"*")</f>
        <v>5489126.31</v>
      </c>
      <c r="H53" s="54" t="str">
        <f>IF('Town Data'!M49&gt;9,'Town Data'!L49,"*")</f>
        <v>*</v>
      </c>
      <c r="I53" s="22">
        <f t="shared" si="0"/>
        <v>0.3123548962912598</v>
      </c>
      <c r="J53" s="22">
        <f t="shared" si="1"/>
        <v>0.48178252615214473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8">
        <f>IF('Town Data'!C50&gt;9,'Town Data'!B50,"*")</f>
        <v>7463761.33</v>
      </c>
      <c r="D54" s="49">
        <f>IF('Town Data'!E50&gt;9,'Town Data'!D50,"*")</f>
        <v>2590070.74</v>
      </c>
      <c r="E54" s="50">
        <f>IF('Town Data'!G50&gt;9,'Town Data'!F50,"*")</f>
        <v>60358.1666662</v>
      </c>
      <c r="F54" s="51">
        <f>IF('Town Data'!I50&gt;9,'Town Data'!H50,"*")</f>
        <v>7505346.91</v>
      </c>
      <c r="G54" s="49">
        <f>IF('Town Data'!K50&gt;9,'Town Data'!J50,"*")</f>
        <v>2642790.86</v>
      </c>
      <c r="H54" s="50">
        <f>IF('Town Data'!M50&gt;9,'Town Data'!L50,"*")</f>
        <v>41922.8333329</v>
      </c>
      <c r="I54" s="9">
        <f t="shared" si="0"/>
        <v>-0.005540793849860842</v>
      </c>
      <c r="J54" s="9">
        <f t="shared" si="1"/>
        <v>-0.019948653825751332</v>
      </c>
      <c r="K54" s="9">
        <f t="shared" si="2"/>
        <v>0.43974445111829796</v>
      </c>
      <c r="L54" s="15"/>
    </row>
    <row r="55" spans="1:12" ht="15">
      <c r="A55" s="15"/>
      <c r="B55" s="27" t="str">
        <f>'Town Data'!A51</f>
        <v>MANCHESTER</v>
      </c>
      <c r="C55" s="52">
        <f>IF('Town Data'!C51&gt;9,'Town Data'!B51,"*")</f>
        <v>45841783.98</v>
      </c>
      <c r="D55" s="53">
        <f>IF('Town Data'!E51&gt;9,'Town Data'!D51,"*")</f>
        <v>8712838.77</v>
      </c>
      <c r="E55" s="54">
        <f>IF('Town Data'!G51&gt;9,'Town Data'!F51,"*")</f>
        <v>253411.6666657</v>
      </c>
      <c r="F55" s="53">
        <f>IF('Town Data'!I51&gt;9,'Town Data'!H51,"*")</f>
        <v>48365364.26</v>
      </c>
      <c r="G55" s="53">
        <f>IF('Town Data'!K51&gt;9,'Town Data'!J51,"*")</f>
        <v>9837020.34</v>
      </c>
      <c r="H55" s="54">
        <f>IF('Town Data'!M51&gt;9,'Town Data'!L51,"*")</f>
        <v>452318.6666656</v>
      </c>
      <c r="I55" s="22">
        <f t="shared" si="0"/>
        <v>-0.052177427351396966</v>
      </c>
      <c r="J55" s="22">
        <f t="shared" si="1"/>
        <v>-0.11428069996244415</v>
      </c>
      <c r="K55" s="22">
        <f t="shared" si="2"/>
        <v>-0.439749704486444</v>
      </c>
      <c r="L55" s="15"/>
    </row>
    <row r="56" spans="1:12" ht="15">
      <c r="A56" s="15"/>
      <c r="B56" s="15" t="str">
        <f>'Town Data'!A52</f>
        <v>MIDDLEBURY</v>
      </c>
      <c r="C56" s="48">
        <f>IF('Town Data'!C52&gt;9,'Town Data'!B52,"*")</f>
        <v>32953240.51</v>
      </c>
      <c r="D56" s="49">
        <f>IF('Town Data'!E52&gt;9,'Town Data'!D52,"*")</f>
        <v>9167019.76</v>
      </c>
      <c r="E56" s="50">
        <f>IF('Town Data'!G52&gt;9,'Town Data'!F52,"*")</f>
        <v>148481.6666654</v>
      </c>
      <c r="F56" s="51">
        <f>IF('Town Data'!I52&gt;9,'Town Data'!H52,"*")</f>
        <v>32283567.83</v>
      </c>
      <c r="G56" s="49">
        <f>IF('Town Data'!K52&gt;9,'Town Data'!J52,"*")</f>
        <v>9987162.56</v>
      </c>
      <c r="H56" s="50">
        <f>IF('Town Data'!M52&gt;9,'Town Data'!L52,"*")</f>
        <v>90576.9999992</v>
      </c>
      <c r="I56" s="9">
        <f t="shared" si="0"/>
        <v>0.020743453249231637</v>
      </c>
      <c r="J56" s="9">
        <f t="shared" si="1"/>
        <v>-0.08211970067302085</v>
      </c>
      <c r="K56" s="9">
        <f t="shared" si="2"/>
        <v>0.6392866474569862</v>
      </c>
      <c r="L56" s="15"/>
    </row>
    <row r="57" spans="1:12" ht="15">
      <c r="A57" s="15"/>
      <c r="B57" s="27" t="str">
        <f>'Town Data'!A53</f>
        <v>MILTON</v>
      </c>
      <c r="C57" s="52">
        <f>IF('Town Data'!C53&gt;9,'Town Data'!B53,"*")</f>
        <v>19826100.27</v>
      </c>
      <c r="D57" s="53">
        <f>IF('Town Data'!E53&gt;9,'Town Data'!D53,"*")</f>
        <v>3332654.7</v>
      </c>
      <c r="E57" s="54">
        <f>IF('Town Data'!G53&gt;9,'Town Data'!F53,"*")</f>
        <v>26121.666666</v>
      </c>
      <c r="F57" s="53">
        <f>IF('Town Data'!I53&gt;9,'Town Data'!H53,"*")</f>
        <v>23566707.18</v>
      </c>
      <c r="G57" s="53">
        <f>IF('Town Data'!K53&gt;9,'Town Data'!J53,"*")</f>
        <v>3792914.85</v>
      </c>
      <c r="H57" s="54">
        <f>IF('Town Data'!M53&gt;9,'Town Data'!L53,"*")</f>
        <v>38221.9999996</v>
      </c>
      <c r="I57" s="22">
        <f t="shared" si="0"/>
        <v>-0.1587242070531807</v>
      </c>
      <c r="J57" s="22">
        <f t="shared" si="1"/>
        <v>-0.12134734582823548</v>
      </c>
      <c r="K57" s="22">
        <f t="shared" si="2"/>
        <v>-0.31658032896569066</v>
      </c>
      <c r="L57" s="15"/>
    </row>
    <row r="58" spans="1:12" ht="15">
      <c r="A58" s="15"/>
      <c r="B58" s="15" t="str">
        <f>'Town Data'!A54</f>
        <v>MONTPELIER</v>
      </c>
      <c r="C58" s="48">
        <f>IF('Town Data'!C54&gt;9,'Town Data'!B54,"*")</f>
        <v>16685616.46</v>
      </c>
      <c r="D58" s="49">
        <f>IF('Town Data'!E54&gt;9,'Town Data'!D54,"*")</f>
        <v>6247618.97</v>
      </c>
      <c r="E58" s="50">
        <f>IF('Town Data'!G54&gt;9,'Town Data'!F54,"*")</f>
        <v>265695.6666661</v>
      </c>
      <c r="F58" s="51">
        <f>IF('Town Data'!I54&gt;9,'Town Data'!H54,"*")</f>
        <v>16865659.01</v>
      </c>
      <c r="G58" s="49">
        <f>IF('Town Data'!K54&gt;9,'Town Data'!J54,"*")</f>
        <v>6756260.43</v>
      </c>
      <c r="H58" s="50">
        <f>IF('Town Data'!M54&gt;9,'Town Data'!L54,"*")</f>
        <v>296439.4999991</v>
      </c>
      <c r="I58" s="9">
        <f t="shared" si="0"/>
        <v>-0.010675097243057608</v>
      </c>
      <c r="J58" s="9">
        <f t="shared" si="1"/>
        <v>-0.0752844662028518</v>
      </c>
      <c r="K58" s="9">
        <f t="shared" si="2"/>
        <v>-0.10371031300853414</v>
      </c>
      <c r="L58" s="15"/>
    </row>
    <row r="59" spans="1:12" ht="15">
      <c r="A59" s="15"/>
      <c r="B59" s="27" t="str">
        <f>'Town Data'!A55</f>
        <v>MORRISTOWN</v>
      </c>
      <c r="C59" s="52">
        <f>IF('Town Data'!C55&gt;9,'Town Data'!B55,"*")</f>
        <v>26592793.02</v>
      </c>
      <c r="D59" s="53">
        <f>IF('Town Data'!E55&gt;9,'Town Data'!D55,"*")</f>
        <v>7090653.53</v>
      </c>
      <c r="E59" s="54">
        <f>IF('Town Data'!G55&gt;9,'Town Data'!F55,"*")</f>
        <v>224240.1666657</v>
      </c>
      <c r="F59" s="53">
        <f>IF('Town Data'!I55&gt;9,'Town Data'!H55,"*")</f>
        <v>23289621.55</v>
      </c>
      <c r="G59" s="53">
        <f>IF('Town Data'!K55&gt;9,'Town Data'!J55,"*")</f>
        <v>6681346.62</v>
      </c>
      <c r="H59" s="54">
        <f>IF('Town Data'!M55&gt;9,'Town Data'!L55,"*")</f>
        <v>265894.6666656</v>
      </c>
      <c r="I59" s="22">
        <f t="shared" si="0"/>
        <v>0.14183019088174056</v>
      </c>
      <c r="J59" s="22">
        <f t="shared" si="1"/>
        <v>0.061261139898770904</v>
      </c>
      <c r="K59" s="22">
        <f t="shared" si="2"/>
        <v>-0.15665789961965043</v>
      </c>
      <c r="L59" s="15"/>
    </row>
    <row r="60" spans="1:12" ht="15">
      <c r="A60" s="15"/>
      <c r="B60" s="15" t="str">
        <f>'Town Data'!A56</f>
        <v>NEW HAVEN</v>
      </c>
      <c r="C60" s="48">
        <f>IF('Town Data'!C56&gt;9,'Town Data'!B56,"*")</f>
        <v>1991319.99</v>
      </c>
      <c r="D60" s="49">
        <f>IF('Town Data'!E56&gt;9,'Town Data'!D56,"*")</f>
        <v>441342.88</v>
      </c>
      <c r="E60" s="50" t="str">
        <f>IF('Town Data'!G56&gt;9,'Town Data'!F56,"*")</f>
        <v>*</v>
      </c>
      <c r="F60" s="51">
        <f>IF('Town Data'!I56&gt;9,'Town Data'!H56,"*")</f>
        <v>10391490.95</v>
      </c>
      <c r="G60" s="49">
        <f>IF('Town Data'!K56&gt;9,'Town Data'!J56,"*")</f>
        <v>528285.59</v>
      </c>
      <c r="H60" s="50" t="str">
        <f>IF('Town Data'!M56&gt;9,'Town Data'!L56,"*")</f>
        <v>*</v>
      </c>
      <c r="I60" s="9">
        <f t="shared" si="0"/>
        <v>-0.8083701367222959</v>
      </c>
      <c r="J60" s="9">
        <f t="shared" si="1"/>
        <v>-0.16457520637653578</v>
      </c>
      <c r="K60" s="9">
        <f t="shared" si="2"/>
      </c>
      <c r="L60" s="15"/>
    </row>
    <row r="61" spans="1:12" ht="15">
      <c r="A61" s="15"/>
      <c r="B61" s="27" t="str">
        <f>'Town Data'!A57</f>
        <v>NEWBURY</v>
      </c>
      <c r="C61" s="52">
        <f>IF('Town Data'!C57&gt;9,'Town Data'!B57,"*")</f>
        <v>3407270.34</v>
      </c>
      <c r="D61" s="53">
        <f>IF('Town Data'!E57&gt;9,'Town Data'!D57,"*")</f>
        <v>219978.08</v>
      </c>
      <c r="E61" s="54" t="str">
        <f>IF('Town Data'!G57&gt;9,'Town Data'!F57,"*")</f>
        <v>*</v>
      </c>
      <c r="F61" s="53">
        <f>IF('Town Data'!I57&gt;9,'Town Data'!H57,"*")</f>
        <v>3034167.93</v>
      </c>
      <c r="G61" s="53">
        <f>IF('Town Data'!K57&gt;9,'Town Data'!J57,"*")</f>
        <v>183939.88</v>
      </c>
      <c r="H61" s="54" t="str">
        <f>IF('Town Data'!M57&gt;9,'Town Data'!L57,"*")</f>
        <v>*</v>
      </c>
      <c r="I61" s="22">
        <f t="shared" si="0"/>
        <v>0.1229669611595953</v>
      </c>
      <c r="J61" s="22">
        <f t="shared" si="1"/>
        <v>0.19592379858027514</v>
      </c>
      <c r="K61" s="22">
        <f t="shared" si="2"/>
      </c>
      <c r="L61" s="15"/>
    </row>
    <row r="62" spans="1:12" ht="15">
      <c r="A62" s="15"/>
      <c r="B62" s="15" t="str">
        <f>'Town Data'!A58</f>
        <v>NEWPORT</v>
      </c>
      <c r="C62" s="48">
        <f>IF('Town Data'!C58&gt;9,'Town Data'!B58,"*")</f>
        <v>15212730.14</v>
      </c>
      <c r="D62" s="49">
        <f>IF('Town Data'!E58&gt;9,'Town Data'!D58,"*")</f>
        <v>3772387.87</v>
      </c>
      <c r="E62" s="50">
        <f>IF('Town Data'!G58&gt;9,'Town Data'!F58,"*")</f>
        <v>148955.8333323</v>
      </c>
      <c r="F62" s="51">
        <f>IF('Town Data'!I58&gt;9,'Town Data'!H58,"*")</f>
        <v>16392950.98</v>
      </c>
      <c r="G62" s="49">
        <f>IF('Town Data'!K58&gt;9,'Town Data'!J58,"*")</f>
        <v>4159084.97</v>
      </c>
      <c r="H62" s="50">
        <f>IF('Town Data'!M58&gt;9,'Town Data'!L58,"*")</f>
        <v>70786.4999991</v>
      </c>
      <c r="I62" s="9">
        <f t="shared" si="0"/>
        <v>-0.07199563040479487</v>
      </c>
      <c r="J62" s="9">
        <f t="shared" si="1"/>
        <v>-0.09297648468095618</v>
      </c>
      <c r="K62" s="9">
        <f t="shared" si="2"/>
        <v>1.1042971941569917</v>
      </c>
      <c r="L62" s="15"/>
    </row>
    <row r="63" spans="1:12" ht="15">
      <c r="A63" s="15"/>
      <c r="B63" s="27" t="str">
        <f>'Town Data'!A59</f>
        <v>NORTHFIELD</v>
      </c>
      <c r="C63" s="52">
        <f>IF('Town Data'!C59&gt;9,'Town Data'!B59,"*")</f>
        <v>5629283.51</v>
      </c>
      <c r="D63" s="53">
        <f>IF('Town Data'!E59&gt;9,'Town Data'!D59,"*")</f>
        <v>1075968.5</v>
      </c>
      <c r="E63" s="54" t="str">
        <f>IF('Town Data'!G59&gt;9,'Town Data'!F59,"*")</f>
        <v>*</v>
      </c>
      <c r="F63" s="53">
        <f>IF('Town Data'!I59&gt;9,'Town Data'!H59,"*")</f>
        <v>5527033.73</v>
      </c>
      <c r="G63" s="53">
        <f>IF('Town Data'!K59&gt;9,'Town Data'!J59,"*")</f>
        <v>1160377.69</v>
      </c>
      <c r="H63" s="54" t="str">
        <f>IF('Town Data'!M59&gt;9,'Town Data'!L59,"*")</f>
        <v>*</v>
      </c>
      <c r="I63" s="22">
        <f t="shared" si="0"/>
        <v>0.01849993775956191</v>
      </c>
      <c r="J63" s="22">
        <f t="shared" si="1"/>
        <v>-0.07274285840500773</v>
      </c>
      <c r="K63" s="22">
        <f t="shared" si="2"/>
      </c>
      <c r="L63" s="15"/>
    </row>
    <row r="64" spans="1:12" ht="15">
      <c r="A64" s="15"/>
      <c r="B64" s="15" t="str">
        <f>'Town Data'!A60</f>
        <v>NORWICH</v>
      </c>
      <c r="C64" s="48">
        <f>IF('Town Data'!C60&gt;9,'Town Data'!B60,"*")</f>
        <v>17764848.76</v>
      </c>
      <c r="D64" s="49">
        <f>IF('Town Data'!E60&gt;9,'Town Data'!D60,"*")</f>
        <v>991370.42</v>
      </c>
      <c r="E64" s="50" t="str">
        <f>IF('Town Data'!G60&gt;9,'Town Data'!F60,"*")</f>
        <v>*</v>
      </c>
      <c r="F64" s="51">
        <f>IF('Town Data'!I60&gt;9,'Town Data'!H60,"*")</f>
        <v>16502718.98</v>
      </c>
      <c r="G64" s="49">
        <f>IF('Town Data'!K60&gt;9,'Town Data'!J60,"*")</f>
        <v>1054017.35</v>
      </c>
      <c r="H64" s="50" t="str">
        <f>IF('Town Data'!M60&gt;9,'Town Data'!L60,"*")</f>
        <v>*</v>
      </c>
      <c r="I64" s="9">
        <f t="shared" si="0"/>
        <v>0.07648011103682996</v>
      </c>
      <c r="J64" s="9">
        <f t="shared" si="1"/>
        <v>-0.05943633660299809</v>
      </c>
      <c r="K64" s="9">
        <f t="shared" si="2"/>
      </c>
      <c r="L64" s="15"/>
    </row>
    <row r="65" spans="1:12" ht="15">
      <c r="A65" s="15"/>
      <c r="B65" s="27" t="str">
        <f>'Town Data'!A61</f>
        <v>PITTSFORD</v>
      </c>
      <c r="C65" s="52">
        <f>IF('Town Data'!C61&gt;9,'Town Data'!B61,"*")</f>
        <v>1519153.96</v>
      </c>
      <c r="D65" s="53">
        <f>IF('Town Data'!E61&gt;9,'Town Data'!D61,"*")</f>
        <v>480084.04</v>
      </c>
      <c r="E65" s="54" t="str">
        <f>IF('Town Data'!G61&gt;9,'Town Data'!F61,"*")</f>
        <v>*</v>
      </c>
      <c r="F65" s="53">
        <f>IF('Town Data'!I61&gt;9,'Town Data'!H61,"*")</f>
        <v>1990671.36</v>
      </c>
      <c r="G65" s="53">
        <f>IF('Town Data'!K61&gt;9,'Town Data'!J61,"*")</f>
        <v>499967.28</v>
      </c>
      <c r="H65" s="54" t="str">
        <f>IF('Town Data'!M61&gt;9,'Town Data'!L61,"*")</f>
        <v>*</v>
      </c>
      <c r="I65" s="22">
        <f t="shared" si="0"/>
        <v>-0.23686350719387458</v>
      </c>
      <c r="J65" s="22">
        <f t="shared" si="1"/>
        <v>-0.03976908248875816</v>
      </c>
      <c r="K65" s="22">
        <f t="shared" si="2"/>
      </c>
      <c r="L65" s="15"/>
    </row>
    <row r="66" spans="1:12" ht="15">
      <c r="A66" s="15"/>
      <c r="B66" s="15" t="str">
        <f>'Town Data'!A62</f>
        <v>POULTNEY</v>
      </c>
      <c r="C66" s="48">
        <f>IF('Town Data'!C62&gt;9,'Town Data'!B62,"*")</f>
        <v>1750366.99</v>
      </c>
      <c r="D66" s="49">
        <f>IF('Town Data'!E62&gt;9,'Town Data'!D62,"*")</f>
        <v>581697.98</v>
      </c>
      <c r="E66" s="50" t="str">
        <f>IF('Town Data'!G62&gt;9,'Town Data'!F62,"*")</f>
        <v>*</v>
      </c>
      <c r="F66" s="51">
        <f>IF('Town Data'!I62&gt;9,'Town Data'!H62,"*")</f>
        <v>2166101.54</v>
      </c>
      <c r="G66" s="49">
        <f>IF('Town Data'!K62&gt;9,'Town Data'!J62,"*")</f>
        <v>625720.59</v>
      </c>
      <c r="H66" s="50" t="str">
        <f>IF('Town Data'!M62&gt;9,'Town Data'!L62,"*")</f>
        <v>*</v>
      </c>
      <c r="I66" s="9">
        <f t="shared" si="0"/>
        <v>-0.1919275446339418</v>
      </c>
      <c r="J66" s="9">
        <f t="shared" si="1"/>
        <v>-0.07035506055506338</v>
      </c>
      <c r="K66" s="9">
        <f t="shared" si="2"/>
      </c>
      <c r="L66" s="15"/>
    </row>
    <row r="67" spans="1:12" ht="15">
      <c r="A67" s="15"/>
      <c r="B67" s="27" t="str">
        <f>'Town Data'!A63</f>
        <v>POWNAL</v>
      </c>
      <c r="C67" s="52">
        <f>IF('Town Data'!C63&gt;9,'Town Data'!B63,"*")</f>
        <v>839252.8</v>
      </c>
      <c r="D67" s="53">
        <f>IF('Town Data'!E63&gt;9,'Town Data'!D63,"*")</f>
        <v>420969.19</v>
      </c>
      <c r="E67" s="54" t="str">
        <f>IF('Town Data'!G63&gt;9,'Town Data'!F63,"*")</f>
        <v>*</v>
      </c>
      <c r="F67" s="53">
        <f>IF('Town Data'!I63&gt;9,'Town Data'!H63,"*")</f>
        <v>910019.51</v>
      </c>
      <c r="G67" s="53" t="str">
        <f>IF('Town Data'!K63&gt;9,'Town Data'!J63,"*")</f>
        <v>*</v>
      </c>
      <c r="H67" s="54" t="str">
        <f>IF('Town Data'!M63&gt;9,'Town Data'!L63,"*")</f>
        <v>*</v>
      </c>
      <c r="I67" s="22">
        <f t="shared" si="0"/>
        <v>-0.07776394815974876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PUTNEY</v>
      </c>
      <c r="C68" s="48">
        <f>IF('Town Data'!C64&gt;9,'Town Data'!B64,"*")</f>
        <v>966106.46</v>
      </c>
      <c r="D68" s="49">
        <f>IF('Town Data'!E64&gt;9,'Town Data'!D64,"*")</f>
        <v>291162.7</v>
      </c>
      <c r="E68" s="50" t="str">
        <f>IF('Town Data'!G64&gt;9,'Town Data'!F64,"*")</f>
        <v>*</v>
      </c>
      <c r="F68" s="51">
        <f>IF('Town Data'!I64&gt;9,'Town Data'!H64,"*")</f>
        <v>1231013.23</v>
      </c>
      <c r="G68" s="49">
        <f>IF('Town Data'!K64&gt;9,'Town Data'!J64,"*")</f>
        <v>345539.93</v>
      </c>
      <c r="H68" s="50" t="str">
        <f>IF('Town Data'!M64&gt;9,'Town Data'!L64,"*")</f>
        <v>*</v>
      </c>
      <c r="I68" s="9">
        <f t="shared" si="0"/>
        <v>-0.21519408853144498</v>
      </c>
      <c r="J68" s="9">
        <f t="shared" si="1"/>
        <v>-0.15736887485044054</v>
      </c>
      <c r="K68" s="9">
        <f t="shared" si="2"/>
      </c>
      <c r="L68" s="15"/>
    </row>
    <row r="69" spans="1:12" ht="15">
      <c r="A69" s="15"/>
      <c r="B69" s="27" t="str">
        <f>'Town Data'!A65</f>
        <v>RANDOLPH</v>
      </c>
      <c r="C69" s="52">
        <f>IF('Town Data'!C65&gt;9,'Town Data'!B65,"*")</f>
        <v>8088934.85</v>
      </c>
      <c r="D69" s="53">
        <f>IF('Town Data'!E65&gt;9,'Town Data'!D65,"*")</f>
        <v>1814717.13</v>
      </c>
      <c r="E69" s="54">
        <f>IF('Town Data'!G65&gt;9,'Town Data'!F65,"*")</f>
        <v>54736.1666663</v>
      </c>
      <c r="F69" s="53">
        <f>IF('Town Data'!I65&gt;9,'Town Data'!H65,"*")</f>
        <v>7681967</v>
      </c>
      <c r="G69" s="53">
        <f>IF('Town Data'!K65&gt;9,'Town Data'!J65,"*")</f>
        <v>1858970.44</v>
      </c>
      <c r="H69" s="54">
        <f>IF('Town Data'!M65&gt;9,'Town Data'!L65,"*")</f>
        <v>60609.6666662</v>
      </c>
      <c r="I69" s="22">
        <f t="shared" si="0"/>
        <v>0.05297703700107012</v>
      </c>
      <c r="J69" s="22">
        <f t="shared" si="1"/>
        <v>-0.023805279012397883</v>
      </c>
      <c r="K69" s="22">
        <f t="shared" si="2"/>
        <v>-0.09690698403354618</v>
      </c>
      <c r="L69" s="15"/>
    </row>
    <row r="70" spans="1:12" ht="15">
      <c r="A70" s="15"/>
      <c r="B70" s="15" t="str">
        <f>'Town Data'!A66</f>
        <v>RICHFORD</v>
      </c>
      <c r="C70" s="48">
        <f>IF('Town Data'!C66&gt;9,'Town Data'!B66,"*")</f>
        <v>8378939.53</v>
      </c>
      <c r="D70" s="49">
        <f>IF('Town Data'!E66&gt;9,'Town Data'!D66,"*")</f>
        <v>282017.3</v>
      </c>
      <c r="E70" s="50" t="str">
        <f>IF('Town Data'!G66&gt;9,'Town Data'!F66,"*")</f>
        <v>*</v>
      </c>
      <c r="F70" s="51">
        <f>IF('Town Data'!I66&gt;9,'Town Data'!H66,"*")</f>
        <v>4324472.79</v>
      </c>
      <c r="G70" s="49">
        <f>IF('Town Data'!K66&gt;9,'Town Data'!J66,"*")</f>
        <v>272117.52</v>
      </c>
      <c r="H70" s="50" t="str">
        <f>IF('Town Data'!M66&gt;9,'Town Data'!L66,"*")</f>
        <v>*</v>
      </c>
      <c r="I70" s="9">
        <f t="shared" si="0"/>
        <v>0.9375632445591131</v>
      </c>
      <c r="J70" s="9">
        <f t="shared" si="1"/>
        <v>0.03638053147037342</v>
      </c>
      <c r="K70" s="9">
        <f t="shared" si="2"/>
      </c>
      <c r="L70" s="15"/>
    </row>
    <row r="71" spans="1:12" ht="15">
      <c r="A71" s="15"/>
      <c r="B71" s="27" t="str">
        <f>'Town Data'!A67</f>
        <v>RICHMOND</v>
      </c>
      <c r="C71" s="52">
        <f>IF('Town Data'!C67&gt;9,'Town Data'!B67,"*")</f>
        <v>9802541.01</v>
      </c>
      <c r="D71" s="53">
        <f>IF('Town Data'!E67&gt;9,'Town Data'!D67,"*")</f>
        <v>2098871.78</v>
      </c>
      <c r="E71" s="54" t="str">
        <f>IF('Town Data'!G67&gt;9,'Town Data'!F67,"*")</f>
        <v>*</v>
      </c>
      <c r="F71" s="53">
        <f>IF('Town Data'!I67&gt;9,'Town Data'!H67,"*")</f>
        <v>13121838.06</v>
      </c>
      <c r="G71" s="53">
        <f>IF('Town Data'!K67&gt;9,'Town Data'!J67,"*")</f>
        <v>2462212.69</v>
      </c>
      <c r="H71" s="54" t="str">
        <f>IF('Town Data'!M67&gt;9,'Town Data'!L67,"*")</f>
        <v>*</v>
      </c>
      <c r="I71" s="22">
        <f aca="true" t="shared" si="3" ref="I71:I100">_xlfn.IFERROR((C71-F71)/F71,"")</f>
        <v>-0.2529597633214505</v>
      </c>
      <c r="J71" s="22">
        <f aca="true" t="shared" si="4" ref="J71:J100">_xlfn.IFERROR((D71-G71)/G71,"")</f>
        <v>-0.14756682535008792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ROCHESTER</v>
      </c>
      <c r="C72" s="48">
        <f>IF('Town Data'!C68&gt;9,'Town Data'!B68,"*")</f>
        <v>625501.8</v>
      </c>
      <c r="D72" s="49">
        <f>IF('Town Data'!E68&gt;9,'Town Data'!D68,"*")</f>
        <v>229185.06</v>
      </c>
      <c r="E72" s="50" t="str">
        <f>IF('Town Data'!G68&gt;9,'Town Data'!F68,"*")</f>
        <v>*</v>
      </c>
      <c r="F72" s="51">
        <f>IF('Town Data'!I68&gt;9,'Town Data'!H68,"*")</f>
        <v>1366135.63</v>
      </c>
      <c r="G72" s="49">
        <f>IF('Town Data'!K68&gt;9,'Town Data'!J68,"*")</f>
        <v>261595.05</v>
      </c>
      <c r="H72" s="50" t="str">
        <f>IF('Town Data'!M68&gt;9,'Town Data'!L68,"*")</f>
        <v>*</v>
      </c>
      <c r="I72" s="9">
        <f t="shared" si="3"/>
        <v>-0.5421378476161989</v>
      </c>
      <c r="J72" s="9">
        <f t="shared" si="4"/>
        <v>-0.12389374340225472</v>
      </c>
      <c r="K72" s="9">
        <f t="shared" si="5"/>
      </c>
      <c r="L72" s="15"/>
    </row>
    <row r="73" spans="1:12" ht="15">
      <c r="A73" s="15"/>
      <c r="B73" s="27" t="str">
        <f>'Town Data'!A69</f>
        <v>ROCKINGHAM</v>
      </c>
      <c r="C73" s="52">
        <f>IF('Town Data'!C69&gt;9,'Town Data'!B69,"*")</f>
        <v>7777388.77</v>
      </c>
      <c r="D73" s="53">
        <f>IF('Town Data'!E69&gt;9,'Town Data'!D69,"*")</f>
        <v>1532194.29</v>
      </c>
      <c r="E73" s="54">
        <f>IF('Town Data'!G69&gt;9,'Town Data'!F69,"*")</f>
        <v>67471.3333332</v>
      </c>
      <c r="F73" s="53">
        <f>IF('Town Data'!I69&gt;9,'Town Data'!H69,"*")</f>
        <v>6513736.13</v>
      </c>
      <c r="G73" s="53">
        <f>IF('Town Data'!K69&gt;9,'Town Data'!J69,"*")</f>
        <v>1536030.69</v>
      </c>
      <c r="H73" s="54">
        <f>IF('Town Data'!M69&gt;9,'Town Data'!L69,"*")</f>
        <v>93576.6666664</v>
      </c>
      <c r="I73" s="22">
        <f t="shared" si="3"/>
        <v>0.19399813176036648</v>
      </c>
      <c r="J73" s="22">
        <f t="shared" si="4"/>
        <v>-0.0024976063466543804</v>
      </c>
      <c r="K73" s="22">
        <f t="shared" si="5"/>
        <v>-0.2789726783736086</v>
      </c>
      <c r="L73" s="15"/>
    </row>
    <row r="74" spans="1:12" ht="15">
      <c r="A74" s="15"/>
      <c r="B74" s="15" t="str">
        <f>'Town Data'!A70</f>
        <v>ROYALTON</v>
      </c>
      <c r="C74" s="48">
        <f>IF('Town Data'!C70&gt;9,'Town Data'!B70,"*")</f>
        <v>5773639.11</v>
      </c>
      <c r="D74" s="49">
        <f>IF('Town Data'!E70&gt;9,'Town Data'!D70,"*")</f>
        <v>1099903.76</v>
      </c>
      <c r="E74" s="50" t="str">
        <f>IF('Town Data'!G70&gt;9,'Town Data'!F70,"*")</f>
        <v>*</v>
      </c>
      <c r="F74" s="51">
        <f>IF('Town Data'!I70&gt;9,'Town Data'!H70,"*")</f>
        <v>4145471.78</v>
      </c>
      <c r="G74" s="49">
        <f>IF('Town Data'!K70&gt;9,'Town Data'!J70,"*")</f>
        <v>1017091.48</v>
      </c>
      <c r="H74" s="50" t="str">
        <f>IF('Town Data'!M70&gt;9,'Town Data'!L70,"*")</f>
        <v>*</v>
      </c>
      <c r="I74" s="9">
        <f t="shared" si="3"/>
        <v>0.39275803006431287</v>
      </c>
      <c r="J74" s="9">
        <f t="shared" si="4"/>
        <v>0.08142068007491325</v>
      </c>
      <c r="K74" s="9">
        <f t="shared" si="5"/>
      </c>
      <c r="L74" s="15"/>
    </row>
    <row r="75" spans="1:12" ht="15">
      <c r="A75" s="15"/>
      <c r="B75" s="27" t="str">
        <f>'Town Data'!A71</f>
        <v>RUTLAND</v>
      </c>
      <c r="C75" s="52">
        <f>IF('Town Data'!C71&gt;9,'Town Data'!B71,"*")</f>
        <v>45510000.61</v>
      </c>
      <c r="D75" s="53">
        <f>IF('Town Data'!E71&gt;9,'Town Data'!D71,"*")</f>
        <v>20459452.76</v>
      </c>
      <c r="E75" s="54">
        <f>IF('Town Data'!G71&gt;9,'Town Data'!F71,"*")</f>
        <v>418352.3333312</v>
      </c>
      <c r="F75" s="53">
        <f>IF('Town Data'!I71&gt;9,'Town Data'!H71,"*")</f>
        <v>46370004.68</v>
      </c>
      <c r="G75" s="53">
        <f>IF('Town Data'!K71&gt;9,'Town Data'!J71,"*")</f>
        <v>19361640.01</v>
      </c>
      <c r="H75" s="54">
        <f>IF('Town Data'!M71&gt;9,'Town Data'!L71,"*")</f>
        <v>772839.9999982</v>
      </c>
      <c r="I75" s="22">
        <f t="shared" si="3"/>
        <v>-0.018546559913782616</v>
      </c>
      <c r="J75" s="22">
        <f t="shared" si="4"/>
        <v>0.05670040086650696</v>
      </c>
      <c r="K75" s="22">
        <f t="shared" si="5"/>
        <v>-0.4586818315147063</v>
      </c>
      <c r="L75" s="15"/>
    </row>
    <row r="76" spans="1:12" ht="15">
      <c r="A76" s="15"/>
      <c r="B76" s="15" t="str">
        <f>'Town Data'!A72</f>
        <v>RUTLAND TOWN</v>
      </c>
      <c r="C76" s="48">
        <f>IF('Town Data'!C72&gt;9,'Town Data'!B72,"*")</f>
        <v>23999903.56</v>
      </c>
      <c r="D76" s="49">
        <f>IF('Town Data'!E72&gt;9,'Town Data'!D72,"*")</f>
        <v>9266867.69</v>
      </c>
      <c r="E76" s="50">
        <f>IF('Town Data'!G72&gt;9,'Town Data'!F72,"*")</f>
        <v>2617864.3333322</v>
      </c>
      <c r="F76" s="51">
        <f>IF('Town Data'!I72&gt;9,'Town Data'!H72,"*")</f>
        <v>24757581.03</v>
      </c>
      <c r="G76" s="49">
        <f>IF('Town Data'!K72&gt;9,'Town Data'!J72,"*")</f>
        <v>9962492.58</v>
      </c>
      <c r="H76" s="50">
        <f>IF('Town Data'!M72&gt;9,'Town Data'!L72,"*")</f>
        <v>2674339.1666658</v>
      </c>
      <c r="I76" s="9">
        <f t="shared" si="3"/>
        <v>-0.03060385701987148</v>
      </c>
      <c r="J76" s="9">
        <f t="shared" si="4"/>
        <v>-0.06982438224310332</v>
      </c>
      <c r="K76" s="9">
        <f t="shared" si="5"/>
        <v>-0.021117304056840765</v>
      </c>
      <c r="L76" s="15"/>
    </row>
    <row r="77" spans="1:12" ht="15">
      <c r="A77" s="15"/>
      <c r="B77" s="27" t="str">
        <f>'Town Data'!A73</f>
        <v>SHAFTSBURY</v>
      </c>
      <c r="C77" s="52">
        <f>IF('Town Data'!C73&gt;9,'Town Data'!B73,"*")</f>
        <v>4279453.51</v>
      </c>
      <c r="D77" s="53" t="str">
        <f>IF('Town Data'!E73&gt;9,'Town Data'!D73,"*")</f>
        <v>*</v>
      </c>
      <c r="E77" s="54" t="str">
        <f>IF('Town Data'!G73&gt;9,'Town Data'!F73,"*")</f>
        <v>*</v>
      </c>
      <c r="F77" s="53" t="str">
        <f>IF('Town Data'!I73&gt;9,'Town Data'!H73,"*")</f>
        <v>*</v>
      </c>
      <c r="G77" s="53" t="str">
        <f>IF('Town Data'!K73&gt;9,'Town Data'!J73,"*")</f>
        <v>*</v>
      </c>
      <c r="H77" s="54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SHELBURNE</v>
      </c>
      <c r="C78" s="48">
        <f>IF('Town Data'!C74&gt;9,'Town Data'!B74,"*")</f>
        <v>39709415.81</v>
      </c>
      <c r="D78" s="49">
        <f>IF('Town Data'!E74&gt;9,'Town Data'!D74,"*")</f>
        <v>5109788.69</v>
      </c>
      <c r="E78" s="50">
        <f>IF('Town Data'!G74&gt;9,'Town Data'!F74,"*")</f>
        <v>196704.6666664</v>
      </c>
      <c r="F78" s="51">
        <f>IF('Town Data'!I74&gt;9,'Town Data'!H74,"*")</f>
        <v>36949174.42</v>
      </c>
      <c r="G78" s="49">
        <f>IF('Town Data'!K74&gt;9,'Town Data'!J74,"*")</f>
        <v>5165249.72</v>
      </c>
      <c r="H78" s="50">
        <f>IF('Town Data'!M74&gt;9,'Town Data'!L74,"*")</f>
        <v>139578.6666661</v>
      </c>
      <c r="I78" s="9">
        <f t="shared" si="3"/>
        <v>0.07470373650638121</v>
      </c>
      <c r="J78" s="9">
        <f t="shared" si="4"/>
        <v>-0.01073733759381518</v>
      </c>
      <c r="K78" s="9">
        <f t="shared" si="5"/>
        <v>0.4092745787359954</v>
      </c>
      <c r="L78" s="15"/>
    </row>
    <row r="79" spans="1:12" ht="15">
      <c r="A79" s="15"/>
      <c r="B79" s="27" t="str">
        <f>'Town Data'!A75</f>
        <v>SOUTH BURLINGTON</v>
      </c>
      <c r="C79" s="52">
        <f>IF('Town Data'!C75&gt;9,'Town Data'!B75,"*")</f>
        <v>163601413.4</v>
      </c>
      <c r="D79" s="53">
        <f>IF('Town Data'!E75&gt;9,'Town Data'!D75,"*")</f>
        <v>33673419.89</v>
      </c>
      <c r="E79" s="54">
        <f>IF('Town Data'!G75&gt;9,'Town Data'!F75,"*")</f>
        <v>1363057.1666625</v>
      </c>
      <c r="F79" s="53">
        <f>IF('Town Data'!I75&gt;9,'Town Data'!H75,"*")</f>
        <v>168888360.86</v>
      </c>
      <c r="G79" s="53">
        <f>IF('Town Data'!K75&gt;9,'Town Data'!J75,"*")</f>
        <v>35480524.24</v>
      </c>
      <c r="H79" s="54">
        <f>IF('Town Data'!M75&gt;9,'Town Data'!L75,"*")</f>
        <v>1899550.8333294</v>
      </c>
      <c r="I79" s="22">
        <f t="shared" si="3"/>
        <v>-0.0313043920438225</v>
      </c>
      <c r="J79" s="22">
        <f t="shared" si="4"/>
        <v>-0.050932290001586555</v>
      </c>
      <c r="K79" s="22">
        <f t="shared" si="5"/>
        <v>-0.28243185560165895</v>
      </c>
      <c r="L79" s="15"/>
    </row>
    <row r="80" spans="1:12" ht="15">
      <c r="A80" s="15"/>
      <c r="B80" s="15" t="str">
        <f>'Town Data'!A76</f>
        <v>SOUTH HERO</v>
      </c>
      <c r="C80" s="48">
        <f>IF('Town Data'!C76&gt;9,'Town Data'!B76,"*")</f>
        <v>1362222.29</v>
      </c>
      <c r="D80" s="49">
        <f>IF('Town Data'!E76&gt;9,'Town Data'!D76,"*")</f>
        <v>412361.64</v>
      </c>
      <c r="E80" s="50" t="str">
        <f>IF('Town Data'!G76&gt;9,'Town Data'!F76,"*")</f>
        <v>*</v>
      </c>
      <c r="F80" s="51">
        <f>IF('Town Data'!I76&gt;9,'Town Data'!H76,"*")</f>
        <v>1321000.47</v>
      </c>
      <c r="G80" s="49">
        <f>IF('Town Data'!K76&gt;9,'Town Data'!J76,"*")</f>
        <v>361153.53</v>
      </c>
      <c r="H80" s="50" t="str">
        <f>IF('Town Data'!M76&gt;9,'Town Data'!L76,"*")</f>
        <v>*</v>
      </c>
      <c r="I80" s="9">
        <f t="shared" si="3"/>
        <v>0.031205000252573768</v>
      </c>
      <c r="J80" s="9">
        <f t="shared" si="4"/>
        <v>0.14179041805295378</v>
      </c>
      <c r="K80" s="9">
        <f t="shared" si="5"/>
      </c>
      <c r="L80" s="15"/>
    </row>
    <row r="81" spans="1:12" ht="15">
      <c r="A81" s="15"/>
      <c r="B81" s="27" t="str">
        <f>'Town Data'!A77</f>
        <v>SPRINGFIELD</v>
      </c>
      <c r="C81" s="52">
        <f>IF('Town Data'!C77&gt;9,'Town Data'!B77,"*")</f>
        <v>11732414.3</v>
      </c>
      <c r="D81" s="53">
        <f>IF('Town Data'!E77&gt;9,'Town Data'!D77,"*")</f>
        <v>5589387.64</v>
      </c>
      <c r="E81" s="54">
        <f>IF('Town Data'!G77&gt;9,'Town Data'!F77,"*")</f>
        <v>306489.8333328</v>
      </c>
      <c r="F81" s="53">
        <f>IF('Town Data'!I77&gt;9,'Town Data'!H77,"*")</f>
        <v>16759492.71</v>
      </c>
      <c r="G81" s="53">
        <f>IF('Town Data'!K77&gt;9,'Town Data'!J77,"*")</f>
        <v>5034745.49</v>
      </c>
      <c r="H81" s="54">
        <f>IF('Town Data'!M77&gt;9,'Town Data'!L77,"*")</f>
        <v>352548.6666658</v>
      </c>
      <c r="I81" s="22">
        <f t="shared" si="3"/>
        <v>-0.29995409151020774</v>
      </c>
      <c r="J81" s="22">
        <f t="shared" si="4"/>
        <v>0.1101628972311765</v>
      </c>
      <c r="K81" s="22">
        <f t="shared" si="5"/>
        <v>-0.1306453198890173</v>
      </c>
      <c r="L81" s="15"/>
    </row>
    <row r="82" spans="1:12" ht="15">
      <c r="A82" s="15"/>
      <c r="B82" s="15" t="str">
        <f>'Town Data'!A78</f>
        <v>ST ALBANS</v>
      </c>
      <c r="C82" s="48">
        <f>IF('Town Data'!C78&gt;9,'Town Data'!B78,"*")</f>
        <v>55005799.44</v>
      </c>
      <c r="D82" s="49">
        <f>IF('Town Data'!E78&gt;9,'Town Data'!D78,"*")</f>
        <v>5123614.74</v>
      </c>
      <c r="E82" s="50">
        <f>IF('Town Data'!G78&gt;9,'Town Data'!F78,"*")</f>
        <v>90023.8333327</v>
      </c>
      <c r="F82" s="51">
        <f>IF('Town Data'!I78&gt;9,'Town Data'!H78,"*")</f>
        <v>48212972.72</v>
      </c>
      <c r="G82" s="49">
        <f>IF('Town Data'!K78&gt;9,'Town Data'!J78,"*")</f>
        <v>4666210.51</v>
      </c>
      <c r="H82" s="50">
        <f>IF('Town Data'!M78&gt;9,'Town Data'!L78,"*")</f>
        <v>267439.6666661</v>
      </c>
      <c r="I82" s="9">
        <f t="shared" si="3"/>
        <v>0.14089209473661343</v>
      </c>
      <c r="J82" s="9">
        <f t="shared" si="4"/>
        <v>0.09802477385444842</v>
      </c>
      <c r="K82" s="9">
        <f t="shared" si="5"/>
        <v>-0.6633863837218459</v>
      </c>
      <c r="L82" s="15"/>
    </row>
    <row r="83" spans="1:12" ht="15">
      <c r="A83" s="15"/>
      <c r="B83" s="27" t="str">
        <f>'Town Data'!A79</f>
        <v>ST ALBANS TOWN</v>
      </c>
      <c r="C83" s="52">
        <f>IF('Town Data'!C79&gt;9,'Town Data'!B79,"*")</f>
        <v>21656015.17</v>
      </c>
      <c r="D83" s="53">
        <f>IF('Town Data'!E79&gt;9,'Town Data'!D79,"*")</f>
        <v>7382454.81</v>
      </c>
      <c r="E83" s="54">
        <f>IF('Town Data'!G79&gt;9,'Town Data'!F79,"*")</f>
        <v>60987.4999994</v>
      </c>
      <c r="F83" s="53">
        <f>IF('Town Data'!I79&gt;9,'Town Data'!H79,"*")</f>
        <v>21401058.44</v>
      </c>
      <c r="G83" s="53">
        <f>IF('Town Data'!K79&gt;9,'Town Data'!J79,"*")</f>
        <v>7202990.54</v>
      </c>
      <c r="H83" s="54">
        <f>IF('Town Data'!M79&gt;9,'Town Data'!L79,"*")</f>
        <v>113163.4999993</v>
      </c>
      <c r="I83" s="22">
        <f t="shared" si="3"/>
        <v>0.011913276659413694</v>
      </c>
      <c r="J83" s="22">
        <f t="shared" si="4"/>
        <v>0.024915244439568506</v>
      </c>
      <c r="K83" s="22">
        <f t="shared" si="5"/>
        <v>-0.46106739364037647</v>
      </c>
      <c r="L83" s="15"/>
    </row>
    <row r="84" spans="1:12" ht="15">
      <c r="A84" s="15"/>
      <c r="B84" s="15" t="str">
        <f>'Town Data'!A80</f>
        <v>ST JOHNSBURY</v>
      </c>
      <c r="C84" s="48">
        <f>IF('Town Data'!C80&gt;9,'Town Data'!B80,"*")</f>
        <v>22047010.02</v>
      </c>
      <c r="D84" s="51">
        <f>IF('Town Data'!E80&gt;9,'Town Data'!D80,"*")</f>
        <v>7106644.95</v>
      </c>
      <c r="E84" s="58">
        <f>IF('Town Data'!G80&gt;9,'Town Data'!F80,"*")</f>
        <v>327909.3333319</v>
      </c>
      <c r="F84" s="51">
        <f>IF('Town Data'!I80&gt;9,'Town Data'!H80,"*")</f>
        <v>20774814.08</v>
      </c>
      <c r="G84" s="49">
        <f>IF('Town Data'!K80&gt;9,'Town Data'!J80,"*")</f>
        <v>7005024.36</v>
      </c>
      <c r="H84" s="50">
        <f>IF('Town Data'!M80&gt;9,'Town Data'!L80,"*")</f>
        <v>259241.1666655</v>
      </c>
      <c r="I84" s="9">
        <f t="shared" si="3"/>
        <v>0.06123741637836123</v>
      </c>
      <c r="J84" s="9">
        <f t="shared" si="4"/>
        <v>0.014506814648678801</v>
      </c>
      <c r="K84" s="9">
        <f t="shared" si="5"/>
        <v>0.2648814135102348</v>
      </c>
      <c r="L84" s="15"/>
    </row>
    <row r="85" spans="1:12" ht="15">
      <c r="A85" s="15"/>
      <c r="B85" s="27" t="str">
        <f>'Town Data'!A81</f>
        <v>STOWE</v>
      </c>
      <c r="C85" s="52">
        <f>IF('Town Data'!C81&gt;9,'Town Data'!B81,"*")</f>
        <v>22528301.68</v>
      </c>
      <c r="D85" s="53">
        <f>IF('Town Data'!E81&gt;9,'Town Data'!D81,"*")</f>
        <v>13063031.71</v>
      </c>
      <c r="E85" s="54">
        <f>IF('Town Data'!G81&gt;9,'Town Data'!F81,"*")</f>
        <v>304591.4999994</v>
      </c>
      <c r="F85" s="53">
        <f>IF('Town Data'!I81&gt;9,'Town Data'!H81,"*")</f>
        <v>5917071.56</v>
      </c>
      <c r="G85" s="53">
        <f>IF('Town Data'!K81&gt;9,'Town Data'!J81,"*")</f>
        <v>7162682.03</v>
      </c>
      <c r="H85" s="54">
        <f>IF('Town Data'!M81&gt;9,'Town Data'!L81,"*")</f>
        <v>355981.3333329</v>
      </c>
      <c r="I85" s="22">
        <f t="shared" si="3"/>
        <v>2.8073397374967697</v>
      </c>
      <c r="J85" s="22">
        <f t="shared" si="4"/>
        <v>0.8237626150773023</v>
      </c>
      <c r="K85" s="22">
        <f t="shared" si="5"/>
        <v>-0.1443610339125345</v>
      </c>
      <c r="L85" s="15"/>
    </row>
    <row r="86" spans="1:12" ht="15">
      <c r="A86" s="15"/>
      <c r="B86" s="15" t="str">
        <f>'Town Data'!A82</f>
        <v>SWANTON</v>
      </c>
      <c r="C86" s="48">
        <f>IF('Town Data'!C82&gt;9,'Town Data'!B82,"*")</f>
        <v>8378177.78</v>
      </c>
      <c r="D86" s="49">
        <f>IF('Town Data'!E82&gt;9,'Town Data'!D82,"*")</f>
        <v>1664877.77</v>
      </c>
      <c r="E86" s="50">
        <f>IF('Town Data'!G82&gt;9,'Town Data'!F82,"*")</f>
        <v>10966.9999997</v>
      </c>
      <c r="F86" s="51">
        <f>IF('Town Data'!I82&gt;9,'Town Data'!H82,"*")</f>
        <v>8430397.23</v>
      </c>
      <c r="G86" s="49">
        <f>IF('Town Data'!K82&gt;9,'Town Data'!J82,"*")</f>
        <v>1556863.24</v>
      </c>
      <c r="H86" s="50" t="str">
        <f>IF('Town Data'!M82&gt;9,'Town Data'!L82,"*")</f>
        <v>*</v>
      </c>
      <c r="I86" s="9">
        <f t="shared" si="3"/>
        <v>-0.006194186178342178</v>
      </c>
      <c r="J86" s="9">
        <f t="shared" si="4"/>
        <v>0.06937958789495217</v>
      </c>
      <c r="K86" s="9">
        <f t="shared" si="5"/>
      </c>
      <c r="L86" s="15"/>
    </row>
    <row r="87" spans="1:12" ht="15">
      <c r="A87" s="15"/>
      <c r="B87" s="27" t="str">
        <f>'Town Data'!A83</f>
        <v>THETFORD</v>
      </c>
      <c r="C87" s="52">
        <f>IF('Town Data'!C83&gt;9,'Town Data'!B83,"*")</f>
        <v>991027.28</v>
      </c>
      <c r="D87" s="53">
        <f>IF('Town Data'!E83&gt;9,'Town Data'!D83,"*")</f>
        <v>368679.89</v>
      </c>
      <c r="E87" s="54" t="str">
        <f>IF('Town Data'!G83&gt;9,'Town Data'!F83,"*")</f>
        <v>*</v>
      </c>
      <c r="F87" s="53">
        <f>IF('Town Data'!I83&gt;9,'Town Data'!H83,"*")</f>
        <v>976441.92</v>
      </c>
      <c r="G87" s="53">
        <f>IF('Town Data'!K83&gt;9,'Town Data'!J83,"*")</f>
        <v>404561.35</v>
      </c>
      <c r="H87" s="54" t="str">
        <f>IF('Town Data'!M83&gt;9,'Town Data'!L83,"*")</f>
        <v>*</v>
      </c>
      <c r="I87" s="22">
        <f t="shared" si="3"/>
        <v>0.014937253001182073</v>
      </c>
      <c r="J87" s="22">
        <f t="shared" si="4"/>
        <v>-0.08869225891202895</v>
      </c>
      <c r="K87" s="22">
        <f t="shared" si="5"/>
      </c>
      <c r="L87" s="15"/>
    </row>
    <row r="88" spans="1:12" ht="15">
      <c r="A88" s="15"/>
      <c r="B88" s="15" t="str">
        <f>'Town Data'!A84</f>
        <v>TROY</v>
      </c>
      <c r="C88" s="48">
        <f>IF('Town Data'!C84&gt;9,'Town Data'!B84,"*")</f>
        <v>1473215.87</v>
      </c>
      <c r="D88" s="49">
        <f>IF('Town Data'!E84&gt;9,'Town Data'!D84,"*")</f>
        <v>329617.62</v>
      </c>
      <c r="E88" s="50" t="str">
        <f>IF('Town Data'!G84&gt;9,'Town Data'!F84,"*")</f>
        <v>*</v>
      </c>
      <c r="F88" s="51" t="str">
        <f>IF('Town Data'!I84&gt;9,'Town Data'!H84,"*")</f>
        <v>*</v>
      </c>
      <c r="G88" s="49" t="str">
        <f>IF('Town Data'!K84&gt;9,'Town Data'!J84,"*")</f>
        <v>*</v>
      </c>
      <c r="H88" s="50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VERGENNES</v>
      </c>
      <c r="C89" s="52">
        <f>IF('Town Data'!C85&gt;9,'Town Data'!B85,"*")</f>
        <v>10029118.65</v>
      </c>
      <c r="D89" s="53">
        <f>IF('Town Data'!E85&gt;9,'Town Data'!D85,"*")</f>
        <v>1347261.39</v>
      </c>
      <c r="E89" s="54">
        <f>IF('Town Data'!G85&gt;9,'Town Data'!F85,"*")</f>
        <v>343237.9999997</v>
      </c>
      <c r="F89" s="53">
        <f>IF('Town Data'!I85&gt;9,'Town Data'!H85,"*")</f>
        <v>11334337.19</v>
      </c>
      <c r="G89" s="53">
        <f>IF('Town Data'!K85&gt;9,'Town Data'!J85,"*")</f>
        <v>1419479.37</v>
      </c>
      <c r="H89" s="54">
        <f>IF('Town Data'!M85&gt;9,'Town Data'!L85,"*")</f>
        <v>403378.6666663</v>
      </c>
      <c r="I89" s="22">
        <f t="shared" si="3"/>
        <v>-0.11515614174171213</v>
      </c>
      <c r="J89" s="22">
        <f t="shared" si="4"/>
        <v>-0.050876385755433844</v>
      </c>
      <c r="K89" s="22">
        <f t="shared" si="5"/>
        <v>-0.14909233342365152</v>
      </c>
      <c r="L89" s="15"/>
    </row>
    <row r="90" spans="1:12" ht="15">
      <c r="A90" s="15"/>
      <c r="B90" s="15" t="str">
        <f>'Town Data'!A86</f>
        <v>WAITSFIELD</v>
      </c>
      <c r="C90" s="48">
        <f>IF('Town Data'!C86&gt;9,'Town Data'!B86,"*")</f>
        <v>12755576.74</v>
      </c>
      <c r="D90" s="49">
        <f>IF('Town Data'!E86&gt;9,'Town Data'!D86,"*")</f>
        <v>3984467.64</v>
      </c>
      <c r="E90" s="50" t="str">
        <f>IF('Town Data'!G86&gt;9,'Town Data'!F86,"*")</f>
        <v>*</v>
      </c>
      <c r="F90" s="51">
        <f>IF('Town Data'!I86&gt;9,'Town Data'!H86,"*")</f>
        <v>9648565.21</v>
      </c>
      <c r="G90" s="49">
        <f>IF('Town Data'!K86&gt;9,'Town Data'!J86,"*")</f>
        <v>4540490.19</v>
      </c>
      <c r="H90" s="50" t="str">
        <f>IF('Town Data'!M86&gt;9,'Town Data'!L86,"*")</f>
        <v>*</v>
      </c>
      <c r="I90" s="9">
        <f t="shared" si="3"/>
        <v>0.3220179853041589</v>
      </c>
      <c r="J90" s="9">
        <f t="shared" si="4"/>
        <v>-0.12245870527913204</v>
      </c>
      <c r="K90" s="9">
        <f t="shared" si="5"/>
      </c>
      <c r="L90" s="15"/>
    </row>
    <row r="91" spans="1:12" ht="15">
      <c r="A91" s="15"/>
      <c r="B91" s="27" t="str">
        <f>'Town Data'!A87</f>
        <v>WARREN</v>
      </c>
      <c r="C91" s="52">
        <f>IF('Town Data'!C87&gt;9,'Town Data'!B87,"*")</f>
        <v>3672972.12</v>
      </c>
      <c r="D91" s="53">
        <f>IF('Town Data'!E87&gt;9,'Town Data'!D87,"*")</f>
        <v>2981239.33</v>
      </c>
      <c r="E91" s="54" t="str">
        <f>IF('Town Data'!G87&gt;9,'Town Data'!F87,"*")</f>
        <v>*</v>
      </c>
      <c r="F91" s="53">
        <f>IF('Town Data'!I87&gt;9,'Town Data'!H87,"*")</f>
        <v>2399275.32</v>
      </c>
      <c r="G91" s="53">
        <f>IF('Town Data'!K87&gt;9,'Town Data'!J87,"*")</f>
        <v>1564272.88</v>
      </c>
      <c r="H91" s="54" t="str">
        <f>IF('Town Data'!M87&gt;9,'Town Data'!L87,"*")</f>
        <v>*</v>
      </c>
      <c r="I91" s="22">
        <f t="shared" si="3"/>
        <v>0.5308672953798401</v>
      </c>
      <c r="J91" s="22">
        <f t="shared" si="4"/>
        <v>0.9058307333180898</v>
      </c>
      <c r="K91" s="22">
        <f t="shared" si="5"/>
      </c>
      <c r="L91" s="15"/>
    </row>
    <row r="92" spans="1:12" ht="15">
      <c r="A92" s="15"/>
      <c r="B92" s="15" t="str">
        <f>'Town Data'!A88</f>
        <v>WATERBURY</v>
      </c>
      <c r="C92" s="48">
        <f>IF('Town Data'!C88&gt;9,'Town Data'!B88,"*")</f>
        <v>8472974.56</v>
      </c>
      <c r="D92" s="49">
        <f>IF('Town Data'!E88&gt;9,'Town Data'!D88,"*")</f>
        <v>3202304.67</v>
      </c>
      <c r="E92" s="50">
        <f>IF('Town Data'!G88&gt;9,'Town Data'!F88,"*")</f>
        <v>217035.4999995</v>
      </c>
      <c r="F92" s="51">
        <f>IF('Town Data'!I88&gt;9,'Town Data'!H88,"*")</f>
        <v>8772112.26</v>
      </c>
      <c r="G92" s="49">
        <f>IF('Town Data'!K88&gt;9,'Town Data'!J88,"*")</f>
        <v>3483313.59</v>
      </c>
      <c r="H92" s="50">
        <f>IF('Town Data'!M88&gt;9,'Town Data'!L88,"*")</f>
        <v>564850.3333329</v>
      </c>
      <c r="I92" s="9">
        <f t="shared" si="3"/>
        <v>-0.03410098857991579</v>
      </c>
      <c r="J92" s="9">
        <f t="shared" si="4"/>
        <v>-0.08067287447410094</v>
      </c>
      <c r="K92" s="9">
        <f t="shared" si="5"/>
        <v>-0.6157645889684055</v>
      </c>
      <c r="L92" s="15"/>
    </row>
    <row r="93" spans="1:12" ht="15">
      <c r="A93" s="15"/>
      <c r="B93" s="27" t="str">
        <f>'Town Data'!A89</f>
        <v>WEATHERSFIELD</v>
      </c>
      <c r="C93" s="52">
        <f>IF('Town Data'!C89&gt;9,'Town Data'!B89,"*")</f>
        <v>1563094.73</v>
      </c>
      <c r="D93" s="53">
        <f>IF('Town Data'!E89&gt;9,'Town Data'!D89,"*")</f>
        <v>316337.27</v>
      </c>
      <c r="E93" s="54" t="str">
        <f>IF('Town Data'!G89&gt;9,'Town Data'!F89,"*")</f>
        <v>*</v>
      </c>
      <c r="F93" s="53">
        <f>IF('Town Data'!I89&gt;9,'Town Data'!H89,"*")</f>
        <v>1428560.54</v>
      </c>
      <c r="G93" s="53">
        <f>IF('Town Data'!K89&gt;9,'Town Data'!J89,"*")</f>
        <v>332389.5</v>
      </c>
      <c r="H93" s="54" t="str">
        <f>IF('Town Data'!M89&gt;9,'Town Data'!L89,"*")</f>
        <v>*</v>
      </c>
      <c r="I93" s="22">
        <f t="shared" si="3"/>
        <v>0.09417465079918835</v>
      </c>
      <c r="J93" s="22">
        <f t="shared" si="4"/>
        <v>-0.04829343285512924</v>
      </c>
      <c r="K93" s="22">
        <f t="shared" si="5"/>
      </c>
      <c r="L93" s="15"/>
    </row>
    <row r="94" spans="1:12" ht="15">
      <c r="A94" s="15"/>
      <c r="B94" s="15" t="str">
        <f>'Town Data'!A90</f>
        <v>WEST RUTLAND</v>
      </c>
      <c r="C94" s="48">
        <f>IF('Town Data'!C90&gt;9,'Town Data'!B90,"*")</f>
        <v>3459615.65</v>
      </c>
      <c r="D94" s="49">
        <f>IF('Town Data'!E90&gt;9,'Town Data'!D90,"*")</f>
        <v>693066.48</v>
      </c>
      <c r="E94" s="50" t="str">
        <f>IF('Town Data'!G90&gt;9,'Town Data'!F90,"*")</f>
        <v>*</v>
      </c>
      <c r="F94" s="51">
        <f>IF('Town Data'!I90&gt;9,'Town Data'!H90,"*")</f>
        <v>3533910.58</v>
      </c>
      <c r="G94" s="49">
        <f>IF('Town Data'!K90&gt;9,'Town Data'!J90,"*")</f>
        <v>691810.17</v>
      </c>
      <c r="H94" s="50" t="str">
        <f>IF('Town Data'!M90&gt;9,'Town Data'!L90,"*")</f>
        <v>*</v>
      </c>
      <c r="I94" s="9">
        <f t="shared" si="3"/>
        <v>-0.021023432347289376</v>
      </c>
      <c r="J94" s="9">
        <f t="shared" si="4"/>
        <v>0.001815975038354726</v>
      </c>
      <c r="K94" s="9">
        <f t="shared" si="5"/>
      </c>
      <c r="L94" s="15"/>
    </row>
    <row r="95" spans="1:12" ht="15">
      <c r="A95" s="15"/>
      <c r="B95" s="27" t="str">
        <f>'Town Data'!A91</f>
        <v>WESTMINSTER</v>
      </c>
      <c r="C95" s="52">
        <f>IF('Town Data'!C91&gt;9,'Town Data'!B91,"*")</f>
        <v>1455468.1</v>
      </c>
      <c r="D95" s="53">
        <f>IF('Town Data'!E91&gt;9,'Town Data'!D91,"*")</f>
        <v>389609.68</v>
      </c>
      <c r="E95" s="54" t="str">
        <f>IF('Town Data'!G91&gt;9,'Town Data'!F91,"*")</f>
        <v>*</v>
      </c>
      <c r="F95" s="53">
        <f>IF('Town Data'!I91&gt;9,'Town Data'!H91,"*")</f>
        <v>1671543.94</v>
      </c>
      <c r="G95" s="53">
        <f>IF('Town Data'!K91&gt;9,'Town Data'!J91,"*")</f>
        <v>419499.76</v>
      </c>
      <c r="H95" s="54" t="str">
        <f>IF('Town Data'!M91&gt;9,'Town Data'!L91,"*")</f>
        <v>*</v>
      </c>
      <c r="I95" s="22">
        <f t="shared" si="3"/>
        <v>-0.129267221057916</v>
      </c>
      <c r="J95" s="22">
        <f t="shared" si="4"/>
        <v>-0.07125172133590736</v>
      </c>
      <c r="K95" s="22">
        <f t="shared" si="5"/>
      </c>
      <c r="L95" s="15"/>
    </row>
    <row r="96" spans="1:12" ht="15">
      <c r="A96" s="15"/>
      <c r="B96" s="15" t="str">
        <f>'Town Data'!A92</f>
        <v>WHITINGHAM</v>
      </c>
      <c r="C96" s="48">
        <f>IF('Town Data'!C92&gt;9,'Town Data'!B92,"*")</f>
        <v>323749.96</v>
      </c>
      <c r="D96" s="49">
        <f>IF('Town Data'!E92&gt;9,'Town Data'!D92,"*")</f>
        <v>122079.6</v>
      </c>
      <c r="E96" s="50" t="str">
        <f>IF('Town Data'!G92&gt;9,'Town Data'!F92,"*")</f>
        <v>*</v>
      </c>
      <c r="F96" s="51" t="str">
        <f>IF('Town Data'!I92&gt;9,'Town Data'!H92,"*")</f>
        <v>*</v>
      </c>
      <c r="G96" s="49" t="str">
        <f>IF('Town Data'!K92&gt;9,'Town Data'!J92,"*")</f>
        <v>*</v>
      </c>
      <c r="H96" s="50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WILLIAMSTOWN</v>
      </c>
      <c r="C97" s="52">
        <f>IF('Town Data'!C93&gt;9,'Town Data'!B93,"*")</f>
        <v>1139754.78</v>
      </c>
      <c r="D97" s="53">
        <f>IF('Town Data'!E93&gt;9,'Town Data'!D93,"*")</f>
        <v>371620.36</v>
      </c>
      <c r="E97" s="54" t="str">
        <f>IF('Town Data'!G93&gt;9,'Town Data'!F93,"*")</f>
        <v>*</v>
      </c>
      <c r="F97" s="53">
        <f>IF('Town Data'!I93&gt;9,'Town Data'!H93,"*")</f>
        <v>1089210.5</v>
      </c>
      <c r="G97" s="53">
        <f>IF('Town Data'!K93&gt;9,'Town Data'!J93,"*")</f>
        <v>395074.27</v>
      </c>
      <c r="H97" s="54" t="str">
        <f>IF('Town Data'!M93&gt;9,'Town Data'!L93,"*")</f>
        <v>*</v>
      </c>
      <c r="I97" s="22">
        <f t="shared" si="3"/>
        <v>0.04640451042291644</v>
      </c>
      <c r="J97" s="22">
        <f t="shared" si="4"/>
        <v>-0.05936582506372797</v>
      </c>
      <c r="K97" s="22">
        <f t="shared" si="5"/>
      </c>
      <c r="L97" s="15"/>
    </row>
    <row r="98" spans="1:12" ht="15">
      <c r="A98" s="15"/>
      <c r="B98" s="15" t="str">
        <f>'Town Data'!A94</f>
        <v>WILLISTON</v>
      </c>
      <c r="C98" s="48">
        <f>IF('Town Data'!C94&gt;9,'Town Data'!B94,"*")</f>
        <v>86190560.96</v>
      </c>
      <c r="D98" s="49">
        <f>IF('Town Data'!E94&gt;9,'Town Data'!D94,"*")</f>
        <v>40875432.21</v>
      </c>
      <c r="E98" s="50">
        <f>IF('Town Data'!G94&gt;9,'Town Data'!F94,"*")</f>
        <v>1649020.9999974</v>
      </c>
      <c r="F98" s="51">
        <f>IF('Town Data'!I94&gt;9,'Town Data'!H94,"*")</f>
        <v>86607415.24</v>
      </c>
      <c r="G98" s="49">
        <f>IF('Town Data'!K94&gt;9,'Town Data'!J94,"*")</f>
        <v>43492758.6</v>
      </c>
      <c r="H98" s="50">
        <f>IF('Town Data'!M94&gt;9,'Town Data'!L94,"*")</f>
        <v>1202857.4999969</v>
      </c>
      <c r="I98" s="9">
        <f t="shared" si="3"/>
        <v>-0.004813147683080552</v>
      </c>
      <c r="J98" s="9">
        <f t="shared" si="4"/>
        <v>-0.060178440601374054</v>
      </c>
      <c r="K98" s="9">
        <f t="shared" si="5"/>
        <v>0.3709196642176232</v>
      </c>
      <c r="L98" s="15"/>
    </row>
    <row r="99" spans="1:12" ht="15">
      <c r="A99" s="15"/>
      <c r="B99" s="27" t="str">
        <f>'Town Data'!A95</f>
        <v>WILMINGTON</v>
      </c>
      <c r="C99" s="52">
        <f>IF('Town Data'!C95&gt;9,'Town Data'!B95,"*")</f>
        <v>4970642.43</v>
      </c>
      <c r="D99" s="53">
        <f>IF('Town Data'!E95&gt;9,'Town Data'!D95,"*")</f>
        <v>1720807.13</v>
      </c>
      <c r="E99" s="54" t="str">
        <f>IF('Town Data'!G95&gt;9,'Town Data'!F95,"*")</f>
        <v>*</v>
      </c>
      <c r="F99" s="53">
        <f>IF('Town Data'!I95&gt;9,'Town Data'!H95,"*")</f>
        <v>4879496.14</v>
      </c>
      <c r="G99" s="53">
        <f>IF('Town Data'!K95&gt;9,'Town Data'!J95,"*")</f>
        <v>1651819.76</v>
      </c>
      <c r="H99" s="54" t="str">
        <f>IF('Town Data'!M95&gt;9,'Town Data'!L95,"*")</f>
        <v>*</v>
      </c>
      <c r="I99" s="22">
        <f t="shared" si="3"/>
        <v>0.018679447095535574</v>
      </c>
      <c r="J99" s="22">
        <f t="shared" si="4"/>
        <v>0.041764465876107375</v>
      </c>
      <c r="K99" s="22">
        <f t="shared" si="5"/>
      </c>
      <c r="L99" s="15"/>
    </row>
    <row r="100" spans="1:12" ht="15">
      <c r="A100" s="15"/>
      <c r="B100" s="27" t="str">
        <f>'Town Data'!A96</f>
        <v>WINDSOR</v>
      </c>
      <c r="C100" s="52">
        <f>IF('Town Data'!C96&gt;9,'Town Data'!B96,"*")</f>
        <v>2637044.49</v>
      </c>
      <c r="D100" s="53">
        <f>IF('Town Data'!E96&gt;9,'Town Data'!D96,"*")</f>
        <v>945786.61</v>
      </c>
      <c r="E100" s="54">
        <f>IF('Town Data'!G96&gt;9,'Town Data'!F96,"*")</f>
        <v>26489.9999996</v>
      </c>
      <c r="F100" s="53">
        <f>IF('Town Data'!I96&gt;9,'Town Data'!H96,"*")</f>
        <v>2551440.98</v>
      </c>
      <c r="G100" s="53">
        <f>IF('Town Data'!K96&gt;9,'Town Data'!J96,"*")</f>
        <v>924741.07</v>
      </c>
      <c r="H100" s="54">
        <f>IF('Town Data'!M96&gt;9,'Town Data'!L96,"*")</f>
        <v>23775.9999997</v>
      </c>
      <c r="I100" s="22">
        <f t="shared" si="3"/>
        <v>0.03355104455522238</v>
      </c>
      <c r="J100" s="22">
        <f t="shared" si="4"/>
        <v>0.02275830573849179</v>
      </c>
      <c r="K100" s="22">
        <f t="shared" si="5"/>
        <v>0.11414872139696516</v>
      </c>
      <c r="L100" s="15"/>
    </row>
    <row r="101" spans="1:12" ht="15">
      <c r="A101" s="15"/>
      <c r="B101" s="27" t="str">
        <f>'Town Data'!A97</f>
        <v>WINHALL</v>
      </c>
      <c r="C101" s="52">
        <f>IF('Town Data'!C97&gt;9,'Town Data'!B97,"*")</f>
        <v>1121814.32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WINOOSKI</v>
      </c>
      <c r="C102" s="52">
        <f>IF('Town Data'!C98&gt;9,'Town Data'!B98,"*")</f>
        <v>19506872.04</v>
      </c>
      <c r="D102" s="53">
        <f>IF('Town Data'!E98&gt;9,'Town Data'!D98,"*")</f>
        <v>1516030.3</v>
      </c>
      <c r="E102" s="54" t="str">
        <f>IF('Town Data'!G98&gt;9,'Town Data'!F98,"*")</f>
        <v>*</v>
      </c>
      <c r="F102" s="53">
        <f>IF('Town Data'!I98&gt;9,'Town Data'!H98,"*")</f>
        <v>20685195.14</v>
      </c>
      <c r="G102" s="53">
        <f>IF('Town Data'!K98&gt;9,'Town Data'!J98,"*")</f>
        <v>1696772.41</v>
      </c>
      <c r="H102" s="54">
        <f>IF('Town Data'!M98&gt;9,'Town Data'!L98,"*")</f>
        <v>346197.333333</v>
      </c>
      <c r="I102" s="22">
        <f t="shared" si="6"/>
        <v>-0.05696456291685733</v>
      </c>
      <c r="J102" s="22">
        <f t="shared" si="7"/>
        <v>-0.1065211273679302</v>
      </c>
      <c r="K102" s="22">
        <f t="shared" si="8"/>
      </c>
      <c r="L102" s="15"/>
    </row>
    <row r="103" spans="2:12" ht="15">
      <c r="B103" s="27" t="str">
        <f>'Town Data'!A99</f>
        <v>WOLCOTT</v>
      </c>
      <c r="C103" s="52">
        <f>IF('Town Data'!C99&gt;9,'Town Data'!B99,"*")</f>
        <v>789514.59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>
        <f>IF('Town Data'!I99&gt;9,'Town Data'!H99,"*")</f>
        <v>729229.41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  <v>0.08266970472296219</v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WOODSTOCK</v>
      </c>
      <c r="C104" s="52">
        <f>IF('Town Data'!C100&gt;9,'Town Data'!B100,"*")</f>
        <v>8359709.86</v>
      </c>
      <c r="D104" s="53">
        <f>IF('Town Data'!E100&gt;9,'Town Data'!D100,"*")</f>
        <v>2152914.42</v>
      </c>
      <c r="E104" s="54">
        <f>IF('Town Data'!G100&gt;9,'Town Data'!F100,"*")</f>
        <v>118624.9999995</v>
      </c>
      <c r="F104" s="53">
        <f>IF('Town Data'!I100&gt;9,'Town Data'!H100,"*")</f>
        <v>6797398.37</v>
      </c>
      <c r="G104" s="53">
        <f>IF('Town Data'!K100&gt;9,'Town Data'!J100,"*")</f>
        <v>1898288.7</v>
      </c>
      <c r="H104" s="54">
        <f>IF('Town Data'!M100&gt;9,'Town Data'!L100,"*")</f>
        <v>229274.1666662</v>
      </c>
      <c r="I104" s="22">
        <f t="shared" si="6"/>
        <v>0.22983962465627863</v>
      </c>
      <c r="J104" s="22">
        <f t="shared" si="7"/>
        <v>0.1341343495328187</v>
      </c>
      <c r="K104" s="22">
        <f t="shared" si="8"/>
        <v>-0.4826063410266103</v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1006948.61</v>
      </c>
      <c r="C2" s="41">
        <v>10</v>
      </c>
      <c r="D2" s="44">
        <v>296907.13</v>
      </c>
      <c r="E2" s="41">
        <v>10</v>
      </c>
      <c r="F2" s="41">
        <v>0</v>
      </c>
      <c r="G2" s="41">
        <v>0</v>
      </c>
      <c r="H2" s="44">
        <v>1016661.93</v>
      </c>
      <c r="I2" s="41">
        <v>13</v>
      </c>
      <c r="J2" s="44">
        <v>317981.53</v>
      </c>
      <c r="K2" s="41">
        <v>13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13022751.28</v>
      </c>
      <c r="C3" s="41">
        <v>16</v>
      </c>
      <c r="D3" s="44">
        <v>434696.76</v>
      </c>
      <c r="E3" s="41">
        <v>14</v>
      </c>
      <c r="F3" s="41">
        <v>0</v>
      </c>
      <c r="G3" s="41">
        <v>0</v>
      </c>
      <c r="H3" s="44">
        <v>12574746.59</v>
      </c>
      <c r="I3" s="41">
        <v>18</v>
      </c>
      <c r="J3" s="44">
        <v>479895.33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42028064.52</v>
      </c>
      <c r="C4" s="41">
        <v>155</v>
      </c>
      <c r="D4" s="44">
        <v>10583475.32</v>
      </c>
      <c r="E4" s="41">
        <v>150</v>
      </c>
      <c r="F4" s="44">
        <v>145359.8333319</v>
      </c>
      <c r="G4" s="41">
        <v>41</v>
      </c>
      <c r="H4" s="44">
        <v>46476602.46</v>
      </c>
      <c r="I4" s="41">
        <v>153</v>
      </c>
      <c r="J4" s="44">
        <v>11160585.21</v>
      </c>
      <c r="K4" s="41">
        <v>149</v>
      </c>
      <c r="L4" s="44">
        <v>247362.9999989</v>
      </c>
      <c r="M4" s="41">
        <v>41</v>
      </c>
      <c r="N4" s="37"/>
      <c r="O4" s="37"/>
      <c r="P4" s="37"/>
      <c r="Q4" s="37"/>
    </row>
    <row r="5" spans="1:17" ht="15">
      <c r="A5" s="40" t="s">
        <v>70</v>
      </c>
      <c r="B5" s="44">
        <v>11102155.25</v>
      </c>
      <c r="C5" s="41">
        <v>30</v>
      </c>
      <c r="D5" s="44">
        <v>1133393.11</v>
      </c>
      <c r="E5" s="41">
        <v>28</v>
      </c>
      <c r="F5" s="41">
        <v>0</v>
      </c>
      <c r="G5" s="41">
        <v>0</v>
      </c>
      <c r="H5" s="44">
        <v>31803083.14</v>
      </c>
      <c r="I5" s="41">
        <v>30</v>
      </c>
      <c r="J5" s="44">
        <v>1066535.77</v>
      </c>
      <c r="K5" s="41">
        <v>27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13202053.7</v>
      </c>
      <c r="C6" s="41">
        <v>34</v>
      </c>
      <c r="D6" s="44">
        <v>1053559.6</v>
      </c>
      <c r="E6" s="41">
        <v>31</v>
      </c>
      <c r="F6" s="44">
        <v>26049.833333</v>
      </c>
      <c r="G6" s="41">
        <v>10</v>
      </c>
      <c r="H6" s="44">
        <v>13807696.84</v>
      </c>
      <c r="I6" s="41">
        <v>32</v>
      </c>
      <c r="J6" s="44">
        <v>1123648.55</v>
      </c>
      <c r="K6" s="41">
        <v>31</v>
      </c>
      <c r="L6" s="44">
        <v>42388.9999996</v>
      </c>
      <c r="M6" s="41">
        <v>11</v>
      </c>
      <c r="N6" s="37"/>
      <c r="O6" s="37"/>
      <c r="P6" s="37"/>
      <c r="Q6" s="37"/>
    </row>
    <row r="7" spans="1:17" ht="15">
      <c r="A7" s="40" t="s">
        <v>72</v>
      </c>
      <c r="B7" s="44">
        <v>37372052.97</v>
      </c>
      <c r="C7" s="41">
        <v>177</v>
      </c>
      <c r="D7" s="44">
        <v>12927492.5</v>
      </c>
      <c r="E7" s="41">
        <v>169</v>
      </c>
      <c r="F7" s="44">
        <v>259639.1666652</v>
      </c>
      <c r="G7" s="41">
        <v>57</v>
      </c>
      <c r="H7" s="44">
        <v>35565883.47</v>
      </c>
      <c r="I7" s="41">
        <v>173</v>
      </c>
      <c r="J7" s="44">
        <v>12820881.82</v>
      </c>
      <c r="K7" s="41">
        <v>166</v>
      </c>
      <c r="L7" s="44">
        <v>302594.4999983</v>
      </c>
      <c r="M7" s="41">
        <v>50</v>
      </c>
      <c r="N7" s="37"/>
      <c r="O7" s="37"/>
      <c r="P7" s="37"/>
      <c r="Q7" s="37"/>
    </row>
    <row r="8" spans="1:17" ht="15">
      <c r="A8" s="40" t="s">
        <v>73</v>
      </c>
      <c r="B8" s="44">
        <v>21506864.86</v>
      </c>
      <c r="C8" s="41">
        <v>52</v>
      </c>
      <c r="D8" s="44">
        <v>7572279.56</v>
      </c>
      <c r="E8" s="41">
        <v>50</v>
      </c>
      <c r="F8" s="44">
        <v>792515.9999994</v>
      </c>
      <c r="G8" s="41">
        <v>25</v>
      </c>
      <c r="H8" s="44">
        <v>20050173.51</v>
      </c>
      <c r="I8" s="41">
        <v>48</v>
      </c>
      <c r="J8" s="44">
        <v>7084773.81</v>
      </c>
      <c r="K8" s="41">
        <v>48</v>
      </c>
      <c r="L8" s="44">
        <v>60722.1666658</v>
      </c>
      <c r="M8" s="41">
        <v>24</v>
      </c>
      <c r="N8" s="37"/>
      <c r="O8" s="37"/>
      <c r="P8" s="37"/>
      <c r="Q8" s="37"/>
    </row>
    <row r="9" spans="1:17" ht="15">
      <c r="A9" s="40" t="s">
        <v>74</v>
      </c>
      <c r="B9" s="44">
        <v>1307884.94</v>
      </c>
      <c r="C9" s="41">
        <v>21</v>
      </c>
      <c r="D9" s="44">
        <v>448950.27</v>
      </c>
      <c r="E9" s="41">
        <v>20</v>
      </c>
      <c r="F9" s="41">
        <v>0</v>
      </c>
      <c r="G9" s="41">
        <v>0</v>
      </c>
      <c r="H9" s="44">
        <v>1307900.31</v>
      </c>
      <c r="I9" s="41">
        <v>20</v>
      </c>
      <c r="J9" s="44">
        <v>464798.71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8929218.47</v>
      </c>
      <c r="C10" s="41">
        <v>29</v>
      </c>
      <c r="D10" s="44">
        <v>1881588.41</v>
      </c>
      <c r="E10" s="41">
        <v>27</v>
      </c>
      <c r="F10" s="44">
        <v>54593.1666664</v>
      </c>
      <c r="G10" s="41">
        <v>12</v>
      </c>
      <c r="H10" s="44">
        <v>8521118.62</v>
      </c>
      <c r="I10" s="41">
        <v>27</v>
      </c>
      <c r="J10" s="44">
        <v>1765196.93</v>
      </c>
      <c r="K10" s="41">
        <v>25</v>
      </c>
      <c r="L10" s="44">
        <v>144930.1666663</v>
      </c>
      <c r="M10" s="41">
        <v>13</v>
      </c>
      <c r="N10" s="37"/>
      <c r="O10" s="37"/>
      <c r="P10" s="37"/>
      <c r="Q10" s="37"/>
    </row>
    <row r="11" spans="1:17" ht="15">
      <c r="A11" s="40" t="s">
        <v>76</v>
      </c>
      <c r="B11" s="44">
        <v>5636033.46</v>
      </c>
      <c r="C11" s="41">
        <v>36</v>
      </c>
      <c r="D11" s="44">
        <v>1074500.45</v>
      </c>
      <c r="E11" s="41">
        <v>32</v>
      </c>
      <c r="F11" s="41">
        <v>0</v>
      </c>
      <c r="G11" s="41">
        <v>0</v>
      </c>
      <c r="H11" s="44">
        <v>8668313.48</v>
      </c>
      <c r="I11" s="41">
        <v>35</v>
      </c>
      <c r="J11" s="44">
        <v>980868.81</v>
      </c>
      <c r="K11" s="41">
        <v>33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46535198.78</v>
      </c>
      <c r="C12" s="41">
        <v>186</v>
      </c>
      <c r="D12" s="44">
        <v>9131544.94</v>
      </c>
      <c r="E12" s="41">
        <v>177</v>
      </c>
      <c r="F12" s="44">
        <v>494051.1666648</v>
      </c>
      <c r="G12" s="41">
        <v>60</v>
      </c>
      <c r="H12" s="44">
        <v>45520991.09</v>
      </c>
      <c r="I12" s="41">
        <v>187</v>
      </c>
      <c r="J12" s="44">
        <v>9612806.17</v>
      </c>
      <c r="K12" s="41">
        <v>172</v>
      </c>
      <c r="L12" s="44">
        <v>433636.3333314</v>
      </c>
      <c r="M12" s="41">
        <v>61</v>
      </c>
      <c r="N12" s="37"/>
      <c r="O12" s="37"/>
      <c r="P12" s="37"/>
      <c r="Q12" s="37"/>
    </row>
    <row r="13" spans="1:17" ht="15">
      <c r="A13" s="40" t="s">
        <v>78</v>
      </c>
      <c r="B13" s="44">
        <v>847910.38</v>
      </c>
      <c r="C13" s="41">
        <v>11</v>
      </c>
      <c r="D13" s="44">
        <v>257221.6</v>
      </c>
      <c r="E13" s="41">
        <v>10</v>
      </c>
      <c r="F13" s="41">
        <v>0</v>
      </c>
      <c r="G13" s="41">
        <v>0</v>
      </c>
      <c r="H13" s="41">
        <v>464765.89</v>
      </c>
      <c r="I13" s="41">
        <v>10</v>
      </c>
      <c r="J13" s="41">
        <v>0</v>
      </c>
      <c r="K13" s="41">
        <v>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544738.36</v>
      </c>
      <c r="C14" s="41">
        <v>11</v>
      </c>
      <c r="D14" s="44">
        <v>0</v>
      </c>
      <c r="E14" s="41">
        <v>0</v>
      </c>
      <c r="F14" s="41">
        <v>0</v>
      </c>
      <c r="G14" s="41">
        <v>0</v>
      </c>
      <c r="H14" s="44">
        <v>612571.56</v>
      </c>
      <c r="I14" s="41">
        <v>13</v>
      </c>
      <c r="J14" s="44">
        <v>250521.95</v>
      </c>
      <c r="K14" s="41">
        <v>11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3939593.04</v>
      </c>
      <c r="C15" s="41">
        <v>26</v>
      </c>
      <c r="D15" s="44">
        <v>1145536.13</v>
      </c>
      <c r="E15" s="41">
        <v>26</v>
      </c>
      <c r="F15" s="41">
        <v>0</v>
      </c>
      <c r="G15" s="41">
        <v>0</v>
      </c>
      <c r="H15" s="44">
        <v>3804847.04</v>
      </c>
      <c r="I15" s="41">
        <v>25</v>
      </c>
      <c r="J15" s="44">
        <v>1180021.16</v>
      </c>
      <c r="K15" s="41">
        <v>23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708121.63</v>
      </c>
      <c r="C16" s="41">
        <v>14</v>
      </c>
      <c r="D16" s="44">
        <v>390453.77</v>
      </c>
      <c r="E16" s="41">
        <v>14</v>
      </c>
      <c r="F16" s="41">
        <v>0</v>
      </c>
      <c r="G16" s="41">
        <v>0</v>
      </c>
      <c r="H16" s="44">
        <v>546080.77</v>
      </c>
      <c r="I16" s="41">
        <v>12</v>
      </c>
      <c r="J16" s="44">
        <v>244086.67</v>
      </c>
      <c r="K16" s="41">
        <v>12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106558696.52</v>
      </c>
      <c r="C17" s="41">
        <v>296</v>
      </c>
      <c r="D17" s="44">
        <v>26135030.41</v>
      </c>
      <c r="E17" s="41">
        <v>286</v>
      </c>
      <c r="F17" s="44">
        <v>1181220.8333306</v>
      </c>
      <c r="G17" s="41">
        <v>98</v>
      </c>
      <c r="H17" s="44">
        <v>108042147.44</v>
      </c>
      <c r="I17" s="41">
        <v>308</v>
      </c>
      <c r="J17" s="44">
        <v>26336028.05</v>
      </c>
      <c r="K17" s="41">
        <v>296</v>
      </c>
      <c r="L17" s="44">
        <v>692131.1666638</v>
      </c>
      <c r="M17" s="41">
        <v>93</v>
      </c>
      <c r="N17" s="37"/>
      <c r="O17" s="37"/>
      <c r="P17" s="37"/>
      <c r="Q17" s="37"/>
    </row>
    <row r="18" spans="1:17" ht="15">
      <c r="A18" s="40" t="s">
        <v>83</v>
      </c>
      <c r="B18" s="44">
        <v>5048491.48</v>
      </c>
      <c r="C18" s="41">
        <v>27</v>
      </c>
      <c r="D18" s="44">
        <v>2702648.11</v>
      </c>
      <c r="E18" s="41">
        <v>26</v>
      </c>
      <c r="F18" s="41">
        <v>0</v>
      </c>
      <c r="G18" s="41">
        <v>0</v>
      </c>
      <c r="H18" s="44">
        <v>4341256.97</v>
      </c>
      <c r="I18" s="41">
        <v>30</v>
      </c>
      <c r="J18" s="44">
        <v>1815047.58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6772147.48</v>
      </c>
      <c r="C19" s="41">
        <v>37</v>
      </c>
      <c r="D19" s="44">
        <v>736036.72</v>
      </c>
      <c r="E19" s="41">
        <v>35</v>
      </c>
      <c r="F19" s="41">
        <v>0</v>
      </c>
      <c r="G19" s="41">
        <v>0</v>
      </c>
      <c r="H19" s="44">
        <v>6900926.8</v>
      </c>
      <c r="I19" s="41">
        <v>35</v>
      </c>
      <c r="J19" s="44">
        <v>857483.73</v>
      </c>
      <c r="K19" s="41">
        <v>33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807519.65</v>
      </c>
      <c r="C20" s="41">
        <v>21</v>
      </c>
      <c r="D20" s="44">
        <v>279779.27</v>
      </c>
      <c r="E20" s="41">
        <v>15</v>
      </c>
      <c r="F20" s="41">
        <v>0</v>
      </c>
      <c r="G20" s="41">
        <v>0</v>
      </c>
      <c r="H20" s="44">
        <v>550724.65</v>
      </c>
      <c r="I20" s="41">
        <v>18</v>
      </c>
      <c r="J20" s="44">
        <v>199182.48</v>
      </c>
      <c r="K20" s="41">
        <v>16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182158.98</v>
      </c>
      <c r="C21" s="41">
        <v>10</v>
      </c>
      <c r="D21" s="44">
        <v>0</v>
      </c>
      <c r="E21" s="41">
        <v>0</v>
      </c>
      <c r="F21" s="41">
        <v>0</v>
      </c>
      <c r="G21" s="41">
        <v>0</v>
      </c>
      <c r="H21" s="44">
        <v>317721.98</v>
      </c>
      <c r="I21" s="41">
        <v>10</v>
      </c>
      <c r="J21" s="44">
        <v>79109.71</v>
      </c>
      <c r="K21" s="41">
        <v>10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2823712.56</v>
      </c>
      <c r="C22" s="41">
        <v>31</v>
      </c>
      <c r="D22" s="44">
        <v>841020.34</v>
      </c>
      <c r="E22" s="41">
        <v>28</v>
      </c>
      <c r="F22" s="41">
        <v>124040.3333331</v>
      </c>
      <c r="G22" s="41">
        <v>10</v>
      </c>
      <c r="H22" s="44">
        <v>2361407.26</v>
      </c>
      <c r="I22" s="41">
        <v>31</v>
      </c>
      <c r="J22" s="44">
        <v>616321.84</v>
      </c>
      <c r="K22" s="41">
        <v>27</v>
      </c>
      <c r="L22" s="41">
        <v>199567.9999997</v>
      </c>
      <c r="M22" s="41">
        <v>11</v>
      </c>
      <c r="N22" s="37"/>
      <c r="O22" s="37"/>
      <c r="P22" s="37"/>
      <c r="Q22" s="37"/>
    </row>
    <row r="23" spans="1:17" ht="15">
      <c r="A23" s="40" t="s">
        <v>88</v>
      </c>
      <c r="B23" s="44">
        <v>4492132.73</v>
      </c>
      <c r="C23" s="41">
        <v>27</v>
      </c>
      <c r="D23" s="44">
        <v>1816752.18</v>
      </c>
      <c r="E23" s="41">
        <v>23</v>
      </c>
      <c r="F23" s="44">
        <v>0</v>
      </c>
      <c r="G23" s="41">
        <v>0</v>
      </c>
      <c r="H23" s="44">
        <v>4929976.97</v>
      </c>
      <c r="I23" s="41">
        <v>26</v>
      </c>
      <c r="J23" s="44">
        <v>1850635.11</v>
      </c>
      <c r="K23" s="41">
        <v>26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125499634.8</v>
      </c>
      <c r="C24" s="41">
        <v>119</v>
      </c>
      <c r="D24" s="44">
        <v>28464193.62</v>
      </c>
      <c r="E24" s="41">
        <v>109</v>
      </c>
      <c r="F24" s="41">
        <v>1568938.1666654</v>
      </c>
      <c r="G24" s="41">
        <v>40</v>
      </c>
      <c r="H24" s="44">
        <v>113439048.26</v>
      </c>
      <c r="I24" s="41">
        <v>121</v>
      </c>
      <c r="J24" s="44">
        <v>29702111.1</v>
      </c>
      <c r="K24" s="41">
        <v>111</v>
      </c>
      <c r="L24" s="41">
        <v>1254061.4999987</v>
      </c>
      <c r="M24" s="41">
        <v>40</v>
      </c>
      <c r="N24" s="37"/>
      <c r="O24" s="37"/>
      <c r="P24" s="37"/>
      <c r="Q24" s="37"/>
    </row>
    <row r="25" spans="1:17" ht="15">
      <c r="A25" s="40" t="s">
        <v>90</v>
      </c>
      <c r="B25" s="44">
        <v>365277.94</v>
      </c>
      <c r="C25" s="41">
        <v>11</v>
      </c>
      <c r="D25" s="41">
        <v>186608.19</v>
      </c>
      <c r="E25" s="41">
        <v>11</v>
      </c>
      <c r="F25" s="41">
        <v>0</v>
      </c>
      <c r="G25" s="41">
        <v>0</v>
      </c>
      <c r="H25" s="44">
        <v>359985.48</v>
      </c>
      <c r="I25" s="41">
        <v>12</v>
      </c>
      <c r="J25" s="44">
        <v>187596.7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493680.75</v>
      </c>
      <c r="C26" s="41">
        <v>13</v>
      </c>
      <c r="D26" s="44">
        <v>385164.72</v>
      </c>
      <c r="E26" s="41">
        <v>13</v>
      </c>
      <c r="F26" s="41">
        <v>0</v>
      </c>
      <c r="G26" s="41">
        <v>0</v>
      </c>
      <c r="H26" s="44">
        <v>526079.03</v>
      </c>
      <c r="I26" s="41">
        <v>11</v>
      </c>
      <c r="J26" s="44">
        <v>418345.71</v>
      </c>
      <c r="K26" s="41">
        <v>11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20540854.93</v>
      </c>
      <c r="C27" s="41">
        <v>57</v>
      </c>
      <c r="D27" s="44">
        <v>7788087.84</v>
      </c>
      <c r="E27" s="41">
        <v>57</v>
      </c>
      <c r="F27" s="44">
        <v>286577.8333326</v>
      </c>
      <c r="G27" s="41">
        <v>24</v>
      </c>
      <c r="H27" s="44">
        <v>16667550.65</v>
      </c>
      <c r="I27" s="41">
        <v>57</v>
      </c>
      <c r="J27" s="44">
        <v>5189523.33</v>
      </c>
      <c r="K27" s="41">
        <v>54</v>
      </c>
      <c r="L27" s="44">
        <v>133219.4999993</v>
      </c>
      <c r="M27" s="41">
        <v>27</v>
      </c>
      <c r="N27" s="37"/>
      <c r="O27" s="37"/>
      <c r="P27" s="37"/>
      <c r="Q27" s="37"/>
    </row>
    <row r="28" spans="1:17" ht="15">
      <c r="A28" s="40" t="s">
        <v>93</v>
      </c>
      <c r="B28" s="44">
        <v>1774951.32</v>
      </c>
      <c r="C28" s="41">
        <v>19</v>
      </c>
      <c r="D28" s="44">
        <v>519146.56</v>
      </c>
      <c r="E28" s="41">
        <v>18</v>
      </c>
      <c r="F28" s="41">
        <v>0</v>
      </c>
      <c r="G28" s="41">
        <v>0</v>
      </c>
      <c r="H28" s="44">
        <v>1731824.52</v>
      </c>
      <c r="I28" s="41">
        <v>20</v>
      </c>
      <c r="J28" s="44">
        <v>477283.05</v>
      </c>
      <c r="K28" s="41">
        <v>18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6830309.5</v>
      </c>
      <c r="C29" s="41">
        <v>30</v>
      </c>
      <c r="D29" s="44">
        <v>6161668.46</v>
      </c>
      <c r="E29" s="41">
        <v>28</v>
      </c>
      <c r="F29" s="41">
        <v>0</v>
      </c>
      <c r="G29" s="41">
        <v>0</v>
      </c>
      <c r="H29" s="44">
        <v>4064148.85</v>
      </c>
      <c r="I29" s="41">
        <v>27</v>
      </c>
      <c r="J29" s="44">
        <v>3620953.42</v>
      </c>
      <c r="K29" s="41">
        <v>26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3591109.33</v>
      </c>
      <c r="C30" s="41">
        <v>22</v>
      </c>
      <c r="D30" s="44">
        <v>885762.08</v>
      </c>
      <c r="E30" s="41">
        <v>21</v>
      </c>
      <c r="F30" s="41">
        <v>0</v>
      </c>
      <c r="G30" s="41">
        <v>0</v>
      </c>
      <c r="H30" s="44">
        <v>3757125.87</v>
      </c>
      <c r="I30" s="41">
        <v>24</v>
      </c>
      <c r="J30" s="44">
        <v>1100442.31</v>
      </c>
      <c r="K30" s="41">
        <v>23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6214267.52</v>
      </c>
      <c r="C31" s="41">
        <v>43</v>
      </c>
      <c r="D31" s="44">
        <v>1640455.38</v>
      </c>
      <c r="E31" s="41">
        <v>41</v>
      </c>
      <c r="F31" s="41">
        <v>91112.8333331</v>
      </c>
      <c r="G31" s="41">
        <v>11</v>
      </c>
      <c r="H31" s="44">
        <v>6071241.72</v>
      </c>
      <c r="I31" s="41">
        <v>40</v>
      </c>
      <c r="J31" s="44">
        <v>1608076.81</v>
      </c>
      <c r="K31" s="41">
        <v>39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37036563.05</v>
      </c>
      <c r="C32" s="41">
        <v>170</v>
      </c>
      <c r="D32" s="44">
        <v>12508492.39</v>
      </c>
      <c r="E32" s="41">
        <v>160</v>
      </c>
      <c r="F32" s="44">
        <v>6232594.4999982</v>
      </c>
      <c r="G32" s="41">
        <v>52</v>
      </c>
      <c r="H32" s="44">
        <v>35691053.89</v>
      </c>
      <c r="I32" s="41">
        <v>164</v>
      </c>
      <c r="J32" s="44">
        <v>12465311.95</v>
      </c>
      <c r="K32" s="41">
        <v>153</v>
      </c>
      <c r="L32" s="44">
        <v>529738.4999985</v>
      </c>
      <c r="M32" s="41">
        <v>53</v>
      </c>
      <c r="N32" s="37"/>
      <c r="O32" s="37"/>
      <c r="P32" s="37"/>
      <c r="Q32" s="37"/>
    </row>
    <row r="33" spans="1:17" ht="15">
      <c r="A33" s="40" t="s">
        <v>98</v>
      </c>
      <c r="B33" s="44">
        <v>6356605.41</v>
      </c>
      <c r="C33" s="41">
        <v>31</v>
      </c>
      <c r="D33" s="44">
        <v>1295904.17</v>
      </c>
      <c r="E33" s="41">
        <v>30</v>
      </c>
      <c r="F33" s="44">
        <v>0</v>
      </c>
      <c r="G33" s="41">
        <v>0</v>
      </c>
      <c r="H33" s="44">
        <v>5838498.4</v>
      </c>
      <c r="I33" s="41">
        <v>29</v>
      </c>
      <c r="J33" s="44">
        <v>1330357.59</v>
      </c>
      <c r="K33" s="41">
        <v>29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1987794.29</v>
      </c>
      <c r="C34" s="41">
        <v>20</v>
      </c>
      <c r="D34" s="44">
        <v>723197.46</v>
      </c>
      <c r="E34" s="41">
        <v>19</v>
      </c>
      <c r="F34" s="41">
        <v>0</v>
      </c>
      <c r="G34" s="41">
        <v>0</v>
      </c>
      <c r="H34" s="44">
        <v>1989032.75</v>
      </c>
      <c r="I34" s="41">
        <v>20</v>
      </c>
      <c r="J34" s="44">
        <v>761566.24</v>
      </c>
      <c r="K34" s="41">
        <v>19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2607328.63</v>
      </c>
      <c r="C35" s="41">
        <v>15</v>
      </c>
      <c r="D35" s="44">
        <v>285140.96</v>
      </c>
      <c r="E35" s="41">
        <v>12</v>
      </c>
      <c r="F35" s="41">
        <v>0</v>
      </c>
      <c r="G35" s="41">
        <v>0</v>
      </c>
      <c r="H35" s="44">
        <v>3092587.64</v>
      </c>
      <c r="I35" s="41">
        <v>15</v>
      </c>
      <c r="J35" s="44">
        <v>245001.69</v>
      </c>
      <c r="K35" s="41">
        <v>14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1840960.96</v>
      </c>
      <c r="C36" s="41">
        <v>14</v>
      </c>
      <c r="D36" s="44">
        <v>629645.35</v>
      </c>
      <c r="E36" s="41">
        <v>14</v>
      </c>
      <c r="F36" s="41">
        <v>0</v>
      </c>
      <c r="G36" s="41">
        <v>0</v>
      </c>
      <c r="H36" s="44">
        <v>1797580.85</v>
      </c>
      <c r="I36" s="41">
        <v>16</v>
      </c>
      <c r="J36" s="44">
        <v>578875.54</v>
      </c>
      <c r="K36" s="41">
        <v>16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1847093.12</v>
      </c>
      <c r="C37" s="41">
        <v>14</v>
      </c>
      <c r="D37" s="44">
        <v>632801.23</v>
      </c>
      <c r="E37" s="41">
        <v>13</v>
      </c>
      <c r="F37" s="41">
        <v>0</v>
      </c>
      <c r="G37" s="41">
        <v>0</v>
      </c>
      <c r="H37" s="44">
        <v>1969658.61</v>
      </c>
      <c r="I37" s="41">
        <v>15</v>
      </c>
      <c r="J37" s="44">
        <v>752528.44</v>
      </c>
      <c r="K37" s="41">
        <v>14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8587353.33</v>
      </c>
      <c r="C38" s="41">
        <v>37</v>
      </c>
      <c r="D38" s="44">
        <v>1397783.77</v>
      </c>
      <c r="E38" s="41">
        <v>34</v>
      </c>
      <c r="F38" s="41">
        <v>0</v>
      </c>
      <c r="G38" s="41">
        <v>0</v>
      </c>
      <c r="H38" s="44">
        <v>7610730.38</v>
      </c>
      <c r="I38" s="41">
        <v>37</v>
      </c>
      <c r="J38" s="44">
        <v>1513987.36</v>
      </c>
      <c r="K38" s="41">
        <v>35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19917176.82</v>
      </c>
      <c r="C39" s="41">
        <v>100</v>
      </c>
      <c r="D39" s="44">
        <v>5976737.96</v>
      </c>
      <c r="E39" s="41">
        <v>97</v>
      </c>
      <c r="F39" s="41">
        <v>92105.3333324</v>
      </c>
      <c r="G39" s="41">
        <v>36</v>
      </c>
      <c r="H39" s="44">
        <v>15555840.17</v>
      </c>
      <c r="I39" s="41">
        <v>98</v>
      </c>
      <c r="J39" s="44">
        <v>5039833.49</v>
      </c>
      <c r="K39" s="41">
        <v>94</v>
      </c>
      <c r="L39" s="41">
        <v>249269.6666652</v>
      </c>
      <c r="M39" s="41">
        <v>44</v>
      </c>
      <c r="N39" s="37"/>
      <c r="O39" s="37"/>
      <c r="P39" s="37"/>
      <c r="Q39" s="37"/>
    </row>
    <row r="40" spans="1:17" ht="15">
      <c r="A40" s="40" t="s">
        <v>105</v>
      </c>
      <c r="B40" s="44">
        <v>694657.76</v>
      </c>
      <c r="C40" s="41">
        <v>12</v>
      </c>
      <c r="D40" s="44">
        <v>240620.94</v>
      </c>
      <c r="E40" s="41">
        <v>12</v>
      </c>
      <c r="F40" s="44">
        <v>0</v>
      </c>
      <c r="G40" s="41">
        <v>0</v>
      </c>
      <c r="H40" s="44">
        <v>628356.1</v>
      </c>
      <c r="I40" s="41">
        <v>11</v>
      </c>
      <c r="J40" s="44">
        <v>219005.19</v>
      </c>
      <c r="K40" s="41">
        <v>11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1473454.24</v>
      </c>
      <c r="C41" s="41">
        <v>15</v>
      </c>
      <c r="D41" s="44">
        <v>422105.69</v>
      </c>
      <c r="E41" s="41">
        <v>14</v>
      </c>
      <c r="F41" s="41">
        <v>0</v>
      </c>
      <c r="G41" s="41">
        <v>0</v>
      </c>
      <c r="H41" s="44">
        <v>1532294.1</v>
      </c>
      <c r="I41" s="41">
        <v>14</v>
      </c>
      <c r="J41" s="44">
        <v>477409.69</v>
      </c>
      <c r="K41" s="41">
        <v>14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8884574.58</v>
      </c>
      <c r="C42" s="41">
        <v>27</v>
      </c>
      <c r="D42" s="44">
        <v>1457639.03</v>
      </c>
      <c r="E42" s="41">
        <v>25</v>
      </c>
      <c r="F42" s="41">
        <v>0</v>
      </c>
      <c r="G42" s="41">
        <v>0</v>
      </c>
      <c r="H42" s="44">
        <v>8353900.86</v>
      </c>
      <c r="I42" s="41">
        <v>25</v>
      </c>
      <c r="J42" s="44">
        <v>1305615.43</v>
      </c>
      <c r="K42" s="41">
        <v>25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499143.01</v>
      </c>
      <c r="C43" s="41">
        <v>16</v>
      </c>
      <c r="D43" s="44">
        <v>259133.49</v>
      </c>
      <c r="E43" s="41">
        <v>15</v>
      </c>
      <c r="F43" s="41">
        <v>0</v>
      </c>
      <c r="G43" s="41">
        <v>0</v>
      </c>
      <c r="H43" s="44">
        <v>590363.7</v>
      </c>
      <c r="I43" s="41">
        <v>16</v>
      </c>
      <c r="J43" s="44">
        <v>335255.14</v>
      </c>
      <c r="K43" s="41">
        <v>16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986475.22</v>
      </c>
      <c r="C44" s="41">
        <v>12</v>
      </c>
      <c r="D44" s="44">
        <v>482132.47</v>
      </c>
      <c r="E44" s="41">
        <v>12</v>
      </c>
      <c r="F44" s="41">
        <v>0</v>
      </c>
      <c r="G44" s="41">
        <v>0</v>
      </c>
      <c r="H44" s="44">
        <v>849399.95</v>
      </c>
      <c r="I44" s="41">
        <v>12</v>
      </c>
      <c r="J44" s="44">
        <v>426761.52</v>
      </c>
      <c r="K44" s="41">
        <v>11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1924214.57</v>
      </c>
      <c r="C45" s="41">
        <v>14</v>
      </c>
      <c r="D45" s="44">
        <v>713852.88</v>
      </c>
      <c r="E45" s="41">
        <v>14</v>
      </c>
      <c r="F45" s="41">
        <v>0</v>
      </c>
      <c r="G45" s="41">
        <v>0</v>
      </c>
      <c r="H45" s="44">
        <v>1180172.34</v>
      </c>
      <c r="I45" s="41">
        <v>12</v>
      </c>
      <c r="J45" s="44">
        <v>547256.24</v>
      </c>
      <c r="K45" s="41">
        <v>11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9590356.58</v>
      </c>
      <c r="C46" s="41">
        <v>24</v>
      </c>
      <c r="D46" s="44">
        <v>2538703.93</v>
      </c>
      <c r="E46" s="41">
        <v>23</v>
      </c>
      <c r="F46" s="41">
        <v>0</v>
      </c>
      <c r="G46" s="41">
        <v>0</v>
      </c>
      <c r="H46" s="44">
        <v>9478594.45</v>
      </c>
      <c r="I46" s="41">
        <v>25</v>
      </c>
      <c r="J46" s="44">
        <v>2682311.47</v>
      </c>
      <c r="K46" s="41">
        <v>24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6804221.78</v>
      </c>
      <c r="C47" s="41">
        <v>31</v>
      </c>
      <c r="D47" s="44">
        <v>5494385.28</v>
      </c>
      <c r="E47" s="41">
        <v>30</v>
      </c>
      <c r="F47" s="41">
        <v>0</v>
      </c>
      <c r="G47" s="41">
        <v>0</v>
      </c>
      <c r="H47" s="44">
        <v>5719231.11</v>
      </c>
      <c r="I47" s="41">
        <v>30</v>
      </c>
      <c r="J47" s="44">
        <v>4693189.82</v>
      </c>
      <c r="K47" s="41">
        <v>29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3816104.81</v>
      </c>
      <c r="C48" s="41">
        <v>22</v>
      </c>
      <c r="D48" s="44">
        <v>1249406.66</v>
      </c>
      <c r="E48" s="41">
        <v>21</v>
      </c>
      <c r="F48" s="41">
        <v>0</v>
      </c>
      <c r="G48" s="41">
        <v>0</v>
      </c>
      <c r="H48" s="44">
        <v>2708620.54</v>
      </c>
      <c r="I48" s="41">
        <v>21</v>
      </c>
      <c r="J48" s="44">
        <v>863122.76</v>
      </c>
      <c r="K48" s="41">
        <v>20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11746649.71</v>
      </c>
      <c r="C49" s="41">
        <v>37</v>
      </c>
      <c r="D49" s="44">
        <v>8133691.45</v>
      </c>
      <c r="E49" s="41">
        <v>37</v>
      </c>
      <c r="F49" s="41">
        <v>0</v>
      </c>
      <c r="G49" s="41">
        <v>0</v>
      </c>
      <c r="H49" s="44">
        <v>8950817.91</v>
      </c>
      <c r="I49" s="41">
        <v>38</v>
      </c>
      <c r="J49" s="44">
        <v>5489126.31</v>
      </c>
      <c r="K49" s="41">
        <v>36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7463761.33</v>
      </c>
      <c r="C50" s="41">
        <v>51</v>
      </c>
      <c r="D50" s="44">
        <v>2590070.74</v>
      </c>
      <c r="E50" s="41">
        <v>47</v>
      </c>
      <c r="F50" s="41">
        <v>60358.1666662</v>
      </c>
      <c r="G50" s="41">
        <v>13</v>
      </c>
      <c r="H50" s="44">
        <v>7505346.91</v>
      </c>
      <c r="I50" s="41">
        <v>54</v>
      </c>
      <c r="J50" s="44">
        <v>2642790.86</v>
      </c>
      <c r="K50" s="41">
        <v>49</v>
      </c>
      <c r="L50" s="41">
        <v>41922.8333329</v>
      </c>
      <c r="M50" s="41">
        <v>15</v>
      </c>
      <c r="N50" s="37"/>
      <c r="O50" s="37"/>
      <c r="P50" s="37"/>
      <c r="Q50" s="37"/>
    </row>
    <row r="51" spans="1:17" ht="15">
      <c r="A51" s="40" t="s">
        <v>116</v>
      </c>
      <c r="B51" s="44">
        <v>45841783.98</v>
      </c>
      <c r="C51" s="41">
        <v>141</v>
      </c>
      <c r="D51" s="44">
        <v>8712838.77</v>
      </c>
      <c r="E51" s="41">
        <v>133</v>
      </c>
      <c r="F51" s="44">
        <v>253411.6666657</v>
      </c>
      <c r="G51" s="41">
        <v>32</v>
      </c>
      <c r="H51" s="44">
        <v>48365364.26</v>
      </c>
      <c r="I51" s="41">
        <v>145</v>
      </c>
      <c r="J51" s="44">
        <v>9837020.34</v>
      </c>
      <c r="K51" s="41">
        <v>139</v>
      </c>
      <c r="L51" s="44">
        <v>452318.6666656</v>
      </c>
      <c r="M51" s="41">
        <v>33</v>
      </c>
      <c r="N51" s="37"/>
      <c r="O51" s="37"/>
      <c r="P51" s="37"/>
      <c r="Q51" s="37"/>
    </row>
    <row r="52" spans="1:17" ht="15">
      <c r="A52" s="40" t="s">
        <v>117</v>
      </c>
      <c r="B52" s="44">
        <v>32953240.51</v>
      </c>
      <c r="C52" s="41">
        <v>113</v>
      </c>
      <c r="D52" s="44">
        <v>9167019.76</v>
      </c>
      <c r="E52" s="41">
        <v>110</v>
      </c>
      <c r="F52" s="44">
        <v>148481.6666654</v>
      </c>
      <c r="G52" s="41">
        <v>33</v>
      </c>
      <c r="H52" s="44">
        <v>32283567.83</v>
      </c>
      <c r="I52" s="41">
        <v>115</v>
      </c>
      <c r="J52" s="44">
        <v>9987162.56</v>
      </c>
      <c r="K52" s="41">
        <v>113</v>
      </c>
      <c r="L52" s="44">
        <v>90576.9999992</v>
      </c>
      <c r="M52" s="41">
        <v>29</v>
      </c>
      <c r="N52" s="37"/>
      <c r="O52" s="37"/>
      <c r="P52" s="37"/>
      <c r="Q52" s="37"/>
    </row>
    <row r="53" spans="1:17" ht="15">
      <c r="A53" s="40" t="s">
        <v>118</v>
      </c>
      <c r="B53" s="44">
        <v>19826100.27</v>
      </c>
      <c r="C53" s="41">
        <v>65</v>
      </c>
      <c r="D53" s="44">
        <v>3332654.7</v>
      </c>
      <c r="E53" s="41">
        <v>61</v>
      </c>
      <c r="F53" s="44">
        <v>26121.666666</v>
      </c>
      <c r="G53" s="41">
        <v>18</v>
      </c>
      <c r="H53" s="44">
        <v>23566707.18</v>
      </c>
      <c r="I53" s="41">
        <v>62</v>
      </c>
      <c r="J53" s="44">
        <v>3792914.85</v>
      </c>
      <c r="K53" s="41">
        <v>62</v>
      </c>
      <c r="L53" s="44">
        <v>38221.9999996</v>
      </c>
      <c r="M53" s="41">
        <v>18</v>
      </c>
      <c r="N53" s="37"/>
      <c r="O53" s="37"/>
      <c r="P53" s="37"/>
      <c r="Q53" s="37"/>
    </row>
    <row r="54" spans="1:17" ht="15">
      <c r="A54" s="40" t="s">
        <v>119</v>
      </c>
      <c r="B54" s="44">
        <v>16685616.46</v>
      </c>
      <c r="C54" s="41">
        <v>106</v>
      </c>
      <c r="D54" s="44">
        <v>6247618.97</v>
      </c>
      <c r="E54" s="41">
        <v>102</v>
      </c>
      <c r="F54" s="44">
        <v>265695.6666661</v>
      </c>
      <c r="G54" s="41">
        <v>24</v>
      </c>
      <c r="H54" s="44">
        <v>16865659.01</v>
      </c>
      <c r="I54" s="41">
        <v>106</v>
      </c>
      <c r="J54" s="44">
        <v>6756260.43</v>
      </c>
      <c r="K54" s="41">
        <v>104</v>
      </c>
      <c r="L54" s="44">
        <v>296439.4999991</v>
      </c>
      <c r="M54" s="41">
        <v>27</v>
      </c>
      <c r="N54" s="37"/>
      <c r="O54" s="37"/>
      <c r="P54" s="37"/>
      <c r="Q54" s="37"/>
    </row>
    <row r="55" spans="1:17" ht="15">
      <c r="A55" s="40" t="s">
        <v>120</v>
      </c>
      <c r="B55" s="44">
        <v>26592793.02</v>
      </c>
      <c r="C55" s="41">
        <v>92</v>
      </c>
      <c r="D55" s="44">
        <v>7090653.53</v>
      </c>
      <c r="E55" s="41">
        <v>90</v>
      </c>
      <c r="F55" s="44">
        <v>224240.1666657</v>
      </c>
      <c r="G55" s="41">
        <v>42</v>
      </c>
      <c r="H55" s="44">
        <v>23289621.55</v>
      </c>
      <c r="I55" s="41">
        <v>87</v>
      </c>
      <c r="J55" s="44">
        <v>6681346.62</v>
      </c>
      <c r="K55" s="41">
        <v>85</v>
      </c>
      <c r="L55" s="44">
        <v>265894.6666656</v>
      </c>
      <c r="M55" s="41">
        <v>40</v>
      </c>
      <c r="N55" s="37"/>
      <c r="O55" s="37"/>
      <c r="P55" s="37"/>
      <c r="Q55" s="37"/>
    </row>
    <row r="56" spans="1:17" ht="15">
      <c r="A56" s="40" t="s">
        <v>121</v>
      </c>
      <c r="B56" s="44">
        <v>1991319.99</v>
      </c>
      <c r="C56" s="41">
        <v>25</v>
      </c>
      <c r="D56" s="44">
        <v>441342.88</v>
      </c>
      <c r="E56" s="41">
        <v>24</v>
      </c>
      <c r="F56" s="44">
        <v>0</v>
      </c>
      <c r="G56" s="41">
        <v>0</v>
      </c>
      <c r="H56" s="44">
        <v>10391490.95</v>
      </c>
      <c r="I56" s="41">
        <v>26</v>
      </c>
      <c r="J56" s="44">
        <v>528285.59</v>
      </c>
      <c r="K56" s="41">
        <v>23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3407270.34</v>
      </c>
      <c r="C57" s="41">
        <v>12</v>
      </c>
      <c r="D57" s="44">
        <v>219978.08</v>
      </c>
      <c r="E57" s="41">
        <v>12</v>
      </c>
      <c r="F57" s="41">
        <v>0</v>
      </c>
      <c r="G57" s="41">
        <v>0</v>
      </c>
      <c r="H57" s="44">
        <v>3034167.93</v>
      </c>
      <c r="I57" s="41">
        <v>11</v>
      </c>
      <c r="J57" s="44">
        <v>183939.88</v>
      </c>
      <c r="K57" s="41">
        <v>11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15212730.14</v>
      </c>
      <c r="C58" s="41">
        <v>86</v>
      </c>
      <c r="D58" s="44">
        <v>3772387.87</v>
      </c>
      <c r="E58" s="41">
        <v>83</v>
      </c>
      <c r="F58" s="41">
        <v>148955.8333323</v>
      </c>
      <c r="G58" s="41">
        <v>29</v>
      </c>
      <c r="H58" s="44">
        <v>16392950.98</v>
      </c>
      <c r="I58" s="41">
        <v>93</v>
      </c>
      <c r="J58" s="44">
        <v>4159084.97</v>
      </c>
      <c r="K58" s="41">
        <v>89</v>
      </c>
      <c r="L58" s="41">
        <v>70786.4999991</v>
      </c>
      <c r="M58" s="41">
        <v>31</v>
      </c>
      <c r="N58" s="37"/>
      <c r="O58" s="37"/>
      <c r="P58" s="37"/>
      <c r="Q58" s="37"/>
    </row>
    <row r="59" spans="1:17" ht="15">
      <c r="A59" s="40" t="s">
        <v>124</v>
      </c>
      <c r="B59" s="44">
        <v>5629283.51</v>
      </c>
      <c r="C59" s="41">
        <v>35</v>
      </c>
      <c r="D59" s="44">
        <v>1075968.5</v>
      </c>
      <c r="E59" s="41">
        <v>34</v>
      </c>
      <c r="F59" s="44">
        <v>0</v>
      </c>
      <c r="G59" s="41">
        <v>0</v>
      </c>
      <c r="H59" s="44">
        <v>5527033.73</v>
      </c>
      <c r="I59" s="41">
        <v>35</v>
      </c>
      <c r="J59" s="44">
        <v>1160377.69</v>
      </c>
      <c r="K59" s="41">
        <v>34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17764848.76</v>
      </c>
      <c r="C60" s="41">
        <v>17</v>
      </c>
      <c r="D60" s="44">
        <v>991370.42</v>
      </c>
      <c r="E60" s="41">
        <v>16</v>
      </c>
      <c r="F60" s="41">
        <v>0</v>
      </c>
      <c r="G60" s="41">
        <v>0</v>
      </c>
      <c r="H60" s="44">
        <v>16502718.98</v>
      </c>
      <c r="I60" s="41">
        <v>17</v>
      </c>
      <c r="J60" s="44">
        <v>1054017.35</v>
      </c>
      <c r="K60" s="41">
        <v>16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1519153.96</v>
      </c>
      <c r="C61" s="41">
        <v>21</v>
      </c>
      <c r="D61" s="44">
        <v>480084.04</v>
      </c>
      <c r="E61" s="41">
        <v>21</v>
      </c>
      <c r="F61" s="41">
        <v>0</v>
      </c>
      <c r="G61" s="41">
        <v>0</v>
      </c>
      <c r="H61" s="44">
        <v>1990671.36</v>
      </c>
      <c r="I61" s="41">
        <v>21</v>
      </c>
      <c r="J61" s="44">
        <v>499967.28</v>
      </c>
      <c r="K61" s="41">
        <v>21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1750366.99</v>
      </c>
      <c r="C62" s="41">
        <v>25</v>
      </c>
      <c r="D62" s="44">
        <v>581697.98</v>
      </c>
      <c r="E62" s="41">
        <v>25</v>
      </c>
      <c r="F62" s="41">
        <v>0</v>
      </c>
      <c r="G62" s="41">
        <v>0</v>
      </c>
      <c r="H62" s="44">
        <v>2166101.54</v>
      </c>
      <c r="I62" s="41">
        <v>27</v>
      </c>
      <c r="J62" s="44">
        <v>625720.59</v>
      </c>
      <c r="K62" s="41">
        <v>27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839252.8</v>
      </c>
      <c r="C63" s="41">
        <v>12</v>
      </c>
      <c r="D63" s="44">
        <v>420969.19</v>
      </c>
      <c r="E63" s="41">
        <v>10</v>
      </c>
      <c r="F63" s="41">
        <v>0</v>
      </c>
      <c r="G63" s="41">
        <v>0</v>
      </c>
      <c r="H63" s="44">
        <v>910019.51</v>
      </c>
      <c r="I63" s="41">
        <v>11</v>
      </c>
      <c r="J63" s="44">
        <v>0</v>
      </c>
      <c r="K63" s="41">
        <v>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966106.46</v>
      </c>
      <c r="C64" s="41">
        <v>15</v>
      </c>
      <c r="D64" s="44">
        <v>291162.7</v>
      </c>
      <c r="E64" s="41">
        <v>13</v>
      </c>
      <c r="F64" s="41">
        <v>0</v>
      </c>
      <c r="G64" s="41">
        <v>0</v>
      </c>
      <c r="H64" s="44">
        <v>1231013.23</v>
      </c>
      <c r="I64" s="41">
        <v>19</v>
      </c>
      <c r="J64" s="44">
        <v>345539.93</v>
      </c>
      <c r="K64" s="41">
        <v>16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8088934.85</v>
      </c>
      <c r="C65" s="41">
        <v>52</v>
      </c>
      <c r="D65" s="44">
        <v>1814717.13</v>
      </c>
      <c r="E65" s="41">
        <v>47</v>
      </c>
      <c r="F65" s="44">
        <v>54736.1666663</v>
      </c>
      <c r="G65" s="41">
        <v>11</v>
      </c>
      <c r="H65" s="44">
        <v>7681967</v>
      </c>
      <c r="I65" s="41">
        <v>56</v>
      </c>
      <c r="J65" s="44">
        <v>1858970.44</v>
      </c>
      <c r="K65" s="41">
        <v>48</v>
      </c>
      <c r="L65" s="44">
        <v>60609.6666662</v>
      </c>
      <c r="M65" s="41">
        <v>13</v>
      </c>
      <c r="N65" s="37"/>
      <c r="O65" s="37"/>
      <c r="P65" s="37"/>
      <c r="Q65" s="37"/>
    </row>
    <row r="66" spans="1:17" ht="15">
      <c r="A66" s="40" t="s">
        <v>131</v>
      </c>
      <c r="B66" s="44">
        <v>8378939.53</v>
      </c>
      <c r="C66" s="41">
        <v>17</v>
      </c>
      <c r="D66" s="44">
        <v>282017.3</v>
      </c>
      <c r="E66" s="41">
        <v>14</v>
      </c>
      <c r="F66" s="41">
        <v>0</v>
      </c>
      <c r="G66" s="41">
        <v>0</v>
      </c>
      <c r="H66" s="44">
        <v>4324472.79</v>
      </c>
      <c r="I66" s="41">
        <v>13</v>
      </c>
      <c r="J66" s="44">
        <v>272117.52</v>
      </c>
      <c r="K66" s="41">
        <v>11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9802541.01</v>
      </c>
      <c r="C67" s="41">
        <v>22</v>
      </c>
      <c r="D67" s="44">
        <v>2098871.78</v>
      </c>
      <c r="E67" s="41">
        <v>21</v>
      </c>
      <c r="F67" s="41">
        <v>0</v>
      </c>
      <c r="G67" s="41">
        <v>0</v>
      </c>
      <c r="H67" s="44">
        <v>13121838.06</v>
      </c>
      <c r="I67" s="41">
        <v>22</v>
      </c>
      <c r="J67" s="44">
        <v>2462212.69</v>
      </c>
      <c r="K67" s="41">
        <v>20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625501.8</v>
      </c>
      <c r="C68" s="41">
        <v>12</v>
      </c>
      <c r="D68" s="44">
        <v>229185.06</v>
      </c>
      <c r="E68" s="41">
        <v>12</v>
      </c>
      <c r="F68" s="41">
        <v>0</v>
      </c>
      <c r="G68" s="41">
        <v>0</v>
      </c>
      <c r="H68" s="44">
        <v>1366135.63</v>
      </c>
      <c r="I68" s="41">
        <v>14</v>
      </c>
      <c r="J68" s="44">
        <v>261595.05</v>
      </c>
      <c r="K68" s="41">
        <v>14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7777388.77</v>
      </c>
      <c r="C69" s="41">
        <v>42</v>
      </c>
      <c r="D69" s="44">
        <v>1532194.29</v>
      </c>
      <c r="E69" s="41">
        <v>40</v>
      </c>
      <c r="F69" s="41">
        <v>67471.3333332</v>
      </c>
      <c r="G69" s="41">
        <v>10</v>
      </c>
      <c r="H69" s="44">
        <v>6513736.13</v>
      </c>
      <c r="I69" s="41">
        <v>45</v>
      </c>
      <c r="J69" s="44">
        <v>1536030.69</v>
      </c>
      <c r="K69" s="41">
        <v>45</v>
      </c>
      <c r="L69" s="41">
        <v>93576.6666664</v>
      </c>
      <c r="M69" s="41">
        <v>10</v>
      </c>
      <c r="N69" s="37"/>
      <c r="O69" s="37"/>
      <c r="P69" s="37"/>
      <c r="Q69" s="37"/>
    </row>
    <row r="70" spans="1:17" ht="15">
      <c r="A70" s="40" t="s">
        <v>135</v>
      </c>
      <c r="B70" s="44">
        <v>5773639.11</v>
      </c>
      <c r="C70" s="41">
        <v>21</v>
      </c>
      <c r="D70" s="44">
        <v>1099903.76</v>
      </c>
      <c r="E70" s="41">
        <v>19</v>
      </c>
      <c r="F70" s="41">
        <v>0</v>
      </c>
      <c r="G70" s="41">
        <v>0</v>
      </c>
      <c r="H70" s="44">
        <v>4145471.78</v>
      </c>
      <c r="I70" s="41">
        <v>23</v>
      </c>
      <c r="J70" s="44">
        <v>1017091.48</v>
      </c>
      <c r="K70" s="41">
        <v>22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45510000.61</v>
      </c>
      <c r="C71" s="41">
        <v>224</v>
      </c>
      <c r="D71" s="44">
        <v>20459452.76</v>
      </c>
      <c r="E71" s="41">
        <v>220</v>
      </c>
      <c r="F71" s="44">
        <v>418352.3333312</v>
      </c>
      <c r="G71" s="41">
        <v>63</v>
      </c>
      <c r="H71" s="44">
        <v>46370004.68</v>
      </c>
      <c r="I71" s="41">
        <v>215</v>
      </c>
      <c r="J71" s="44">
        <v>19361640.01</v>
      </c>
      <c r="K71" s="41">
        <v>212</v>
      </c>
      <c r="L71" s="44">
        <v>772839.9999982</v>
      </c>
      <c r="M71" s="41">
        <v>65</v>
      </c>
      <c r="N71" s="37"/>
      <c r="O71" s="37"/>
      <c r="P71" s="37"/>
      <c r="Q71" s="37"/>
    </row>
    <row r="72" spans="1:17" ht="15">
      <c r="A72" s="40" t="s">
        <v>137</v>
      </c>
      <c r="B72" s="44">
        <v>23999903.56</v>
      </c>
      <c r="C72" s="41">
        <v>67</v>
      </c>
      <c r="D72" s="44">
        <v>9266867.69</v>
      </c>
      <c r="E72" s="41">
        <v>65</v>
      </c>
      <c r="F72" s="44">
        <v>2617864.3333322</v>
      </c>
      <c r="G72" s="41">
        <v>30</v>
      </c>
      <c r="H72" s="44">
        <v>24757581.03</v>
      </c>
      <c r="I72" s="41">
        <v>72</v>
      </c>
      <c r="J72" s="44">
        <v>9962492.58</v>
      </c>
      <c r="K72" s="41">
        <v>69</v>
      </c>
      <c r="L72" s="44">
        <v>2674339.1666658</v>
      </c>
      <c r="M72" s="41">
        <v>30</v>
      </c>
      <c r="N72" s="37"/>
      <c r="O72" s="37"/>
      <c r="P72" s="37"/>
      <c r="Q72" s="37"/>
    </row>
    <row r="73" spans="1:17" ht="15">
      <c r="A73" s="40" t="s">
        <v>138</v>
      </c>
      <c r="B73" s="44">
        <v>4279453.51</v>
      </c>
      <c r="C73" s="41">
        <v>10</v>
      </c>
      <c r="D73" s="41">
        <v>0</v>
      </c>
      <c r="E73" s="41">
        <v>0</v>
      </c>
      <c r="F73" s="41">
        <v>0</v>
      </c>
      <c r="G73" s="41">
        <v>0</v>
      </c>
      <c r="H73" s="44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39709415.81</v>
      </c>
      <c r="C74" s="41">
        <v>86</v>
      </c>
      <c r="D74" s="44">
        <v>5109788.69</v>
      </c>
      <c r="E74" s="41">
        <v>83</v>
      </c>
      <c r="F74" s="44">
        <v>196704.6666664</v>
      </c>
      <c r="G74" s="41">
        <v>13</v>
      </c>
      <c r="H74" s="44">
        <v>36949174.42</v>
      </c>
      <c r="I74" s="41">
        <v>82</v>
      </c>
      <c r="J74" s="44">
        <v>5165249.72</v>
      </c>
      <c r="K74" s="41">
        <v>76</v>
      </c>
      <c r="L74" s="44">
        <v>139578.6666661</v>
      </c>
      <c r="M74" s="41">
        <v>17</v>
      </c>
      <c r="N74" s="37"/>
      <c r="O74" s="37"/>
      <c r="P74" s="37"/>
      <c r="Q74" s="37"/>
    </row>
    <row r="75" spans="1:17" ht="15">
      <c r="A75" s="40" t="s">
        <v>140</v>
      </c>
      <c r="B75" s="44">
        <v>163601413.4</v>
      </c>
      <c r="C75" s="41">
        <v>314</v>
      </c>
      <c r="D75" s="44">
        <v>33673419.89</v>
      </c>
      <c r="E75" s="41">
        <v>294</v>
      </c>
      <c r="F75" s="44">
        <v>1363057.1666625</v>
      </c>
      <c r="G75" s="41">
        <v>129</v>
      </c>
      <c r="H75" s="44">
        <v>168888360.86</v>
      </c>
      <c r="I75" s="41">
        <v>319</v>
      </c>
      <c r="J75" s="44">
        <v>35480524.24</v>
      </c>
      <c r="K75" s="41">
        <v>298</v>
      </c>
      <c r="L75" s="44">
        <v>1899550.8333294</v>
      </c>
      <c r="M75" s="41">
        <v>144</v>
      </c>
      <c r="N75" s="37"/>
      <c r="O75" s="37"/>
      <c r="P75" s="37"/>
      <c r="Q75" s="37"/>
    </row>
    <row r="76" spans="1:17" ht="15">
      <c r="A76" s="40" t="s">
        <v>141</v>
      </c>
      <c r="B76" s="44">
        <v>1362222.29</v>
      </c>
      <c r="C76" s="41">
        <v>14</v>
      </c>
      <c r="D76" s="44">
        <v>412361.64</v>
      </c>
      <c r="E76" s="41">
        <v>14</v>
      </c>
      <c r="F76" s="41">
        <v>0</v>
      </c>
      <c r="G76" s="41">
        <v>0</v>
      </c>
      <c r="H76" s="44">
        <v>1321000.47</v>
      </c>
      <c r="I76" s="41">
        <v>14</v>
      </c>
      <c r="J76" s="44">
        <v>361153.53</v>
      </c>
      <c r="K76" s="41">
        <v>14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11732414.3</v>
      </c>
      <c r="C77" s="37">
        <v>68</v>
      </c>
      <c r="D77" s="42">
        <v>5589387.64</v>
      </c>
      <c r="E77" s="37">
        <v>67</v>
      </c>
      <c r="F77" s="42">
        <v>306489.8333328</v>
      </c>
      <c r="G77" s="37">
        <v>22</v>
      </c>
      <c r="H77" s="42">
        <v>16759492.71</v>
      </c>
      <c r="I77" s="37">
        <v>69</v>
      </c>
      <c r="J77" s="42">
        <v>5034745.49</v>
      </c>
      <c r="K77" s="37">
        <v>66</v>
      </c>
      <c r="L77" s="42">
        <v>352548.6666658</v>
      </c>
      <c r="M77" s="37">
        <v>27</v>
      </c>
      <c r="N77" s="37"/>
      <c r="O77" s="37"/>
      <c r="P77" s="37"/>
      <c r="Q77" s="37"/>
    </row>
    <row r="78" spans="1:17" ht="15">
      <c r="A78" s="37" t="s">
        <v>143</v>
      </c>
      <c r="B78" s="42">
        <v>55005799.44</v>
      </c>
      <c r="C78" s="37">
        <v>86</v>
      </c>
      <c r="D78" s="42">
        <v>5123614.74</v>
      </c>
      <c r="E78" s="37">
        <v>83</v>
      </c>
      <c r="F78" s="42">
        <v>90023.8333327</v>
      </c>
      <c r="G78" s="37">
        <v>22</v>
      </c>
      <c r="H78" s="42">
        <v>48212972.72</v>
      </c>
      <c r="I78" s="37">
        <v>87</v>
      </c>
      <c r="J78" s="42">
        <v>4666210.51</v>
      </c>
      <c r="K78" s="37">
        <v>85</v>
      </c>
      <c r="L78" s="42">
        <v>267439.6666661</v>
      </c>
      <c r="M78" s="37">
        <v>22</v>
      </c>
      <c r="N78" s="37"/>
      <c r="O78" s="37"/>
      <c r="P78" s="37"/>
      <c r="Q78" s="37"/>
    </row>
    <row r="79" spans="1:17" ht="15">
      <c r="A79" s="37" t="s">
        <v>144</v>
      </c>
      <c r="B79" s="42">
        <v>21656015.17</v>
      </c>
      <c r="C79" s="37">
        <v>42</v>
      </c>
      <c r="D79" s="42">
        <v>7382454.81</v>
      </c>
      <c r="E79" s="37">
        <v>38</v>
      </c>
      <c r="F79" s="42">
        <v>60987.4999994</v>
      </c>
      <c r="G79" s="37">
        <v>17</v>
      </c>
      <c r="H79" s="42">
        <v>21401058.44</v>
      </c>
      <c r="I79" s="37">
        <v>42</v>
      </c>
      <c r="J79" s="42">
        <v>7202990.54</v>
      </c>
      <c r="K79" s="37">
        <v>39</v>
      </c>
      <c r="L79" s="42">
        <v>113163.4999993</v>
      </c>
      <c r="M79" s="37">
        <v>17</v>
      </c>
      <c r="N79" s="37"/>
      <c r="O79" s="37"/>
      <c r="P79" s="37"/>
      <c r="Q79" s="37"/>
    </row>
    <row r="80" spans="1:17" ht="15">
      <c r="A80" s="37" t="s">
        <v>145</v>
      </c>
      <c r="B80" s="42">
        <v>22047010.02</v>
      </c>
      <c r="C80" s="37">
        <v>108</v>
      </c>
      <c r="D80" s="42">
        <v>7106644.95</v>
      </c>
      <c r="E80" s="37">
        <v>107</v>
      </c>
      <c r="F80" s="42">
        <v>327909.3333319</v>
      </c>
      <c r="G80" s="37">
        <v>40</v>
      </c>
      <c r="H80" s="42">
        <v>20774814.08</v>
      </c>
      <c r="I80" s="37">
        <v>113</v>
      </c>
      <c r="J80" s="42">
        <v>7005024.36</v>
      </c>
      <c r="K80" s="37">
        <v>111</v>
      </c>
      <c r="L80" s="42">
        <v>259241.1666655</v>
      </c>
      <c r="M80" s="37">
        <v>43</v>
      </c>
      <c r="N80" s="37"/>
      <c r="O80" s="37"/>
      <c r="P80" s="37"/>
      <c r="Q80" s="37"/>
    </row>
    <row r="81" spans="1:17" ht="15">
      <c r="A81" s="37" t="s">
        <v>146</v>
      </c>
      <c r="B81" s="42">
        <v>22528301.68</v>
      </c>
      <c r="C81" s="37">
        <v>93</v>
      </c>
      <c r="D81" s="42">
        <v>13063031.71</v>
      </c>
      <c r="E81" s="37">
        <v>90</v>
      </c>
      <c r="F81" s="42">
        <v>304591.4999994</v>
      </c>
      <c r="G81" s="37">
        <v>20</v>
      </c>
      <c r="H81" s="42">
        <v>5917071.56</v>
      </c>
      <c r="I81" s="37">
        <v>87</v>
      </c>
      <c r="J81" s="42">
        <v>7162682.03</v>
      </c>
      <c r="K81" s="37">
        <v>85</v>
      </c>
      <c r="L81" s="42">
        <v>355981.3333329</v>
      </c>
      <c r="M81" s="37">
        <v>20</v>
      </c>
      <c r="N81" s="37"/>
      <c r="O81" s="37"/>
      <c r="P81" s="37"/>
      <c r="Q81" s="37"/>
    </row>
    <row r="82" spans="1:17" ht="15">
      <c r="A82" s="37" t="s">
        <v>147</v>
      </c>
      <c r="B82" s="42">
        <v>8378177.78</v>
      </c>
      <c r="C82" s="37">
        <v>44</v>
      </c>
      <c r="D82" s="42">
        <v>1664877.77</v>
      </c>
      <c r="E82" s="37">
        <v>44</v>
      </c>
      <c r="F82" s="42">
        <v>10966.9999997</v>
      </c>
      <c r="G82" s="37">
        <v>10</v>
      </c>
      <c r="H82" s="42">
        <v>8430397.23</v>
      </c>
      <c r="I82" s="37">
        <v>41</v>
      </c>
      <c r="J82" s="42">
        <v>1556863.24</v>
      </c>
      <c r="K82" s="37">
        <v>41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991027.28</v>
      </c>
      <c r="C83" s="37">
        <v>22</v>
      </c>
      <c r="D83" s="42">
        <v>368679.89</v>
      </c>
      <c r="E83" s="37">
        <v>20</v>
      </c>
      <c r="F83" s="37">
        <v>0</v>
      </c>
      <c r="G83" s="37">
        <v>0</v>
      </c>
      <c r="H83" s="42">
        <v>976441.92</v>
      </c>
      <c r="I83" s="37">
        <v>22</v>
      </c>
      <c r="J83" s="42">
        <v>404561.35</v>
      </c>
      <c r="K83" s="37">
        <v>21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1473215.87</v>
      </c>
      <c r="C84" s="37">
        <v>10</v>
      </c>
      <c r="D84" s="42">
        <v>329617.62</v>
      </c>
      <c r="E84" s="37">
        <v>10</v>
      </c>
      <c r="F84" s="37">
        <v>0</v>
      </c>
      <c r="G84" s="37">
        <v>0</v>
      </c>
      <c r="H84" s="42">
        <v>0</v>
      </c>
      <c r="I84" s="37">
        <v>0</v>
      </c>
      <c r="J84" s="42">
        <v>0</v>
      </c>
      <c r="K84" s="37">
        <v>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10029118.65</v>
      </c>
      <c r="C85" s="37">
        <v>34</v>
      </c>
      <c r="D85" s="42">
        <v>1347261.39</v>
      </c>
      <c r="E85" s="37">
        <v>31</v>
      </c>
      <c r="F85" s="42">
        <v>343237.9999997</v>
      </c>
      <c r="G85" s="37">
        <v>10</v>
      </c>
      <c r="H85" s="42">
        <v>11334337.19</v>
      </c>
      <c r="I85" s="37">
        <v>34</v>
      </c>
      <c r="J85" s="42">
        <v>1419479.37</v>
      </c>
      <c r="K85" s="37">
        <v>31</v>
      </c>
      <c r="L85" s="42">
        <v>403378.6666663</v>
      </c>
      <c r="M85" s="37">
        <v>13</v>
      </c>
      <c r="N85" s="37"/>
      <c r="O85" s="37"/>
      <c r="P85" s="37"/>
      <c r="Q85" s="37"/>
    </row>
    <row r="86" spans="1:17" ht="15">
      <c r="A86" s="37" t="s">
        <v>151</v>
      </c>
      <c r="B86" s="42">
        <v>12755576.74</v>
      </c>
      <c r="C86" s="37">
        <v>60</v>
      </c>
      <c r="D86" s="42">
        <v>3984467.64</v>
      </c>
      <c r="E86" s="37">
        <v>55</v>
      </c>
      <c r="F86" s="37">
        <v>0</v>
      </c>
      <c r="G86" s="37">
        <v>0</v>
      </c>
      <c r="H86" s="42">
        <v>9648565.21</v>
      </c>
      <c r="I86" s="37">
        <v>64</v>
      </c>
      <c r="J86" s="42">
        <v>4540490.19</v>
      </c>
      <c r="K86" s="37">
        <v>61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3672972.12</v>
      </c>
      <c r="C87" s="37">
        <v>24</v>
      </c>
      <c r="D87" s="42">
        <v>2981239.33</v>
      </c>
      <c r="E87" s="37">
        <v>22</v>
      </c>
      <c r="F87" s="37">
        <v>0</v>
      </c>
      <c r="G87" s="37">
        <v>0</v>
      </c>
      <c r="H87" s="42">
        <v>2399275.32</v>
      </c>
      <c r="I87" s="37">
        <v>21</v>
      </c>
      <c r="J87" s="42">
        <v>1564272.88</v>
      </c>
      <c r="K87" s="37">
        <v>19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8472974.56</v>
      </c>
      <c r="C88" s="37">
        <v>69</v>
      </c>
      <c r="D88" s="42">
        <v>3202304.67</v>
      </c>
      <c r="E88" s="37">
        <v>66</v>
      </c>
      <c r="F88" s="42">
        <v>217035.4999995</v>
      </c>
      <c r="G88" s="37">
        <v>14</v>
      </c>
      <c r="H88" s="42">
        <v>8772112.26</v>
      </c>
      <c r="I88" s="37">
        <v>64</v>
      </c>
      <c r="J88" s="42">
        <v>3483313.59</v>
      </c>
      <c r="K88" s="37">
        <v>63</v>
      </c>
      <c r="L88" s="42">
        <v>564850.3333329</v>
      </c>
      <c r="M88" s="37">
        <v>13</v>
      </c>
      <c r="N88" s="37"/>
      <c r="O88" s="37"/>
      <c r="P88" s="37"/>
      <c r="Q88" s="37"/>
    </row>
    <row r="89" spans="1:17" ht="15">
      <c r="A89" s="37" t="s">
        <v>154</v>
      </c>
      <c r="B89" s="42">
        <v>1563094.73</v>
      </c>
      <c r="C89" s="37">
        <v>13</v>
      </c>
      <c r="D89" s="42">
        <v>316337.27</v>
      </c>
      <c r="E89" s="37">
        <v>13</v>
      </c>
      <c r="F89" s="37">
        <v>0</v>
      </c>
      <c r="G89" s="37">
        <v>0</v>
      </c>
      <c r="H89" s="42">
        <v>1428560.54</v>
      </c>
      <c r="I89" s="37">
        <v>14</v>
      </c>
      <c r="J89" s="42">
        <v>332389.5</v>
      </c>
      <c r="K89" s="37">
        <v>13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3459615.65</v>
      </c>
      <c r="C90" s="37">
        <v>21</v>
      </c>
      <c r="D90" s="42">
        <v>693066.48</v>
      </c>
      <c r="E90" s="37">
        <v>18</v>
      </c>
      <c r="F90" s="37">
        <v>0</v>
      </c>
      <c r="G90" s="37">
        <v>0</v>
      </c>
      <c r="H90" s="42">
        <v>3533910.58</v>
      </c>
      <c r="I90" s="37">
        <v>19</v>
      </c>
      <c r="J90" s="42">
        <v>691810.17</v>
      </c>
      <c r="K90" s="37">
        <v>16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1455468.1</v>
      </c>
      <c r="C91" s="37">
        <v>20</v>
      </c>
      <c r="D91" s="42">
        <v>389609.68</v>
      </c>
      <c r="E91" s="37">
        <v>20</v>
      </c>
      <c r="F91" s="37">
        <v>0</v>
      </c>
      <c r="G91" s="37">
        <v>0</v>
      </c>
      <c r="H91" s="42">
        <v>1671543.94</v>
      </c>
      <c r="I91" s="37">
        <v>19</v>
      </c>
      <c r="J91" s="42">
        <v>419499.76</v>
      </c>
      <c r="K91" s="37">
        <v>19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323749.96</v>
      </c>
      <c r="C92" s="37">
        <v>10</v>
      </c>
      <c r="D92" s="42">
        <v>122079.6</v>
      </c>
      <c r="E92" s="37">
        <v>10</v>
      </c>
      <c r="F92" s="37">
        <v>0</v>
      </c>
      <c r="G92" s="37">
        <v>0</v>
      </c>
      <c r="H92" s="42">
        <v>0</v>
      </c>
      <c r="I92" s="37">
        <v>0</v>
      </c>
      <c r="J92" s="42">
        <v>0</v>
      </c>
      <c r="K92" s="37">
        <v>0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1139754.78</v>
      </c>
      <c r="C93" s="37">
        <v>13</v>
      </c>
      <c r="D93" s="42">
        <v>371620.36</v>
      </c>
      <c r="E93" s="37">
        <v>13</v>
      </c>
      <c r="F93" s="37">
        <v>0</v>
      </c>
      <c r="G93" s="37">
        <v>0</v>
      </c>
      <c r="H93" s="42">
        <v>1089210.5</v>
      </c>
      <c r="I93" s="37">
        <v>12</v>
      </c>
      <c r="J93" s="42">
        <v>395074.27</v>
      </c>
      <c r="K93" s="37">
        <v>12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86190560.96</v>
      </c>
      <c r="C94" s="37">
        <v>219</v>
      </c>
      <c r="D94" s="42">
        <v>40875432.21</v>
      </c>
      <c r="E94" s="37">
        <v>205</v>
      </c>
      <c r="F94" s="42">
        <v>1649020.9999974</v>
      </c>
      <c r="G94" s="37">
        <v>82</v>
      </c>
      <c r="H94" s="42">
        <v>86607415.24</v>
      </c>
      <c r="I94" s="37">
        <v>223</v>
      </c>
      <c r="J94" s="42">
        <v>43492758.6</v>
      </c>
      <c r="K94" s="37">
        <v>210</v>
      </c>
      <c r="L94" s="42">
        <v>1202857.4999969</v>
      </c>
      <c r="M94" s="37">
        <v>88</v>
      </c>
      <c r="N94" s="37"/>
      <c r="O94" s="37"/>
      <c r="P94" s="37"/>
      <c r="Q94" s="37"/>
    </row>
    <row r="95" spans="1:17" ht="15">
      <c r="A95" s="37" t="s">
        <v>160</v>
      </c>
      <c r="B95" s="42">
        <v>4970642.43</v>
      </c>
      <c r="C95" s="37">
        <v>29</v>
      </c>
      <c r="D95" s="42">
        <v>1720807.13</v>
      </c>
      <c r="E95" s="37">
        <v>29</v>
      </c>
      <c r="F95" s="37">
        <v>0</v>
      </c>
      <c r="G95" s="37">
        <v>0</v>
      </c>
      <c r="H95" s="42">
        <v>4879496.14</v>
      </c>
      <c r="I95" s="37">
        <v>31</v>
      </c>
      <c r="J95" s="42">
        <v>1651819.76</v>
      </c>
      <c r="K95" s="37">
        <v>29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2637044.49</v>
      </c>
      <c r="C96" s="37">
        <v>30</v>
      </c>
      <c r="D96" s="42">
        <v>945786.61</v>
      </c>
      <c r="E96" s="37">
        <v>28</v>
      </c>
      <c r="F96" s="37">
        <v>26489.9999996</v>
      </c>
      <c r="G96" s="37">
        <v>10</v>
      </c>
      <c r="H96" s="42">
        <v>2551440.98</v>
      </c>
      <c r="I96" s="37">
        <v>25</v>
      </c>
      <c r="J96" s="42">
        <v>924741.07</v>
      </c>
      <c r="K96" s="37">
        <v>23</v>
      </c>
      <c r="L96" s="37">
        <v>23775.9999997</v>
      </c>
      <c r="M96" s="37">
        <v>10</v>
      </c>
      <c r="N96" s="37"/>
      <c r="O96" s="37"/>
      <c r="P96" s="37"/>
      <c r="Q96" s="37"/>
    </row>
    <row r="97" spans="1:17" ht="15">
      <c r="A97" s="37" t="s">
        <v>162</v>
      </c>
      <c r="B97" s="42">
        <v>1121814.32</v>
      </c>
      <c r="C97" s="37">
        <v>10</v>
      </c>
      <c r="D97" s="42">
        <v>0</v>
      </c>
      <c r="E97" s="37">
        <v>0</v>
      </c>
      <c r="F97" s="37">
        <v>0</v>
      </c>
      <c r="G97" s="37">
        <v>0</v>
      </c>
      <c r="H97" s="42">
        <v>0</v>
      </c>
      <c r="I97" s="37">
        <v>0</v>
      </c>
      <c r="J97" s="42">
        <v>0</v>
      </c>
      <c r="K97" s="37">
        <v>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19506872.04</v>
      </c>
      <c r="C98" s="37">
        <v>41</v>
      </c>
      <c r="D98" s="42">
        <v>1516030.3</v>
      </c>
      <c r="E98" s="37">
        <v>33</v>
      </c>
      <c r="F98" s="42">
        <v>0</v>
      </c>
      <c r="G98" s="37">
        <v>0</v>
      </c>
      <c r="H98" s="42">
        <v>20685195.14</v>
      </c>
      <c r="I98" s="37">
        <v>47</v>
      </c>
      <c r="J98" s="42">
        <v>1696772.41</v>
      </c>
      <c r="K98" s="37">
        <v>41</v>
      </c>
      <c r="L98" s="42">
        <v>346197.333333</v>
      </c>
      <c r="M98" s="37">
        <v>11</v>
      </c>
      <c r="N98" s="37"/>
      <c r="O98" s="37"/>
      <c r="P98" s="37"/>
      <c r="Q98" s="37"/>
    </row>
    <row r="99" spans="1:17" ht="15">
      <c r="A99" s="37" t="s">
        <v>164</v>
      </c>
      <c r="B99" s="42">
        <v>789514.59</v>
      </c>
      <c r="C99" s="37">
        <v>10</v>
      </c>
      <c r="D99" s="42">
        <v>0</v>
      </c>
      <c r="E99" s="37">
        <v>0</v>
      </c>
      <c r="F99" s="42">
        <v>0</v>
      </c>
      <c r="G99" s="37">
        <v>0</v>
      </c>
      <c r="H99" s="42">
        <v>729229.41</v>
      </c>
      <c r="I99" s="37">
        <v>10</v>
      </c>
      <c r="J99" s="42">
        <v>0</v>
      </c>
      <c r="K99" s="37">
        <v>0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8359709.86</v>
      </c>
      <c r="C100" s="37">
        <v>50</v>
      </c>
      <c r="D100" s="37">
        <v>2152914.42</v>
      </c>
      <c r="E100" s="37">
        <v>48</v>
      </c>
      <c r="F100" s="37">
        <v>118624.9999995</v>
      </c>
      <c r="G100" s="37">
        <v>13</v>
      </c>
      <c r="H100" s="37">
        <v>6797398.37</v>
      </c>
      <c r="I100" s="37">
        <v>55</v>
      </c>
      <c r="J100" s="37">
        <v>1898288.7</v>
      </c>
      <c r="K100" s="37">
        <v>54</v>
      </c>
      <c r="L100" s="37">
        <v>229274.1666662</v>
      </c>
      <c r="M100" s="37">
        <v>12</v>
      </c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57766961.65</v>
      </c>
      <c r="C2" s="38">
        <v>270</v>
      </c>
      <c r="D2" s="42">
        <v>13772023.68</v>
      </c>
      <c r="E2" s="38">
        <v>258</v>
      </c>
      <c r="F2" s="42">
        <v>638697.9999977</v>
      </c>
      <c r="G2" s="38">
        <v>63</v>
      </c>
      <c r="H2" s="42">
        <v>65084211.59</v>
      </c>
      <c r="I2" s="38">
        <v>279</v>
      </c>
      <c r="J2" s="42">
        <v>14978182.61</v>
      </c>
      <c r="K2" s="38">
        <v>264</v>
      </c>
      <c r="L2" s="42">
        <v>767008.1666651</v>
      </c>
      <c r="M2" s="39">
        <v>58</v>
      </c>
      <c r="N2" s="37"/>
    </row>
    <row r="3" spans="1:14" ht="15">
      <c r="A3" s="37" t="s">
        <v>53</v>
      </c>
      <c r="B3" s="42">
        <v>105984743.51</v>
      </c>
      <c r="C3" s="38">
        <v>406</v>
      </c>
      <c r="D3" s="42">
        <v>25312208.58</v>
      </c>
      <c r="E3" s="38">
        <v>378</v>
      </c>
      <c r="F3" s="42">
        <v>752613.999997</v>
      </c>
      <c r="G3" s="38">
        <v>108</v>
      </c>
      <c r="H3" s="42">
        <v>106112112.34</v>
      </c>
      <c r="I3" s="38">
        <v>405</v>
      </c>
      <c r="J3" s="42">
        <v>25544662.1</v>
      </c>
      <c r="K3" s="38">
        <v>382</v>
      </c>
      <c r="L3" s="42">
        <v>878356.4999966</v>
      </c>
      <c r="M3" s="39">
        <v>99</v>
      </c>
      <c r="N3" s="37"/>
    </row>
    <row r="4" spans="1:14" ht="15">
      <c r="A4" s="37" t="s">
        <v>54</v>
      </c>
      <c r="B4" s="42">
        <v>42436225.82</v>
      </c>
      <c r="C4" s="38">
        <v>256</v>
      </c>
      <c r="D4" s="42">
        <v>12508301.22</v>
      </c>
      <c r="E4" s="38">
        <v>246</v>
      </c>
      <c r="F4" s="42">
        <v>464185.1666643</v>
      </c>
      <c r="G4" s="38">
        <v>70</v>
      </c>
      <c r="H4" s="42">
        <v>40147317.87</v>
      </c>
      <c r="I4" s="38">
        <v>267</v>
      </c>
      <c r="J4" s="42">
        <v>12380162.09</v>
      </c>
      <c r="K4" s="38">
        <v>255</v>
      </c>
      <c r="L4" s="42">
        <v>485032.4999977</v>
      </c>
      <c r="M4" s="39">
        <v>77</v>
      </c>
      <c r="N4" s="37"/>
    </row>
    <row r="5" spans="1:14" ht="15">
      <c r="A5" s="37" t="s">
        <v>55</v>
      </c>
      <c r="B5" s="42">
        <v>623947471.06</v>
      </c>
      <c r="C5" s="43">
        <v>1416</v>
      </c>
      <c r="D5" s="42">
        <v>157248616.81</v>
      </c>
      <c r="E5" s="43">
        <v>1326</v>
      </c>
      <c r="F5" s="42">
        <v>12644342.6666522</v>
      </c>
      <c r="G5" s="38">
        <v>462</v>
      </c>
      <c r="H5" s="42">
        <v>620580095.67</v>
      </c>
      <c r="I5" s="43">
        <v>1430</v>
      </c>
      <c r="J5" s="42">
        <v>163342682.31</v>
      </c>
      <c r="K5" s="43">
        <v>1345</v>
      </c>
      <c r="L5" s="42">
        <v>6163652.666652</v>
      </c>
      <c r="M5" s="39">
        <v>485</v>
      </c>
      <c r="N5" s="37"/>
    </row>
    <row r="6" spans="1:14" ht="15">
      <c r="A6" s="37" t="s">
        <v>56</v>
      </c>
      <c r="B6" s="42">
        <v>975229.17</v>
      </c>
      <c r="C6" s="38">
        <v>25</v>
      </c>
      <c r="D6" s="42">
        <v>448787.13</v>
      </c>
      <c r="E6" s="38">
        <v>23</v>
      </c>
      <c r="F6" s="37">
        <v>0</v>
      </c>
      <c r="G6" s="38">
        <v>0</v>
      </c>
      <c r="H6" s="42">
        <v>1018643.24</v>
      </c>
      <c r="I6" s="38">
        <v>28</v>
      </c>
      <c r="J6" s="42">
        <v>422692.64</v>
      </c>
      <c r="K6" s="38">
        <v>26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106826584.37</v>
      </c>
      <c r="C7" s="38">
        <v>315</v>
      </c>
      <c r="D7" s="42">
        <v>18541416</v>
      </c>
      <c r="E7" s="38">
        <v>298</v>
      </c>
      <c r="F7" s="42">
        <v>579811.1666643</v>
      </c>
      <c r="G7" s="38">
        <v>82</v>
      </c>
      <c r="H7" s="42">
        <v>95904934.25</v>
      </c>
      <c r="I7" s="38">
        <v>301</v>
      </c>
      <c r="J7" s="42">
        <v>17987247.32</v>
      </c>
      <c r="K7" s="38">
        <v>289</v>
      </c>
      <c r="L7" s="42">
        <v>805248.3333313</v>
      </c>
      <c r="M7" s="39">
        <v>68</v>
      </c>
      <c r="N7" s="37"/>
    </row>
    <row r="8" spans="1:14" ht="15">
      <c r="A8" s="37" t="s">
        <v>58</v>
      </c>
      <c r="B8" s="42">
        <v>2681642.83</v>
      </c>
      <c r="C8" s="38">
        <v>32</v>
      </c>
      <c r="D8" s="42">
        <v>855254.26</v>
      </c>
      <c r="E8" s="38">
        <v>32</v>
      </c>
      <c r="F8" s="37">
        <v>0</v>
      </c>
      <c r="G8" s="38">
        <v>0</v>
      </c>
      <c r="H8" s="42">
        <v>2772330.55</v>
      </c>
      <c r="I8" s="38">
        <v>40</v>
      </c>
      <c r="J8" s="42">
        <v>914457.83</v>
      </c>
      <c r="K8" s="38">
        <v>38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65380799.32</v>
      </c>
      <c r="C9" s="38">
        <v>268</v>
      </c>
      <c r="D9" s="42">
        <v>25904222.29</v>
      </c>
      <c r="E9" s="38">
        <v>259</v>
      </c>
      <c r="F9" s="42">
        <v>677425.1666645</v>
      </c>
      <c r="G9" s="38">
        <v>79</v>
      </c>
      <c r="H9" s="42">
        <v>44709198.33</v>
      </c>
      <c r="I9" s="38">
        <v>264</v>
      </c>
      <c r="J9" s="42">
        <v>18928024.14</v>
      </c>
      <c r="K9" s="38">
        <v>257</v>
      </c>
      <c r="L9" s="42">
        <v>836554.499998</v>
      </c>
      <c r="M9" s="39">
        <v>76</v>
      </c>
      <c r="N9" s="37"/>
    </row>
    <row r="10" spans="1:14" ht="15">
      <c r="A10" s="37" t="s">
        <v>60</v>
      </c>
      <c r="B10" s="42">
        <v>26280766.97</v>
      </c>
      <c r="C10" s="38">
        <v>185</v>
      </c>
      <c r="D10" s="42">
        <v>5373122.33</v>
      </c>
      <c r="E10" s="38">
        <v>172</v>
      </c>
      <c r="F10" s="42">
        <v>220466.3333319</v>
      </c>
      <c r="G10" s="38">
        <v>50</v>
      </c>
      <c r="H10" s="42">
        <v>25706920.47</v>
      </c>
      <c r="I10" s="38">
        <v>186</v>
      </c>
      <c r="J10" s="42">
        <v>5342928.29</v>
      </c>
      <c r="K10" s="38">
        <v>174</v>
      </c>
      <c r="L10" s="42">
        <v>278924.9999983</v>
      </c>
      <c r="M10" s="39">
        <v>53</v>
      </c>
      <c r="N10" s="37"/>
    </row>
    <row r="11" spans="1:14" ht="15">
      <c r="A11" s="37" t="s">
        <v>61</v>
      </c>
      <c r="B11" s="42">
        <v>54766239.23</v>
      </c>
      <c r="C11" s="38">
        <v>249</v>
      </c>
      <c r="D11" s="42">
        <v>15164292.38</v>
      </c>
      <c r="E11" s="38">
        <v>238</v>
      </c>
      <c r="F11" s="42">
        <v>573567.9999975</v>
      </c>
      <c r="G11" s="38">
        <v>82</v>
      </c>
      <c r="H11" s="42">
        <v>52973621.47</v>
      </c>
      <c r="I11" s="38">
        <v>253</v>
      </c>
      <c r="J11" s="42">
        <v>12677972.11</v>
      </c>
      <c r="K11" s="38">
        <v>241</v>
      </c>
      <c r="L11" s="42">
        <v>326671.4999977</v>
      </c>
      <c r="M11" s="39">
        <v>80</v>
      </c>
      <c r="N11" s="37"/>
    </row>
    <row r="12" spans="1:14" ht="15">
      <c r="A12" s="37" t="s">
        <v>62</v>
      </c>
      <c r="B12" s="42">
        <v>577358972.56</v>
      </c>
      <c r="C12" s="38">
        <v>2364</v>
      </c>
      <c r="D12" s="42">
        <v>127279627.25</v>
      </c>
      <c r="E12" s="38">
        <v>1937</v>
      </c>
      <c r="F12" s="42">
        <v>7702520.9999922</v>
      </c>
      <c r="G12" s="38">
        <v>272</v>
      </c>
      <c r="H12" s="42">
        <v>534558044.31</v>
      </c>
      <c r="I12" s="38">
        <v>2278</v>
      </c>
      <c r="J12" s="42">
        <v>132316168.75</v>
      </c>
      <c r="K12" s="38">
        <v>1906</v>
      </c>
      <c r="L12" s="42">
        <v>3839113.4999928</v>
      </c>
      <c r="M12" s="39">
        <v>231</v>
      </c>
      <c r="N12" s="37"/>
    </row>
    <row r="13" spans="1:14" ht="15">
      <c r="A13" s="37" t="s">
        <v>63</v>
      </c>
      <c r="B13" s="42">
        <v>113895774.39</v>
      </c>
      <c r="C13" s="38">
        <v>597</v>
      </c>
      <c r="D13" s="42">
        <v>43845675.86</v>
      </c>
      <c r="E13" s="38">
        <v>568</v>
      </c>
      <c r="F13" s="42">
        <v>3297988.3333286</v>
      </c>
      <c r="G13" s="38">
        <v>144</v>
      </c>
      <c r="H13" s="42">
        <v>117834649.48</v>
      </c>
      <c r="I13" s="38">
        <v>583</v>
      </c>
      <c r="J13" s="42">
        <v>42887231.03</v>
      </c>
      <c r="K13" s="38">
        <v>563</v>
      </c>
      <c r="L13" s="42">
        <v>3781454.9999963</v>
      </c>
      <c r="M13" s="39">
        <v>139</v>
      </c>
      <c r="N13" s="37"/>
    </row>
    <row r="14" spans="1:14" ht="15">
      <c r="A14" s="37" t="s">
        <v>64</v>
      </c>
      <c r="B14" s="42">
        <v>209993661.21</v>
      </c>
      <c r="C14" s="38">
        <v>602</v>
      </c>
      <c r="D14" s="42">
        <v>38702098.47</v>
      </c>
      <c r="E14" s="38">
        <v>574</v>
      </c>
      <c r="F14" s="42">
        <v>1841260.1666625</v>
      </c>
      <c r="G14" s="38">
        <v>145</v>
      </c>
      <c r="H14" s="42">
        <v>233362348.22</v>
      </c>
      <c r="I14" s="38">
        <v>594</v>
      </c>
      <c r="J14" s="42">
        <v>38827258.24</v>
      </c>
      <c r="K14" s="38">
        <v>573</v>
      </c>
      <c r="L14" s="42">
        <v>1844456.166662</v>
      </c>
      <c r="M14" s="39">
        <v>148</v>
      </c>
      <c r="N14" s="37"/>
    </row>
    <row r="15" spans="1:14" ht="15">
      <c r="A15" s="37" t="s">
        <v>65</v>
      </c>
      <c r="B15" s="42">
        <v>89634814.65</v>
      </c>
      <c r="C15" s="38">
        <v>424</v>
      </c>
      <c r="D15" s="42">
        <v>27074979.79</v>
      </c>
      <c r="E15" s="38">
        <v>407</v>
      </c>
      <c r="F15" s="42">
        <v>883347.8333299</v>
      </c>
      <c r="G15" s="38">
        <v>108</v>
      </c>
      <c r="H15" s="42">
        <v>80079870.17</v>
      </c>
      <c r="I15" s="38">
        <v>428</v>
      </c>
      <c r="J15" s="42">
        <v>22929644.9</v>
      </c>
      <c r="K15" s="38">
        <v>402</v>
      </c>
      <c r="L15" s="42">
        <v>1050405.9999965</v>
      </c>
      <c r="M15" s="39">
        <v>112</v>
      </c>
      <c r="N15" s="37"/>
    </row>
    <row r="16" spans="1:14" ht="15">
      <c r="A16" s="37" t="s">
        <v>66</v>
      </c>
      <c r="B16" s="37">
        <v>88510487.09</v>
      </c>
      <c r="C16" s="38">
        <v>464</v>
      </c>
      <c r="D16" s="37">
        <v>28286435.33</v>
      </c>
      <c r="E16" s="38">
        <v>444</v>
      </c>
      <c r="F16" s="37">
        <v>1089638.1666627</v>
      </c>
      <c r="G16" s="38">
        <v>133</v>
      </c>
      <c r="H16" s="37">
        <v>81188414.39</v>
      </c>
      <c r="I16" s="38">
        <v>463</v>
      </c>
      <c r="J16" s="37">
        <v>23307221.53</v>
      </c>
      <c r="K16" s="38">
        <v>437</v>
      </c>
      <c r="L16" s="37">
        <v>1522708.8333284</v>
      </c>
      <c r="M16" s="39">
        <v>148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2017-03-17T00:36:15Z</dcterms:modified>
  <cp:category/>
  <cp:version/>
  <cp:contentType/>
  <cp:contentStatus/>
</cp:coreProperties>
</file>