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<sst xmlns="http://schemas.openxmlformats.org/spreadsheetml/2006/main" count="322" uniqueCount="285">
  <si>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</si>
  <si>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</si>
  <si>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</si>
  <si>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</si>
  <si>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</si>
  <si>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</si>
  <si>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</si>
  <si>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</si>
  <si>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</si>
  <si>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</si>
  <si>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</si>
  <si>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</si>
  <si>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</si>
  <si>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</si>
  <si>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</si>
  <si>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</si>
  <si>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</si>
  <si>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</si>
  <si>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</si>
  <si>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</si>
  <si>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</si>
  <si>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</si>
  <si>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</si>
  <si>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</si>
  <si>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</si>
  <si>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</si>
  <si>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</si>
  <si>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</si>
  <si>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</si>
  <si>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</si>
  <si>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</si>
  <si>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</si>
  <si>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</si>
  <si>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</si>
  <si>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</si>
  <si>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</si>
  <si>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</si>
  <si>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</si>
  <si>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</si>
  <si>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</si>
  <si>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</si>
  <si>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</si>
  <si>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</si>
  <si>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</si>
  <si>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</si>
  <si>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</si>
  <si>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</si>
  <si>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</si>
  <si>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</si>
  <si>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</si>
  <si>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</si>
  <si>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</si>
  <si>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</si>
  <si>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</si>
  <si>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</si>
  <si>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</si>
  <si>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</si>
  <si>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</si>
  <si>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</si>
  <si>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</si>
  <si>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</si>
  <si>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</si>
  <si>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</si>
  <si>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</si>
  <si>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</si>
  <si>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</si>
  <si>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</si>
  <si>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</si>
  <si>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</si>
  <si>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</si>
  <si>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</si>
  <si>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</si>
  <si>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</si>
  <si>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</si>
  <si>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</si>
  <si>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</si>
  <si>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</si>
  <si>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</si>
  <si>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</si>
  <si>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</si>
  <si>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</si>
  <si>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</si>
  <si>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</si>
  <si>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</si>
  <si>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</si>
  <si>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</si>
  <si>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</si>
  <si>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</si>
  <si>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</si>
  <si>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</si>
  <si>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</si>
  <si>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</si>
  <si>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</si>
  <si>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</si>
  <si>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</si>
  <si>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</si>
  <si>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</si>
  <si>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</si>
  <si>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</si>
  <si>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</si>
  <si>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</si>
  <si>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</si>
  <si>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</si>
  <si>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</si>
  <si>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</si>
  <si>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</si>
  <si>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</si>
  <si>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</si>
  <si>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</si>
  <si>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</si>
  <si>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</si>
  <si>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</si>
  <si>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</si>
  <si>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</si>
  <si>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</si>
  <si>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</si>
  <si>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</si>
  <si>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</si>
  <si>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</si>
  <si>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</si>
  <si>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</si>
  <si>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</si>
  <si>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</si>
  <si>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</si>
  <si>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</si>
  <si>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</si>
  <si>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</si>
  <si>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</si>
  <si>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</si>
  <si>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</si>
  <si>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</si>
  <si>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</si>
  <si>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</si>
  <si>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</si>
  <si>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</si>
  <si>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</si>
  <si>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</si>
  <si>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</si>
  <si>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</si>
  <si>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</si>
  <si>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</si>
  <si>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</si>
  <si>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</si>
  <si>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</si>
  <si>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</si>
  <si>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</si>
  <si>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</si>
  <si>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</si>
  <si>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</si>
  <si>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</si>
  <si>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</si>
  <si>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</si>
  <si>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</si>
  <si>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</si>
  <si>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</si>
  <si>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</si>
  <si>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</si>
  <si>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</si>
  <si>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</si>
  <si>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</si>
  <si>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</si>
  <si>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</si>
  <si>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</si>
  <si>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</si>
  <si>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</si>
  <si>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</si>
  <si>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</si>
  <si>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</si>
  <si>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</si>
  <si>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</si>
  <si>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</si>
  <si>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</si>
  <si>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</si>
  <si>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</si>
  <si>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</si>
  <si>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</si>
  <si>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</si>
  <si>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</si>
  <si>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</si>
  <si>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</si>
  <si>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</si>
  <si>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</si>
  <si>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</si>
  <si>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</si>
  <si>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</si>
  <si>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</si>
  <si>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</si>
  <si>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</si>
  <si>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</si>
  <si>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</si>
  <si>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</si>
  <si>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</si>
  <si>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</si>
  <si>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</si>
  <si>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</si>
  <si>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</si>
  <si>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</si>
  <si>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</si>
  <si>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</si>
  <si>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</si>
  <si>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</si>
  <si>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</si>
  <si>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</si>
  <si>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SANDGATE</t>
  </si>
  <si>
    <t>SHAFTSBURY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</si>
  <si>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</si>
  <si>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</si>
  <si>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</si>
  <si>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</si>
  <si>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</si>
  <si>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</si>
  <si>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</si>
  <si>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</si>
  <si>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</si>
  <si>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</si>
  <si>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</si>
  <si>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GEORGE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</si>
  <si>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</si>
  <si>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</si>
  <si>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</si>
  <si>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</si>
  <si>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</si>
  <si>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</si>
  <si>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</si>
  <si>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</si>
  <si>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</si>
  <si>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</si>
  <si>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</si>
  <si>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</si>
  <si>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</si>
  <si>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</si>
  <si>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</si>
  <si>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</si>
  <si>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</si>
  <si>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</si>
  <si>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</si>
  <si>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</si>
  <si>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</si>
  <si>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</si>
  <si>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</si>
  <si>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</si>
  <si>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</si>
  <si>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</si>
  <si>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</si>
  <si>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</si>
  <si>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</si>
  <si>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</si>
  <si>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</si>
  <si>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</si>
  <si>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</si>
  <si>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</si>
  <si>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</si>
  <si>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</si>
  <si>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</si>
  <si>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</si>
  <si>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</si>
  <si>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</si>
  <si>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</si>
  <si>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</si>
  <si>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</si>
  <si>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</si>
  <si>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</si>
  <si>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</si>
  <si>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</si>
  <si>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</si>
  <si>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</si>
  <si>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</si>
  <si>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WOODBURY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</si>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</sst>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3" t="s">
        <v>0</v>
      </c>
      <c r="E3" s="63"/>
      <c r="F3" s="63"/>
      <c r="G3" s="63"/>
      <c r="H3" s="4"/>
    </row>
    <row r="4" spans="4:8" ht="36">
      <c r="D4" s="63" t="s">
        <v>23</v>
      </c>
      <c r="E4" s="63"/>
      <c r="F4" s="63"/>
      <c r="G4" s="63"/>
      <c r="H4" s="4"/>
    </row>
    <row r="5" spans="4:18" ht="36">
      <c r="D5" s="63" t="s">
        <v>1</v>
      </c>
      <c r="E5" s="63"/>
      <c r="F5" s="63"/>
      <c r="G5" s="63"/>
      <c r="H5" s="4"/>
      <c r="O5" s="1" t="s">
        <v>18</v>
      </c>
      <c r="R5" s="1" t="s">
        <v>12</v>
      </c>
    </row>
    <row r="6" spans="5:18" ht="15">
      <c r="E6" s="62"/>
      <c r="F6" s="62"/>
      <c r="G6" s="62"/>
      <c r="H6" s="62"/>
      <c r="O6" s="1" t="s">
        <v>19</v>
      </c>
      <c r="R6" s="1" t="s">
        <v>17</v>
      </c>
    </row>
    <row r="7" spans="4:15" ht="33.75">
      <c r="D7" s="3" t="s">
        <v>2</v>
      </c>
      <c r="E7" s="5">
        <v>42552</v>
      </c>
      <c r="F7" s="3" t="s">
        <v>3</v>
      </c>
      <c r="G7" s="5">
        <v>42916</v>
      </c>
      <c r="O7" s="1" t="s">
        <v>20</v>
      </c>
    </row>
    <row r="8" ht="15">
      <c r="O8" s="1" t="s">
        <v>21</v>
      </c>
    </row>
    <row r="12" spans="3:8" s="32" customFormat="1" ht="18.75">
      <c r="C12" s="64" t="s">
        <v>40</v>
      </c>
      <c r="D12" s="64"/>
      <c r="E12" s="64"/>
      <c r="F12" s="64"/>
      <c r="G12" s="64"/>
      <c r="H12" s="64"/>
    </row>
    <row r="14" spans="3:8" ht="18.75">
      <c r="C14" s="61" t="s">
        <v>4</v>
      </c>
      <c r="D14" s="61"/>
      <c r="E14" s="61"/>
      <c r="F14" s="61"/>
      <c r="G14" s="61"/>
      <c r="H14" s="61"/>
    </row>
    <row r="15" spans="2:8" ht="16.5" customHeight="1">
      <c r="B15" s="2" t="s">
        <v>5</v>
      </c>
      <c r="C15" s="60" t="s">
        <v>41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42</v>
      </c>
      <c r="D16" s="60"/>
      <c r="E16" s="60"/>
      <c r="F16" s="60"/>
      <c r="G16" s="60"/>
      <c r="H16" s="60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60" t="s">
        <v>45</v>
      </c>
      <c r="D20" s="60"/>
      <c r="E20" s="60"/>
      <c r="F20" s="60"/>
      <c r="G20" s="60"/>
      <c r="H20" s="60"/>
    </row>
    <row r="21" spans="2:8" ht="16.5" customHeight="1">
      <c r="B21" s="2" t="s">
        <v>26</v>
      </c>
      <c r="C21" s="60" t="s">
        <v>46</v>
      </c>
      <c r="D21" s="60"/>
      <c r="E21" s="60"/>
      <c r="F21" s="60"/>
      <c r="G21" s="60"/>
      <c r="H21" s="60"/>
    </row>
    <row r="22" spans="2:8" ht="16.5" customHeight="1">
      <c r="B22" s="2" t="s">
        <v>27</v>
      </c>
      <c r="C22" s="60" t="s">
        <v>47</v>
      </c>
      <c r="D22" s="60"/>
      <c r="E22" s="60"/>
      <c r="F22" s="60"/>
      <c r="G22" s="60"/>
      <c r="H22" s="60"/>
    </row>
    <row r="23" ht="16.5" customHeight="1">
      <c r="B23" s="2"/>
    </row>
    <row r="24" spans="2:5" ht="16.5" customHeight="1">
      <c r="B24" s="2"/>
      <c r="D24" s="29" t="s">
        <v>22</v>
      </c>
      <c r="E24" s="6" t="s">
        <v>21</v>
      </c>
    </row>
    <row r="25" ht="11.25" customHeight="1">
      <c r="B25" s="2"/>
    </row>
    <row r="26" ht="18.75">
      <c r="E26" s="6" t="s">
        <v>17</v>
      </c>
    </row>
  </sheetData>
  <sheetProtection/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23</v>
      </c>
      <c r="F2" s="72"/>
      <c r="G2" s="72" t="str">
        <f>Cover!E24</f>
        <v>Fiscal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48</v>
      </c>
      <c r="D3" s="70"/>
      <c r="E3" s="71"/>
      <c r="F3" s="70" t="s">
        <v>49</v>
      </c>
      <c r="G3" s="70"/>
      <c r="H3" s="71"/>
      <c r="I3" s="69" t="s">
        <v>11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07/01/2016 - 06/30/2017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07/01/2015 - 06/30/2016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5">
        <f>SUM(C7:C51)</f>
        <v>31519052006.36</v>
      </c>
      <c r="D6" s="46">
        <f>SUM(D7:D51)</f>
        <v>5841531002.670001</v>
      </c>
      <c r="E6" s="47">
        <f>SUM(E7:E51)</f>
        <v>280641094.4998309</v>
      </c>
      <c r="F6" s="45">
        <f>SUM(F7:F51)</f>
        <v>30154809196.649998</v>
      </c>
      <c r="G6" s="46">
        <f>SUM(G7:G51)</f>
        <v>5769391648</v>
      </c>
      <c r="H6" s="47">
        <f>SUM(H7:H51)</f>
        <v>281922078.8330683</v>
      </c>
      <c r="I6" s="20">
        <f>_xlfn.IFERROR((C6-F6)/F6,"")</f>
        <v>0.045241301339806236</v>
      </c>
      <c r="J6" s="20">
        <f>_xlfn.IFERROR((D6-G6)/G6,"")</f>
        <v>0.012503806132663683</v>
      </c>
      <c r="K6" s="20">
        <f>_xlfn.IFERROR((E6-H6)/H6,"")</f>
        <v>-0.004543753148173634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934200511.1</v>
      </c>
      <c r="D7" s="53">
        <f>IF('County Data'!E2&gt;9,'County Data'!D2,"*")</f>
        <v>175540023.34</v>
      </c>
      <c r="E7" s="54">
        <f>IF('County Data'!G2&gt;9,'County Data'!F2,"*")</f>
        <v>7662264.66666</v>
      </c>
      <c r="F7" s="53">
        <f>IF('County Data'!I2&gt;9,'County Data'!H2,"*")</f>
        <v>947275758.51</v>
      </c>
      <c r="G7" s="53">
        <f>IF('County Data'!K2&gt;9,'County Data'!J2,"*")</f>
        <v>179447908.15</v>
      </c>
      <c r="H7" s="54">
        <f>IF('County Data'!M2&gt;9,'County Data'!L2,"*")</f>
        <v>8470967.666656</v>
      </c>
      <c r="I7" s="22">
        <f aca="true" t="shared" si="0" ref="I7:I50">_xlfn.IFERROR((C7-F7)/F7,"")</f>
        <v>-0.013803000121703143</v>
      </c>
      <c r="J7" s="22">
        <f aca="true" t="shared" si="1" ref="J7:J50">_xlfn.IFERROR((D7-G7)/G7,"")</f>
        <v>-0.02177726589453142</v>
      </c>
      <c r="K7" s="22">
        <f aca="true" t="shared" si="2" ref="K7:K50">_xlfn.IFERROR((E7-H7)/H7,"")</f>
        <v>-0.09546760556993655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1166644791.38</v>
      </c>
      <c r="D8" s="53">
        <f>IF('County Data'!E3&gt;9,'County Data'!D3,"*")</f>
        <v>271306529.1</v>
      </c>
      <c r="E8" s="54">
        <f>IF('County Data'!G3&gt;9,'County Data'!F3,"*")</f>
        <v>8458006.3333245</v>
      </c>
      <c r="F8" s="53">
        <f>IF('County Data'!I3&gt;9,'County Data'!H3,"*")</f>
        <v>1137288727.93</v>
      </c>
      <c r="G8" s="53">
        <f>IF('County Data'!K3&gt;9,'County Data'!J3,"*")</f>
        <v>272518414.03</v>
      </c>
      <c r="H8" s="54">
        <f>IF('County Data'!M3&gt;9,'County Data'!L3,"*")</f>
        <v>9887862.8333195</v>
      </c>
      <c r="I8" s="22">
        <f t="shared" si="0"/>
        <v>0.025812322525548593</v>
      </c>
      <c r="J8" s="22">
        <f t="shared" si="1"/>
        <v>-0.0044469836444393</v>
      </c>
      <c r="K8" s="22">
        <f t="shared" si="2"/>
        <v>-0.14460723455596086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581438653.65</v>
      </c>
      <c r="D9" s="49">
        <f>IF('County Data'!E4&gt;9,'County Data'!D4,"*")</f>
        <v>146686173.02</v>
      </c>
      <c r="E9" s="50">
        <f>IF('County Data'!G4&gt;9,'County Data'!F4,"*")</f>
        <v>4424080.3333251</v>
      </c>
      <c r="F9" s="51">
        <f>IF('County Data'!I4&gt;9,'County Data'!H4,"*")</f>
        <v>600298065.68</v>
      </c>
      <c r="G9" s="49">
        <f>IF('County Data'!K4&gt;9,'County Data'!J4,"*")</f>
        <v>146498296.26</v>
      </c>
      <c r="H9" s="50">
        <f>IF('County Data'!M4&gt;9,'County Data'!L4,"*")</f>
        <v>5377134.166656</v>
      </c>
      <c r="I9" s="9">
        <f t="shared" si="0"/>
        <v>-0.03141674629358764</v>
      </c>
      <c r="J9" s="9">
        <f t="shared" si="1"/>
        <v>0.0012824501362567605</v>
      </c>
      <c r="K9" s="9">
        <f t="shared" si="2"/>
        <v>-0.17724196640672565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7693282324.74</v>
      </c>
      <c r="D10" s="53">
        <f>IF('County Data'!E5&gt;9,'County Data'!D5,"*")</f>
        <v>1597115332.31</v>
      </c>
      <c r="E10" s="54">
        <f>IF('County Data'!G5&gt;9,'County Data'!F5,"*")</f>
        <v>92662428.1666298</v>
      </c>
      <c r="F10" s="53">
        <f>IF('County Data'!I5&gt;9,'County Data'!H5,"*")</f>
        <v>7796200323.29</v>
      </c>
      <c r="G10" s="53">
        <f>IF('County Data'!K5&gt;9,'County Data'!J5,"*")</f>
        <v>1623757986.75</v>
      </c>
      <c r="H10" s="54">
        <f>IF('County Data'!M5&gt;9,'County Data'!L5,"*")</f>
        <v>81325042.9999351</v>
      </c>
      <c r="I10" s="22">
        <f t="shared" si="0"/>
        <v>-0.013201045930355051</v>
      </c>
      <c r="J10" s="22">
        <f t="shared" si="1"/>
        <v>-0.016408020565506887</v>
      </c>
      <c r="K10" s="22">
        <f t="shared" si="2"/>
        <v>0.13940828985118087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20242638.86</v>
      </c>
      <c r="D11" s="49">
        <f>IF('County Data'!E6&gt;9,'County Data'!D6,"*")</f>
        <v>6537266.16</v>
      </c>
      <c r="E11" s="50">
        <f>IF('County Data'!G6&gt;9,'County Data'!F6,"*")</f>
        <v>139898.9999992</v>
      </c>
      <c r="F11" s="51">
        <f>IF('County Data'!I6&gt;9,'County Data'!H6,"*")</f>
        <v>19954536.81</v>
      </c>
      <c r="G11" s="49">
        <f>IF('County Data'!K6&gt;9,'County Data'!J6,"*")</f>
        <v>6607102.92</v>
      </c>
      <c r="H11" s="50">
        <f>IF('County Data'!M6&gt;9,'County Data'!L6,"*")</f>
        <v>136989.8333324</v>
      </c>
      <c r="I11" s="9">
        <f t="shared" si="0"/>
        <v>0.01443792220000925</v>
      </c>
      <c r="J11" s="9">
        <f t="shared" si="1"/>
        <v>-0.01056995189050268</v>
      </c>
      <c r="K11" s="9">
        <f t="shared" si="2"/>
        <v>0.021236369123400656</v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1439698688.73</v>
      </c>
      <c r="D12" s="53">
        <f>IF('County Data'!E7&gt;9,'County Data'!D7,"*")</f>
        <v>240295463.99</v>
      </c>
      <c r="E12" s="54">
        <f>IF('County Data'!G7&gt;9,'County Data'!F7,"*")</f>
        <v>7849180.1666609</v>
      </c>
      <c r="F12" s="53">
        <f>IF('County Data'!I7&gt;9,'County Data'!H7,"*")</f>
        <v>1461932855.93</v>
      </c>
      <c r="G12" s="53">
        <f>IF('County Data'!K7&gt;9,'County Data'!J7,"*")</f>
        <v>238378858.75</v>
      </c>
      <c r="H12" s="54">
        <f>IF('County Data'!M7&gt;9,'County Data'!L7,"*")</f>
        <v>7569252.4999907</v>
      </c>
      <c r="I12" s="22">
        <f t="shared" si="0"/>
        <v>-0.015208747180017315</v>
      </c>
      <c r="J12" s="22">
        <f t="shared" si="1"/>
        <v>0.008040164509764898</v>
      </c>
      <c r="K12" s="22">
        <f t="shared" si="2"/>
        <v>0.03698220751263673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59344201.79</v>
      </c>
      <c r="D13" s="49">
        <f>IF('County Data'!E8&gt;9,'County Data'!D8,"*")</f>
        <v>15424095.46</v>
      </c>
      <c r="E13" s="50">
        <f>IF('County Data'!G8&gt;9,'County Data'!F8,"*")</f>
        <v>159538.9999991</v>
      </c>
      <c r="F13" s="51">
        <f>IF('County Data'!I8&gt;9,'County Data'!H8,"*")</f>
        <v>56560494.12</v>
      </c>
      <c r="G13" s="49">
        <f>IF('County Data'!K8&gt;9,'County Data'!J8,"*")</f>
        <v>14549287.03</v>
      </c>
      <c r="H13" s="50">
        <f>IF('County Data'!M8&gt;9,'County Data'!L8,"*")</f>
        <v>172806.3333324</v>
      </c>
      <c r="I13" s="9">
        <f t="shared" si="0"/>
        <v>0.04921646660465918</v>
      </c>
      <c r="J13" s="9">
        <f t="shared" si="1"/>
        <v>0.06012723703891362</v>
      </c>
      <c r="K13" s="9">
        <f t="shared" si="2"/>
        <v>-0.07677573545744856</v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685187310.24</v>
      </c>
      <c r="D14" s="53">
        <f>IF('County Data'!E9&gt;9,'County Data'!D9,"*")</f>
        <v>234845202.45</v>
      </c>
      <c r="E14" s="54">
        <f>IF('County Data'!G9&gt;9,'County Data'!F9,"*")</f>
        <v>8025115.1666601</v>
      </c>
      <c r="F14" s="53">
        <f>IF('County Data'!I9&gt;9,'County Data'!H9,"*")</f>
        <v>673650635.98</v>
      </c>
      <c r="G14" s="53">
        <f>IF('County Data'!K9&gt;9,'County Data'!J9,"*")</f>
        <v>211308641.13</v>
      </c>
      <c r="H14" s="54">
        <f>IF('County Data'!M9&gt;9,'County Data'!L9,"*")</f>
        <v>12864930.3333234</v>
      </c>
      <c r="I14" s="22">
        <f t="shared" si="0"/>
        <v>0.0171256043471508</v>
      </c>
      <c r="J14" s="22">
        <f t="shared" si="1"/>
        <v>0.11138475546544249</v>
      </c>
      <c r="K14" s="22">
        <f t="shared" si="2"/>
        <v>-0.3762022056292807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448320417.99</v>
      </c>
      <c r="D15" s="59">
        <f>IF('County Data'!E10&gt;9,'County Data'!D10,"*")</f>
        <v>70562818.73</v>
      </c>
      <c r="E15" s="58">
        <f>IF('County Data'!G10&gt;9,'County Data'!F10,"*")</f>
        <v>2964864.3333274</v>
      </c>
      <c r="F15" s="59">
        <f>IF('County Data'!I10&gt;9,'County Data'!H10,"*")</f>
        <v>453706910.45</v>
      </c>
      <c r="G15" s="59">
        <f>IF('County Data'!K10&gt;9,'County Data'!J10,"*")</f>
        <v>73623147.59</v>
      </c>
      <c r="H15" s="58">
        <f>IF('County Data'!M10&gt;9,'County Data'!L10,"*")</f>
        <v>4022727.4999902</v>
      </c>
      <c r="I15" s="23">
        <f t="shared" si="0"/>
        <v>-0.011872185183729064</v>
      </c>
      <c r="J15" s="23">
        <f t="shared" si="1"/>
        <v>-0.041567481969701524</v>
      </c>
      <c r="K15" s="23">
        <f t="shared" si="2"/>
        <v>-0.26297161979412653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811412746.12</v>
      </c>
      <c r="D16" s="53">
        <f>IF('County Data'!E11&gt;9,'County Data'!D11,"*")</f>
        <v>168589294.13</v>
      </c>
      <c r="E16" s="54">
        <f>IF('County Data'!G11&gt;9,'County Data'!F11,"*")</f>
        <v>6610982.9999919</v>
      </c>
      <c r="F16" s="53">
        <f>IF('County Data'!I11&gt;9,'County Data'!H11,"*")</f>
        <v>784039814.96</v>
      </c>
      <c r="G16" s="53">
        <f>IF('County Data'!K11&gt;9,'County Data'!J11,"*")</f>
        <v>158549164.73</v>
      </c>
      <c r="H16" s="54">
        <f>IF('County Data'!M11&gt;9,'County Data'!L11,"*")</f>
        <v>6015163.4999858</v>
      </c>
      <c r="I16" s="22">
        <f t="shared" si="0"/>
        <v>0.0349126799911258</v>
      </c>
      <c r="J16" s="22">
        <f t="shared" si="1"/>
        <v>0.0633250223493625</v>
      </c>
      <c r="K16" s="22">
        <f t="shared" si="2"/>
        <v>0.09905291851293929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10547651281.67</v>
      </c>
      <c r="D17" s="49">
        <f>IF('County Data'!E12&gt;9,'County Data'!D12,"*")</f>
        <v>1504714556.31</v>
      </c>
      <c r="E17" s="50">
        <f>IF('County Data'!G12&gt;9,'County Data'!F12,"*")</f>
        <v>68970751.3333069</v>
      </c>
      <c r="F17" s="51">
        <f>IF('County Data'!I12&gt;9,'County Data'!H12,"*")</f>
        <v>9753580067.79</v>
      </c>
      <c r="G17" s="49">
        <f>IF('County Data'!K12&gt;9,'County Data'!J12,"*")</f>
        <v>1449328605.19</v>
      </c>
      <c r="H17" s="50">
        <f>IF('County Data'!M12&gt;9,'County Data'!L12,"*")</f>
        <v>63496749.6666282</v>
      </c>
      <c r="I17" s="9">
        <f t="shared" si="0"/>
        <v>0.0814133075610177</v>
      </c>
      <c r="J17" s="9">
        <f t="shared" si="1"/>
        <v>0.03821490234972562</v>
      </c>
      <c r="K17" s="9">
        <f t="shared" si="2"/>
        <v>0.08620916338896717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1540995303.28</v>
      </c>
      <c r="D18" s="53">
        <f>IF('County Data'!E13&gt;9,'County Data'!D13,"*")</f>
        <v>457924117.6</v>
      </c>
      <c r="E18" s="54">
        <f>IF('County Data'!G13&gt;9,'County Data'!F13,"*")</f>
        <v>25660556.833321</v>
      </c>
      <c r="F18" s="53">
        <f>IF('County Data'!I13&gt;9,'County Data'!H13,"*")</f>
        <v>1536367547.87</v>
      </c>
      <c r="G18" s="53">
        <f>IF('County Data'!K13&gt;9,'County Data'!J13,"*")</f>
        <v>450633271.88</v>
      </c>
      <c r="H18" s="54">
        <f>IF('County Data'!M13&gt;9,'County Data'!L13,"*")</f>
        <v>26240306.1666472</v>
      </c>
      <c r="I18" s="22">
        <f t="shared" si="0"/>
        <v>0.0030121408229534306</v>
      </c>
      <c r="J18" s="22">
        <f t="shared" si="1"/>
        <v>0.016179110986597373</v>
      </c>
      <c r="K18" s="22">
        <f t="shared" si="2"/>
        <v>-0.022093847901176165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2470617582.27</v>
      </c>
      <c r="D19" s="49">
        <f>IF('County Data'!E14&gt;9,'County Data'!D14,"*")</f>
        <v>409682949.1</v>
      </c>
      <c r="E19" s="50">
        <f>IF('County Data'!G14&gt;9,'County Data'!F14,"*")</f>
        <v>17663941.999986</v>
      </c>
      <c r="F19" s="51">
        <f>IF('County Data'!I14&gt;9,'County Data'!H14,"*")</f>
        <v>2392145392.23</v>
      </c>
      <c r="G19" s="49">
        <f>IF('County Data'!K14&gt;9,'County Data'!J14,"*")</f>
        <v>411684739.79</v>
      </c>
      <c r="H19" s="50">
        <f>IF('County Data'!M14&gt;9,'County Data'!L14,"*")</f>
        <v>21402239.4999792</v>
      </c>
      <c r="I19" s="9">
        <f t="shared" si="0"/>
        <v>0.03280410559278205</v>
      </c>
      <c r="J19" s="9">
        <f t="shared" si="1"/>
        <v>-0.0048624359771535595</v>
      </c>
      <c r="K19" s="9">
        <f t="shared" si="2"/>
        <v>-0.1746685200862664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1278879604.62</v>
      </c>
      <c r="D20" s="53">
        <f>IF('County Data'!E15&gt;9,'County Data'!D15,"*")</f>
        <v>249252740.89</v>
      </c>
      <c r="E20" s="54">
        <f>IF('County Data'!G15&gt;9,'County Data'!F15,"*")</f>
        <v>12823020.1666552</v>
      </c>
      <c r="F20" s="53">
        <f>IF('County Data'!I15&gt;9,'County Data'!H15,"*")</f>
        <v>1330598644.69</v>
      </c>
      <c r="G20" s="53">
        <f>IF('County Data'!K15&gt;9,'County Data'!J15,"*")</f>
        <v>249259733.11</v>
      </c>
      <c r="H20" s="54">
        <f>IF('County Data'!M15&gt;9,'County Data'!L15,"*")</f>
        <v>13979476.6666512</v>
      </c>
      <c r="I20" s="22">
        <f t="shared" si="0"/>
        <v>-0.03886900101423864</v>
      </c>
      <c r="J20" s="22">
        <f t="shared" si="1"/>
        <v>-2.8051943700601235E-05</v>
      </c>
      <c r="K20" s="22">
        <f t="shared" si="2"/>
        <v>-0.082725307074963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1841135949.92</v>
      </c>
      <c r="D21" s="49">
        <f>IF('County Data'!E16&gt;9,'County Data'!D16,"*")</f>
        <v>293054440.08</v>
      </c>
      <c r="E21" s="50">
        <f>IF('County Data'!G16&gt;9,'County Data'!F16,"*")</f>
        <v>16566463.9999838</v>
      </c>
      <c r="F21" s="51">
        <f>IF('County Data'!I16&gt;9,'County Data'!H16,"*")</f>
        <v>1211209420.41</v>
      </c>
      <c r="G21" s="49">
        <f>IF('County Data'!K16&gt;9,'County Data'!J16,"*")</f>
        <v>283246490.69</v>
      </c>
      <c r="H21" s="50">
        <f>IF('County Data'!M16&gt;9,'County Data'!L16,"*")</f>
        <v>20960429.166641</v>
      </c>
      <c r="I21" s="9">
        <f t="shared" si="0"/>
        <v>0.5200806061240565</v>
      </c>
      <c r="J21" s="9">
        <f t="shared" si="1"/>
        <v>0.034626905230519964</v>
      </c>
      <c r="K21" s="9">
        <f t="shared" si="2"/>
        <v>-0.20963145037365435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23</v>
      </c>
      <c r="F2" s="72"/>
      <c r="G2" s="72" t="str">
        <f>Cover!E24</f>
        <v>Fiscal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13</v>
      </c>
      <c r="C3" s="78" t="s">
        <v>51</v>
      </c>
      <c r="D3" s="78"/>
      <c r="E3" s="79"/>
      <c r="F3" s="78" t="s">
        <v>50</v>
      </c>
      <c r="G3" s="78"/>
      <c r="H3" s="71"/>
      <c r="I3" s="69" t="s">
        <v>11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07/01/2016 - 06/30/2017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07/01/2015 - 06/30/2016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ADDISON</v>
      </c>
      <c r="C6" s="45">
        <f>IF('Town Data'!C2&gt;9,'Town Data'!B2,"*")</f>
        <v>9269176.13</v>
      </c>
      <c r="D6" s="46">
        <f>IF('Town Data'!E2&gt;9,'Town Data'!D2,"*")</f>
        <v>1459653.39</v>
      </c>
      <c r="E6" s="47" t="str">
        <f>IF('Town Data'!G2&gt;9,'Town Data'!F2,"*")</f>
        <v>*</v>
      </c>
      <c r="F6" s="46">
        <f>IF('Town Data'!I2&gt;9,'Town Data'!H2,"*")</f>
        <v>7109836.46</v>
      </c>
      <c r="G6" s="46">
        <f>IF('Town Data'!K2&gt;9,'Town Data'!J2,"*")</f>
        <v>1482491.68</v>
      </c>
      <c r="H6" s="47" t="str">
        <f>IF('Town Data'!M2&gt;9,'Town Data'!L2,"*")</f>
        <v>*</v>
      </c>
      <c r="I6" s="20">
        <f>_xlfn.IFERROR((C6-F6)/F6,"")</f>
        <v>0.3037115807302269</v>
      </c>
      <c r="J6" s="20">
        <f>_xlfn.IFERROR((D6-G6)/G6,"")</f>
        <v>-0.015405341094393217</v>
      </c>
      <c r="K6" s="20">
        <f>_xlfn.IFERROR((E6-H6)/H6,"")</f>
      </c>
    </row>
    <row r="7" spans="1:12" ht="15">
      <c r="A7" s="15"/>
      <c r="B7" t="str">
        <f>'Town Data'!A3</f>
        <v>ALBANY</v>
      </c>
      <c r="C7" s="48">
        <f>IF('Town Data'!C3&gt;9,'Town Data'!B3,"*")</f>
        <v>1676042.94</v>
      </c>
      <c r="D7" s="49">
        <f>IF('Town Data'!E3&gt;9,'Town Data'!D3,"*")</f>
        <v>471089.7</v>
      </c>
      <c r="E7" s="50" t="str">
        <f>IF('Town Data'!G3&gt;9,'Town Data'!F3,"*")</f>
        <v>*</v>
      </c>
      <c r="F7" s="51">
        <f>IF('Town Data'!I3&gt;9,'Town Data'!H3,"*")</f>
        <v>1970715.65</v>
      </c>
      <c r="G7" s="49">
        <f>IF('Town Data'!K3&gt;9,'Town Data'!J3,"*")</f>
        <v>634929.97</v>
      </c>
      <c r="H7" s="50" t="str">
        <f>IF('Town Data'!M3&gt;9,'Town Data'!L3,"*")</f>
        <v>*</v>
      </c>
      <c r="I7" s="9">
        <f aca="true" t="shared" si="0" ref="I7:I70">_xlfn.IFERROR((C7-F7)/F7,"")</f>
        <v>-0.14952573700827917</v>
      </c>
      <c r="J7" s="9">
        <f aca="true" t="shared" si="1" ref="J7:J70">_xlfn.IFERROR((D7-G7)/G7,"")</f>
        <v>-0.25804463128429733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ALBURGH</v>
      </c>
      <c r="C8" s="52">
        <f>IF('Town Data'!C4&gt;9,'Town Data'!B4,"*")</f>
        <v>18979649.03</v>
      </c>
      <c r="D8" s="53">
        <f>IF('Town Data'!E4&gt;9,'Town Data'!D4,"*")</f>
        <v>4607575.02</v>
      </c>
      <c r="E8" s="54" t="str">
        <f>IF('Town Data'!G4&gt;9,'Town Data'!F4,"*")</f>
        <v>*</v>
      </c>
      <c r="F8" s="53">
        <f>IF('Town Data'!I4&gt;9,'Town Data'!H4,"*")</f>
        <v>18888743.82</v>
      </c>
      <c r="G8" s="53">
        <f>IF('Town Data'!K4&gt;9,'Town Data'!J4,"*")</f>
        <v>4612993.2</v>
      </c>
      <c r="H8" s="54" t="str">
        <f>IF('Town Data'!M4&gt;9,'Town Data'!L4,"*")</f>
        <v>*</v>
      </c>
      <c r="I8" s="22">
        <f t="shared" si="0"/>
        <v>0.004812665726544906</v>
      </c>
      <c r="J8" s="22">
        <f t="shared" si="1"/>
        <v>-0.0011745475800832815</v>
      </c>
      <c r="K8" s="22">
        <f t="shared" si="2"/>
      </c>
      <c r="L8" s="15"/>
    </row>
    <row r="9" spans="1:12" ht="15">
      <c r="A9" s="15"/>
      <c r="B9" s="15" t="str">
        <f>'Town Data'!A5</f>
        <v>ANDOVER</v>
      </c>
      <c r="C9" s="48">
        <f>IF('Town Data'!C5&gt;9,'Town Data'!B5,"*")</f>
        <v>1801778.87</v>
      </c>
      <c r="D9" s="49">
        <f>IF('Town Data'!E5&gt;9,'Town Data'!D5,"*")</f>
        <v>300202.49</v>
      </c>
      <c r="E9" s="50" t="str">
        <f>IF('Town Data'!G5&gt;9,'Town Data'!F5,"*")</f>
        <v>*</v>
      </c>
      <c r="F9" s="51">
        <f>IF('Town Data'!I5&gt;9,'Town Data'!H5,"*")</f>
        <v>1929697.78</v>
      </c>
      <c r="G9" s="49">
        <f>IF('Town Data'!K5&gt;9,'Town Data'!J5,"*")</f>
        <v>224140.42</v>
      </c>
      <c r="H9" s="50" t="str">
        <f>IF('Town Data'!M5&gt;9,'Town Data'!L5,"*")</f>
        <v>*</v>
      </c>
      <c r="I9" s="9">
        <f t="shared" si="0"/>
        <v>-0.06628960831369143</v>
      </c>
      <c r="J9" s="9">
        <f t="shared" si="1"/>
        <v>0.3393500824170847</v>
      </c>
      <c r="K9" s="9">
        <f t="shared" si="2"/>
      </c>
      <c r="L9" s="15"/>
    </row>
    <row r="10" spans="1:12" ht="15">
      <c r="A10" s="15"/>
      <c r="B10" s="27" t="str">
        <f>'Town Data'!A6</f>
        <v>ARLINGTON</v>
      </c>
      <c r="C10" s="52">
        <f>IF('Town Data'!C6&gt;9,'Town Data'!B6,"*")</f>
        <v>123155716.2</v>
      </c>
      <c r="D10" s="53">
        <f>IF('Town Data'!E6&gt;9,'Town Data'!D6,"*")</f>
        <v>5461670.58</v>
      </c>
      <c r="E10" s="54">
        <f>IF('Town Data'!G6&gt;9,'Town Data'!F6,"*")</f>
        <v>446954.4999996</v>
      </c>
      <c r="F10" s="53">
        <f>IF('Town Data'!I6&gt;9,'Town Data'!H6,"*")</f>
        <v>124636032.59</v>
      </c>
      <c r="G10" s="53">
        <f>IF('Town Data'!K6&gt;9,'Town Data'!J6,"*")</f>
        <v>5720244.63</v>
      </c>
      <c r="H10" s="54">
        <f>IF('Town Data'!M6&gt;9,'Town Data'!L6,"*")</f>
        <v>415583.4999992</v>
      </c>
      <c r="I10" s="22">
        <f t="shared" si="0"/>
        <v>-0.011877114179890636</v>
      </c>
      <c r="J10" s="22">
        <f t="shared" si="1"/>
        <v>-0.04520332026429433</v>
      </c>
      <c r="K10" s="22">
        <f t="shared" si="2"/>
        <v>0.07548663505760068</v>
      </c>
      <c r="L10" s="15"/>
    </row>
    <row r="11" spans="1:12" ht="15">
      <c r="A11" s="15"/>
      <c r="B11" s="15" t="str">
        <f>'Town Data'!A7</f>
        <v>BAKERSFIELD</v>
      </c>
      <c r="C11" s="48">
        <f>IF('Town Data'!C7&gt;9,'Town Data'!B7,"*")</f>
        <v>2892058</v>
      </c>
      <c r="D11" s="49">
        <f>IF('Town Data'!E7&gt;9,'Town Data'!D7,"*")</f>
        <v>1137196.11</v>
      </c>
      <c r="E11" s="50" t="str">
        <f>IF('Town Data'!G7&gt;9,'Town Data'!F7,"*")</f>
        <v>*</v>
      </c>
      <c r="F11" s="51">
        <f>IF('Town Data'!I7&gt;9,'Town Data'!H7,"*")</f>
        <v>2870892.7</v>
      </c>
      <c r="G11" s="49">
        <f>IF('Town Data'!K7&gt;9,'Town Data'!J7,"*")</f>
        <v>1196995.16</v>
      </c>
      <c r="H11" s="50" t="str">
        <f>IF('Town Data'!M7&gt;9,'Town Data'!L7,"*")</f>
        <v>*</v>
      </c>
      <c r="I11" s="9">
        <f t="shared" si="0"/>
        <v>0.007372375846718274</v>
      </c>
      <c r="J11" s="9">
        <f t="shared" si="1"/>
        <v>-0.04995763725560914</v>
      </c>
      <c r="K11" s="9">
        <f t="shared" si="2"/>
      </c>
      <c r="L11" s="15"/>
    </row>
    <row r="12" spans="1:12" ht="15">
      <c r="A12" s="15"/>
      <c r="B12" s="27" t="str">
        <f>'Town Data'!A8</f>
        <v>BARNARD</v>
      </c>
      <c r="C12" s="52">
        <f>IF('Town Data'!C8&gt;9,'Town Data'!B8,"*")</f>
        <v>2716645.82</v>
      </c>
      <c r="D12" s="53">
        <f>IF('Town Data'!E8&gt;9,'Town Data'!D8,"*")</f>
        <v>424574.94</v>
      </c>
      <c r="E12" s="54" t="str">
        <f>IF('Town Data'!G8&gt;9,'Town Data'!F8,"*")</f>
        <v>*</v>
      </c>
      <c r="F12" s="53">
        <f>IF('Town Data'!I8&gt;9,'Town Data'!H8,"*")</f>
        <v>2726629.53</v>
      </c>
      <c r="G12" s="53">
        <f>IF('Town Data'!K8&gt;9,'Town Data'!J8,"*")</f>
        <v>388468.31</v>
      </c>
      <c r="H12" s="54" t="str">
        <f>IF('Town Data'!M8&gt;9,'Town Data'!L8,"*")</f>
        <v>*</v>
      </c>
      <c r="I12" s="22">
        <f t="shared" si="0"/>
        <v>-0.0036615572046562422</v>
      </c>
      <c r="J12" s="22">
        <f t="shared" si="1"/>
        <v>0.09294614018837213</v>
      </c>
      <c r="K12" s="22">
        <f t="shared" si="2"/>
      </c>
      <c r="L12" s="15"/>
    </row>
    <row r="13" spans="1:12" ht="15">
      <c r="A13" s="15"/>
      <c r="B13" s="15" t="str">
        <f>'Town Data'!A9</f>
        <v>BARNET</v>
      </c>
      <c r="C13" s="48">
        <f>IF('Town Data'!C9&gt;9,'Town Data'!B9,"*")</f>
        <v>32050270.71</v>
      </c>
      <c r="D13" s="49">
        <f>IF('Town Data'!E9&gt;9,'Town Data'!D9,"*")</f>
        <v>1796909.63</v>
      </c>
      <c r="E13" s="50" t="str">
        <f>IF('Town Data'!G9&gt;9,'Town Data'!F9,"*")</f>
        <v>*</v>
      </c>
      <c r="F13" s="51">
        <f>IF('Town Data'!I9&gt;9,'Town Data'!H9,"*")</f>
        <v>30919489.7</v>
      </c>
      <c r="G13" s="49">
        <f>IF('Town Data'!K9&gt;9,'Town Data'!J9,"*")</f>
        <v>1938045.04</v>
      </c>
      <c r="H13" s="50" t="str">
        <f>IF('Town Data'!M9&gt;9,'Town Data'!L9,"*")</f>
        <v>*</v>
      </c>
      <c r="I13" s="9">
        <f t="shared" si="0"/>
        <v>0.03657178759971584</v>
      </c>
      <c r="J13" s="9">
        <f t="shared" si="1"/>
        <v>-0.07282359650423818</v>
      </c>
      <c r="K13" s="9">
        <f t="shared" si="2"/>
      </c>
      <c r="L13" s="15"/>
    </row>
    <row r="14" spans="1:12" ht="15">
      <c r="A14" s="15"/>
      <c r="B14" s="27" t="str">
        <f>'Town Data'!A10</f>
        <v>BARRE</v>
      </c>
      <c r="C14" s="52">
        <f>IF('Town Data'!C10&gt;9,'Town Data'!B10,"*")</f>
        <v>611076719.09</v>
      </c>
      <c r="D14" s="53">
        <f>IF('Town Data'!E10&gt;9,'Town Data'!D10,"*")</f>
        <v>117127694.9</v>
      </c>
      <c r="E14" s="54">
        <f>IF('Town Data'!G10&gt;9,'Town Data'!F10,"*")</f>
        <v>4682435.3333299</v>
      </c>
      <c r="F14" s="53">
        <f>IF('Town Data'!I10&gt;9,'Town Data'!H10,"*")</f>
        <v>606776444.51</v>
      </c>
      <c r="G14" s="53">
        <f>IF('Town Data'!K10&gt;9,'Town Data'!J10,"*")</f>
        <v>118261617.55</v>
      </c>
      <c r="H14" s="54">
        <f>IF('Town Data'!M10&gt;9,'Town Data'!L10,"*")</f>
        <v>4177237.8333282</v>
      </c>
      <c r="I14" s="22">
        <f t="shared" si="0"/>
        <v>0.0070870822671317</v>
      </c>
      <c r="J14" s="22">
        <f t="shared" si="1"/>
        <v>-0.009588255881250552</v>
      </c>
      <c r="K14" s="22">
        <f t="shared" si="2"/>
        <v>0.12094056411415428</v>
      </c>
      <c r="L14" s="15"/>
    </row>
    <row r="15" spans="1:12" ht="15">
      <c r="A15" s="15"/>
      <c r="B15" s="15" t="str">
        <f>'Town Data'!A11</f>
        <v>BARRE TOWN</v>
      </c>
      <c r="C15" s="48">
        <f>IF('Town Data'!C11&gt;9,'Town Data'!B11,"*")</f>
        <v>124625072.92</v>
      </c>
      <c r="D15" s="49">
        <f>IF('Town Data'!E11&gt;9,'Town Data'!D11,"*")</f>
        <v>12994516.69</v>
      </c>
      <c r="E15" s="50">
        <f>IF('Town Data'!G11&gt;9,'Town Data'!F11,"*")</f>
        <v>1226086.1666661</v>
      </c>
      <c r="F15" s="51">
        <f>IF('Town Data'!I11&gt;9,'Town Data'!H11,"*")</f>
        <v>132272175.02</v>
      </c>
      <c r="G15" s="49">
        <f>IF('Town Data'!K11&gt;9,'Town Data'!J11,"*")</f>
        <v>14054586.22</v>
      </c>
      <c r="H15" s="50">
        <f>IF('Town Data'!M11&gt;9,'Town Data'!L11,"*")</f>
        <v>1163057.666666</v>
      </c>
      <c r="I15" s="9">
        <f t="shared" si="0"/>
        <v>-0.057813384401093626</v>
      </c>
      <c r="J15" s="9">
        <f t="shared" si="1"/>
        <v>-0.07542516822668872</v>
      </c>
      <c r="K15" s="9">
        <f t="shared" si="2"/>
        <v>0.05419206786261637</v>
      </c>
      <c r="L15" s="15"/>
    </row>
    <row r="16" spans="1:12" ht="15">
      <c r="A16" s="15"/>
      <c r="B16" s="28" t="str">
        <f>'Town Data'!A12</f>
        <v>BARTON</v>
      </c>
      <c r="C16" s="55">
        <f>IF('Town Data'!C12&gt;9,'Town Data'!B12,"*")</f>
        <v>184466826.36</v>
      </c>
      <c r="D16" s="56">
        <f>IF('Town Data'!E12&gt;9,'Town Data'!D12,"*")</f>
        <v>13766750.66</v>
      </c>
      <c r="E16" s="57">
        <f>IF('Town Data'!G12&gt;9,'Town Data'!F12,"*")</f>
        <v>762713.9999992</v>
      </c>
      <c r="F16" s="56">
        <f>IF('Town Data'!I12&gt;9,'Town Data'!H12,"*")</f>
        <v>185296078.91</v>
      </c>
      <c r="G16" s="56">
        <f>IF('Town Data'!K12&gt;9,'Town Data'!J12,"*")</f>
        <v>14333613.63</v>
      </c>
      <c r="H16" s="57">
        <f>IF('Town Data'!M12&gt;9,'Town Data'!L12,"*")</f>
        <v>660170.6666652</v>
      </c>
      <c r="I16" s="26">
        <f t="shared" si="0"/>
        <v>-0.004475283853161068</v>
      </c>
      <c r="J16" s="26">
        <f t="shared" si="1"/>
        <v>-0.03954780592198791</v>
      </c>
      <c r="K16" s="26">
        <f t="shared" si="2"/>
        <v>0.15532852111104772</v>
      </c>
      <c r="L16" s="15"/>
    </row>
    <row r="17" spans="1:12" ht="15">
      <c r="A17" s="15"/>
      <c r="B17" s="27" t="str">
        <f>'Town Data'!A13</f>
        <v>BENNINGTON</v>
      </c>
      <c r="C17" s="52">
        <f>IF('Town Data'!C13&gt;9,'Town Data'!B13,"*")</f>
        <v>482952074.94</v>
      </c>
      <c r="D17" s="53">
        <f>IF('Town Data'!E13&gt;9,'Town Data'!D13,"*")</f>
        <v>131734298.36</v>
      </c>
      <c r="E17" s="54">
        <f>IF('Town Data'!G13&gt;9,'Town Data'!F13,"*")</f>
        <v>3223075.4999961</v>
      </c>
      <c r="F17" s="53">
        <f>IF('Town Data'!I13&gt;9,'Town Data'!H13,"*")</f>
        <v>452462250.04</v>
      </c>
      <c r="G17" s="53">
        <f>IF('Town Data'!K13&gt;9,'Town Data'!J13,"*")</f>
        <v>131902762.43</v>
      </c>
      <c r="H17" s="54">
        <f>IF('Town Data'!M13&gt;9,'Town Data'!L13,"*")</f>
        <v>4063772.1666604</v>
      </c>
      <c r="I17" s="22">
        <f t="shared" si="0"/>
        <v>0.06738645024486466</v>
      </c>
      <c r="J17" s="22">
        <f t="shared" si="1"/>
        <v>-0.001277183789758843</v>
      </c>
      <c r="K17" s="22">
        <f t="shared" si="2"/>
        <v>-0.20687593501463022</v>
      </c>
      <c r="L17" s="15"/>
    </row>
    <row r="18" spans="1:12" ht="15">
      <c r="A18" s="15"/>
      <c r="B18" s="15" t="str">
        <f>'Town Data'!A14</f>
        <v>BENSON</v>
      </c>
      <c r="C18" s="48">
        <f>IF('Town Data'!C14&gt;9,'Town Data'!B14,"*")</f>
        <v>9761558.68</v>
      </c>
      <c r="D18" s="49">
        <f>IF('Town Data'!E14&gt;9,'Town Data'!D14,"*")</f>
        <v>1075745.67</v>
      </c>
      <c r="E18" s="50" t="str">
        <f>IF('Town Data'!G14&gt;9,'Town Data'!F14,"*")</f>
        <v>*</v>
      </c>
      <c r="F18" s="51">
        <f>IF('Town Data'!I14&gt;9,'Town Data'!H14,"*")</f>
        <v>2400432.22</v>
      </c>
      <c r="G18" s="49">
        <f>IF('Town Data'!K14&gt;9,'Town Data'!J14,"*")</f>
        <v>837742.85</v>
      </c>
      <c r="H18" s="50" t="str">
        <f>IF('Town Data'!M14&gt;9,'Town Data'!L14,"*")</f>
        <v>*</v>
      </c>
      <c r="I18" s="9">
        <f t="shared" si="0"/>
        <v>3.0665837588199003</v>
      </c>
      <c r="J18" s="9">
        <f t="shared" si="1"/>
        <v>0.2841000910959729</v>
      </c>
      <c r="K18" s="9">
        <f t="shared" si="2"/>
      </c>
      <c r="L18" s="15"/>
    </row>
    <row r="19" spans="1:12" ht="15">
      <c r="A19" s="15"/>
      <c r="B19" s="27" t="str">
        <f>'Town Data'!A15</f>
        <v>BERLIN</v>
      </c>
      <c r="C19" s="52">
        <f>IF('Town Data'!C15&gt;9,'Town Data'!B15,"*")</f>
        <v>220005218.45</v>
      </c>
      <c r="D19" s="53">
        <f>IF('Town Data'!E15&gt;9,'Town Data'!D15,"*")</f>
        <v>69321829.01</v>
      </c>
      <c r="E19" s="54">
        <f>IF('Town Data'!G15&gt;9,'Town Data'!F15,"*")</f>
        <v>2322269.1666652</v>
      </c>
      <c r="F19" s="53">
        <f>IF('Town Data'!I15&gt;9,'Town Data'!H15,"*")</f>
        <v>203382917.49</v>
      </c>
      <c r="G19" s="53">
        <f>IF('Town Data'!K15&gt;9,'Town Data'!J15,"*")</f>
        <v>65372402.19</v>
      </c>
      <c r="H19" s="54">
        <f>IF('Town Data'!M15&gt;9,'Town Data'!L15,"*")</f>
        <v>1945504.1666645</v>
      </c>
      <c r="I19" s="22">
        <f t="shared" si="0"/>
        <v>0.08172909094401828</v>
      </c>
      <c r="J19" s="22">
        <f t="shared" si="1"/>
        <v>0.06041428320962253</v>
      </c>
      <c r="K19" s="22">
        <f t="shared" si="2"/>
        <v>0.1936593128179472</v>
      </c>
      <c r="L19" s="15"/>
    </row>
    <row r="20" spans="1:12" ht="15">
      <c r="A20" s="15"/>
      <c r="B20" s="15" t="str">
        <f>'Town Data'!A16</f>
        <v>BETHEL</v>
      </c>
      <c r="C20" s="48">
        <f>IF('Town Data'!C16&gt;9,'Town Data'!B16,"*")</f>
        <v>648076236.35</v>
      </c>
      <c r="D20" s="49">
        <f>IF('Town Data'!E16&gt;9,'Town Data'!D16,"*")</f>
        <v>15353457.64</v>
      </c>
      <c r="E20" s="50">
        <f>IF('Town Data'!G16&gt;9,'Town Data'!F16,"*")</f>
        <v>1538057.8333328</v>
      </c>
      <c r="F20" s="51">
        <f>IF('Town Data'!I16&gt;9,'Town Data'!H16,"*")</f>
        <v>59308098.91</v>
      </c>
      <c r="G20" s="49">
        <f>IF('Town Data'!K16&gt;9,'Town Data'!J16,"*")</f>
        <v>16562476.89</v>
      </c>
      <c r="H20" s="50">
        <f>IF('Town Data'!M16&gt;9,'Town Data'!L16,"*")</f>
        <v>1207652.3333323</v>
      </c>
      <c r="I20" s="9">
        <f t="shared" si="0"/>
        <v>9.927280561352259</v>
      </c>
      <c r="J20" s="9">
        <f t="shared" si="1"/>
        <v>-0.07299749053415887</v>
      </c>
      <c r="K20" s="9">
        <f t="shared" si="2"/>
        <v>0.2735932278529247</v>
      </c>
      <c r="L20" s="15"/>
    </row>
    <row r="21" spans="1:12" ht="15">
      <c r="A21" s="15"/>
      <c r="B21" s="27" t="str">
        <f>'Town Data'!A17</f>
        <v>BOLTON</v>
      </c>
      <c r="C21" s="52">
        <f>IF('Town Data'!C17&gt;9,'Town Data'!B17,"*")</f>
        <v>5868566.84</v>
      </c>
      <c r="D21" s="53" t="str">
        <f>IF('Town Data'!E17&gt;9,'Town Data'!D17,"*")</f>
        <v>*</v>
      </c>
      <c r="E21" s="54" t="str">
        <f>IF('Town Data'!G17&gt;9,'Town Data'!F17,"*")</f>
        <v>*</v>
      </c>
      <c r="F21" s="53">
        <f>IF('Town Data'!I17&gt;9,'Town Data'!H17,"*")</f>
        <v>4040834.36</v>
      </c>
      <c r="G21" s="53">
        <f>IF('Town Data'!K17&gt;9,'Town Data'!J17,"*")</f>
        <v>2675532.72</v>
      </c>
      <c r="H21" s="54" t="str">
        <f>IF('Town Data'!M17&gt;9,'Town Data'!L17,"*")</f>
        <v>*</v>
      </c>
      <c r="I21" s="22">
        <f t="shared" si="0"/>
        <v>0.45231561533247305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BRADFORD</v>
      </c>
      <c r="C22" s="48">
        <f>IF('Town Data'!C18&gt;9,'Town Data'!B18,"*")</f>
        <v>92966026.19</v>
      </c>
      <c r="D22" s="49">
        <f>IF('Town Data'!E18&gt;9,'Town Data'!D18,"*")</f>
        <v>19773889.59</v>
      </c>
      <c r="E22" s="50">
        <f>IF('Town Data'!G18&gt;9,'Town Data'!F18,"*")</f>
        <v>781283.1666661</v>
      </c>
      <c r="F22" s="51">
        <f>IF('Town Data'!I18&gt;9,'Town Data'!H18,"*")</f>
        <v>91591055.22</v>
      </c>
      <c r="G22" s="49">
        <f>IF('Town Data'!K18&gt;9,'Town Data'!J18,"*")</f>
        <v>20694811.89</v>
      </c>
      <c r="H22" s="50">
        <f>IF('Town Data'!M18&gt;9,'Town Data'!L18,"*")</f>
        <v>986698.3333319</v>
      </c>
      <c r="I22" s="9">
        <f t="shared" si="0"/>
        <v>0.015012066043974974</v>
      </c>
      <c r="J22" s="9">
        <f t="shared" si="1"/>
        <v>-0.044500153221735846</v>
      </c>
      <c r="K22" s="9">
        <f t="shared" si="2"/>
        <v>-0.20818436570390308</v>
      </c>
      <c r="L22" s="15"/>
    </row>
    <row r="23" spans="1:12" ht="15">
      <c r="A23" s="15"/>
      <c r="B23" s="27" t="str">
        <f>'Town Data'!A19</f>
        <v>BRAINTREE</v>
      </c>
      <c r="C23" s="52">
        <f>IF('Town Data'!C19&gt;9,'Town Data'!B19,"*")</f>
        <v>878045.29</v>
      </c>
      <c r="D23" s="53">
        <f>IF('Town Data'!E19&gt;9,'Town Data'!D19,"*")</f>
        <v>259832.45</v>
      </c>
      <c r="E23" s="54" t="str">
        <f>IF('Town Data'!G19&gt;9,'Town Data'!F19,"*")</f>
        <v>*</v>
      </c>
      <c r="F23" s="53">
        <f>IF('Town Data'!I19&gt;9,'Town Data'!H19,"*")</f>
        <v>1527380.63</v>
      </c>
      <c r="G23" s="53">
        <f>IF('Town Data'!K19&gt;9,'Town Data'!J19,"*")</f>
        <v>303743.86</v>
      </c>
      <c r="H23" s="54" t="str">
        <f>IF('Town Data'!M19&gt;9,'Town Data'!L19,"*")</f>
        <v>*</v>
      </c>
      <c r="I23" s="22">
        <f t="shared" si="0"/>
        <v>-0.4251300083594748</v>
      </c>
      <c r="J23" s="22">
        <f t="shared" si="1"/>
        <v>-0.1445672350381008</v>
      </c>
      <c r="K23" s="22">
        <f t="shared" si="2"/>
      </c>
      <c r="L23" s="15"/>
    </row>
    <row r="24" spans="1:12" ht="15">
      <c r="A24" s="15"/>
      <c r="B24" s="15" t="str">
        <f>'Town Data'!A20</f>
        <v>BRANDON</v>
      </c>
      <c r="C24" s="48">
        <f>IF('Town Data'!C20&gt;9,'Town Data'!B20,"*")</f>
        <v>105485099.7</v>
      </c>
      <c r="D24" s="49">
        <f>IF('Town Data'!E20&gt;9,'Town Data'!D20,"*")</f>
        <v>15526464.44</v>
      </c>
      <c r="E24" s="50">
        <f>IF('Town Data'!G20&gt;9,'Town Data'!F20,"*")</f>
        <v>1201329.6666659</v>
      </c>
      <c r="F24" s="51">
        <f>IF('Town Data'!I20&gt;9,'Town Data'!H20,"*")</f>
        <v>125580315.41</v>
      </c>
      <c r="G24" s="49">
        <f>IF('Town Data'!K20&gt;9,'Town Data'!J20,"*")</f>
        <v>15677614.64</v>
      </c>
      <c r="H24" s="50">
        <f>IF('Town Data'!M20&gt;9,'Town Data'!L20,"*")</f>
        <v>803487.9999986</v>
      </c>
      <c r="I24" s="9">
        <f t="shared" si="0"/>
        <v>-0.16001883451552318</v>
      </c>
      <c r="J24" s="9">
        <f t="shared" si="1"/>
        <v>-0.009641147806653903</v>
      </c>
      <c r="K24" s="9">
        <f t="shared" si="2"/>
        <v>0.4951432587269421</v>
      </c>
      <c r="L24" s="15"/>
    </row>
    <row r="25" spans="1:12" ht="15">
      <c r="A25" s="15"/>
      <c r="B25" s="27" t="str">
        <f>'Town Data'!A21</f>
        <v>BRATTLEBORO</v>
      </c>
      <c r="C25" s="52">
        <f>IF('Town Data'!C21&gt;9,'Town Data'!B21,"*")</f>
        <v>768594093.7</v>
      </c>
      <c r="D25" s="53">
        <f>IF('Town Data'!E21&gt;9,'Town Data'!D21,"*")</f>
        <v>94349690.45</v>
      </c>
      <c r="E25" s="54">
        <f>IF('Town Data'!G21&gt;9,'Town Data'!F21,"*")</f>
        <v>6166903.4999955</v>
      </c>
      <c r="F25" s="53">
        <f>IF('Town Data'!I21&gt;9,'Town Data'!H21,"*")</f>
        <v>759977108.08</v>
      </c>
      <c r="G25" s="53">
        <f>IF('Town Data'!K21&gt;9,'Town Data'!J21,"*")</f>
        <v>100835604.23</v>
      </c>
      <c r="H25" s="54">
        <f>IF('Town Data'!M21&gt;9,'Town Data'!L21,"*")</f>
        <v>7371364.4999942</v>
      </c>
      <c r="I25" s="22">
        <f t="shared" si="0"/>
        <v>0.011338480499458578</v>
      </c>
      <c r="J25" s="22">
        <f t="shared" si="1"/>
        <v>-0.06432166326098486</v>
      </c>
      <c r="K25" s="22">
        <f t="shared" si="2"/>
        <v>-0.16339729231944067</v>
      </c>
      <c r="L25" s="15"/>
    </row>
    <row r="26" spans="1:12" ht="15">
      <c r="A26" s="15"/>
      <c r="B26" s="15" t="str">
        <f>'Town Data'!A22</f>
        <v>BRIDGEWATER</v>
      </c>
      <c r="C26" s="48">
        <f>IF('Town Data'!C22&gt;9,'Town Data'!B22,"*")</f>
        <v>13696242.09</v>
      </c>
      <c r="D26" s="49">
        <f>IF('Town Data'!E22&gt;9,'Town Data'!D22,"*")</f>
        <v>2797409.27</v>
      </c>
      <c r="E26" s="50" t="str">
        <f>IF('Town Data'!G22&gt;9,'Town Data'!F22,"*")</f>
        <v>*</v>
      </c>
      <c r="F26" s="51">
        <f>IF('Town Data'!I22&gt;9,'Town Data'!H22,"*")</f>
        <v>8587982.63</v>
      </c>
      <c r="G26" s="49">
        <f>IF('Town Data'!K22&gt;9,'Town Data'!J22,"*")</f>
        <v>2354323.73</v>
      </c>
      <c r="H26" s="50">
        <f>IF('Town Data'!M22&gt;9,'Town Data'!L22,"*")</f>
        <v>225072.4999996</v>
      </c>
      <c r="I26" s="9">
        <f t="shared" si="0"/>
        <v>0.5948148337137471</v>
      </c>
      <c r="J26" s="9">
        <f t="shared" si="1"/>
        <v>0.18820077050321368</v>
      </c>
      <c r="K26" s="9">
        <f t="shared" si="2"/>
      </c>
      <c r="L26" s="15"/>
    </row>
    <row r="27" spans="1:12" ht="15">
      <c r="A27" s="15"/>
      <c r="B27" s="27" t="str">
        <f>'Town Data'!A23</f>
        <v>BRIDPORT</v>
      </c>
      <c r="C27" s="52">
        <f>IF('Town Data'!C23&gt;9,'Town Data'!B23,"*")</f>
        <v>16804558.52</v>
      </c>
      <c r="D27" s="53">
        <f>IF('Town Data'!E23&gt;9,'Town Data'!D23,"*")</f>
        <v>3986829.81</v>
      </c>
      <c r="E27" s="54" t="str">
        <f>IF('Town Data'!G23&gt;9,'Town Data'!F23,"*")</f>
        <v>*</v>
      </c>
      <c r="F27" s="53">
        <f>IF('Town Data'!I23&gt;9,'Town Data'!H23,"*")</f>
        <v>15074923.22</v>
      </c>
      <c r="G27" s="53">
        <f>IF('Town Data'!K23&gt;9,'Town Data'!J23,"*")</f>
        <v>3164922.47</v>
      </c>
      <c r="H27" s="54" t="str">
        <f>IF('Town Data'!M23&gt;9,'Town Data'!L23,"*")</f>
        <v>*</v>
      </c>
      <c r="I27" s="22">
        <f t="shared" si="0"/>
        <v>0.11473592765668486</v>
      </c>
      <c r="J27" s="22">
        <f t="shared" si="1"/>
        <v>0.25969272479524586</v>
      </c>
      <c r="K27" s="22">
        <f t="shared" si="2"/>
      </c>
      <c r="L27" s="15"/>
    </row>
    <row r="28" spans="1:12" ht="15">
      <c r="A28" s="15"/>
      <c r="B28" s="15" t="str">
        <f>'Town Data'!A24</f>
        <v>BRIGHTON</v>
      </c>
      <c r="C28" s="48">
        <f>IF('Town Data'!C24&gt;9,'Town Data'!B24,"*")</f>
        <v>8111368.91</v>
      </c>
      <c r="D28" s="49">
        <f>IF('Town Data'!E24&gt;9,'Town Data'!D24,"*")</f>
        <v>3183580.67</v>
      </c>
      <c r="E28" s="50">
        <f>IF('Town Data'!G24&gt;9,'Town Data'!F24,"*")</f>
        <v>81906.333333</v>
      </c>
      <c r="F28" s="51">
        <f>IF('Town Data'!I24&gt;9,'Town Data'!H24,"*")</f>
        <v>9073053.1</v>
      </c>
      <c r="G28" s="49">
        <f>IF('Town Data'!K24&gt;9,'Town Data'!J24,"*")</f>
        <v>3440853.05</v>
      </c>
      <c r="H28" s="50">
        <f>IF('Town Data'!M24&gt;9,'Town Data'!L24,"*")</f>
        <v>44322.1666662</v>
      </c>
      <c r="I28" s="9">
        <f t="shared" si="0"/>
        <v>-0.10599344888657154</v>
      </c>
      <c r="J28" s="9">
        <f t="shared" si="1"/>
        <v>-0.07476994113421959</v>
      </c>
      <c r="K28" s="9">
        <f t="shared" si="2"/>
        <v>0.8479767460344311</v>
      </c>
      <c r="L28" s="15"/>
    </row>
    <row r="29" spans="1:12" ht="15">
      <c r="A29" s="15"/>
      <c r="B29" s="27" t="str">
        <f>'Town Data'!A25</f>
        <v>BRISTOL</v>
      </c>
      <c r="C29" s="52">
        <f>IF('Town Data'!C25&gt;9,'Town Data'!B25,"*")</f>
        <v>67389183.07</v>
      </c>
      <c r="D29" s="53">
        <f>IF('Town Data'!E25&gt;9,'Town Data'!D25,"*")</f>
        <v>16247994.82</v>
      </c>
      <c r="E29" s="54">
        <f>IF('Town Data'!G25&gt;9,'Town Data'!F25,"*")</f>
        <v>932339.9999991</v>
      </c>
      <c r="F29" s="53">
        <f>IF('Town Data'!I25&gt;9,'Town Data'!H25,"*")</f>
        <v>62171716.43</v>
      </c>
      <c r="G29" s="53">
        <f>IF('Town Data'!K25&gt;9,'Town Data'!J25,"*")</f>
        <v>15170770.55</v>
      </c>
      <c r="H29" s="54">
        <f>IF('Town Data'!M25&gt;9,'Town Data'!L25,"*")</f>
        <v>1339232.1666656</v>
      </c>
      <c r="I29" s="22">
        <f t="shared" si="0"/>
        <v>0.08392026052351975</v>
      </c>
      <c r="J29" s="22">
        <f t="shared" si="1"/>
        <v>0.0710065626824736</v>
      </c>
      <c r="K29" s="22">
        <f t="shared" si="2"/>
        <v>-0.30382496537517756</v>
      </c>
      <c r="L29" s="15"/>
    </row>
    <row r="30" spans="1:12" ht="15">
      <c r="A30" s="15"/>
      <c r="B30" s="15" t="str">
        <f>'Town Data'!A26</f>
        <v>BROOKFIELD</v>
      </c>
      <c r="C30" s="48">
        <f>IF('Town Data'!C26&gt;9,'Town Data'!B26,"*")</f>
        <v>31249477.3</v>
      </c>
      <c r="D30" s="49">
        <f>IF('Town Data'!E26&gt;9,'Town Data'!D26,"*")</f>
        <v>200601.2</v>
      </c>
      <c r="E30" s="50" t="str">
        <f>IF('Town Data'!G26&gt;9,'Town Data'!F26,"*")</f>
        <v>*</v>
      </c>
      <c r="F30" s="51">
        <f>IF('Town Data'!I26&gt;9,'Town Data'!H26,"*")</f>
        <v>28738908.73</v>
      </c>
      <c r="G30" s="49">
        <f>IF('Town Data'!K26&gt;9,'Town Data'!J26,"*")</f>
        <v>223970.13</v>
      </c>
      <c r="H30" s="50" t="str">
        <f>IF('Town Data'!M26&gt;9,'Town Data'!L26,"*")</f>
        <v>*</v>
      </c>
      <c r="I30" s="9">
        <f t="shared" si="0"/>
        <v>0.08735782536444278</v>
      </c>
      <c r="J30" s="9">
        <f t="shared" si="1"/>
        <v>-0.10433949384232617</v>
      </c>
      <c r="K30" s="9">
        <f t="shared" si="2"/>
      </c>
      <c r="L30" s="15"/>
    </row>
    <row r="31" spans="1:12" ht="15">
      <c r="A31" s="15"/>
      <c r="B31" s="27" t="str">
        <f>'Town Data'!A27</f>
        <v>BROOKLINE</v>
      </c>
      <c r="C31" s="52" t="str">
        <f>IF('Town Data'!C27&gt;9,'Town Data'!B27,"*")</f>
        <v>*</v>
      </c>
      <c r="D31" s="53" t="str">
        <f>IF('Town Data'!E27&gt;9,'Town Data'!D27,"*")</f>
        <v>*</v>
      </c>
      <c r="E31" s="54" t="str">
        <f>IF('Town Data'!G27&gt;9,'Town Data'!F27,"*")</f>
        <v>*</v>
      </c>
      <c r="F31" s="53">
        <f>IF('Town Data'!I27&gt;9,'Town Data'!H27,"*")</f>
        <v>925893.6</v>
      </c>
      <c r="G31" s="53">
        <f>IF('Town Data'!K27&gt;9,'Town Data'!J27,"*")</f>
        <v>40173.4</v>
      </c>
      <c r="H31" s="54" t="str">
        <f>IF('Town Data'!M27&gt;9,'Town Data'!L27,"*")</f>
        <v>*</v>
      </c>
      <c r="I31" s="22">
        <f t="shared" si="0"/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BROWNINGTON</v>
      </c>
      <c r="C32" s="48">
        <f>IF('Town Data'!C28&gt;9,'Town Data'!B28,"*")</f>
        <v>2569711.66</v>
      </c>
      <c r="D32" s="49" t="str">
        <f>IF('Town Data'!E28&gt;9,'Town Data'!D28,"*")</f>
        <v>*</v>
      </c>
      <c r="E32" s="50" t="str">
        <f>IF('Town Data'!G28&gt;9,'Town Data'!F28,"*")</f>
        <v>*</v>
      </c>
      <c r="F32" s="51">
        <f>IF('Town Data'!I28&gt;9,'Town Data'!H28,"*")</f>
        <v>1745617.9</v>
      </c>
      <c r="G32" s="49">
        <f>IF('Town Data'!K28&gt;9,'Town Data'!J28,"*")</f>
        <v>217102.43</v>
      </c>
      <c r="H32" s="50" t="str">
        <f>IF('Town Data'!M28&gt;9,'Town Data'!L28,"*")</f>
        <v>*</v>
      </c>
      <c r="I32" s="9">
        <f t="shared" si="0"/>
        <v>0.472092867516998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BURKE</v>
      </c>
      <c r="C33" s="52">
        <f>IF('Town Data'!C29&gt;9,'Town Data'!B29,"*")</f>
        <v>12408371.36</v>
      </c>
      <c r="D33" s="53">
        <f>IF('Town Data'!E29&gt;9,'Town Data'!D29,"*")</f>
        <v>5666561.53</v>
      </c>
      <c r="E33" s="54">
        <f>IF('Town Data'!G29&gt;9,'Town Data'!F29,"*")</f>
        <v>222149.3333329</v>
      </c>
      <c r="F33" s="53">
        <f>IF('Town Data'!I29&gt;9,'Town Data'!H29,"*")</f>
        <v>10523775.02</v>
      </c>
      <c r="G33" s="53">
        <f>IF('Town Data'!K29&gt;9,'Town Data'!J29,"*")</f>
        <v>4130711.64</v>
      </c>
      <c r="H33" s="54">
        <f>IF('Town Data'!M29&gt;9,'Town Data'!L29,"*")</f>
        <v>301603.9999996</v>
      </c>
      <c r="I33" s="22">
        <f t="shared" si="0"/>
        <v>0.17907987736514724</v>
      </c>
      <c r="J33" s="22">
        <f t="shared" si="1"/>
        <v>0.37181241971177637</v>
      </c>
      <c r="K33" s="22">
        <f t="shared" si="2"/>
        <v>-0.2634403610920458</v>
      </c>
      <c r="L33" s="15"/>
    </row>
    <row r="34" spans="1:12" ht="15">
      <c r="A34" s="15"/>
      <c r="B34" s="15" t="str">
        <f>'Town Data'!A30</f>
        <v>BURLINGTON</v>
      </c>
      <c r="C34" s="48">
        <f>IF('Town Data'!C30&gt;9,'Town Data'!B30,"*")</f>
        <v>1218353691.91</v>
      </c>
      <c r="D34" s="49">
        <f>IF('Town Data'!E30&gt;9,'Town Data'!D30,"*")</f>
        <v>235383163.6</v>
      </c>
      <c r="E34" s="50">
        <f>IF('Town Data'!G30&gt;9,'Town Data'!F30,"*")</f>
        <v>8868326.4999913</v>
      </c>
      <c r="F34" s="51">
        <f>IF('Town Data'!I30&gt;9,'Town Data'!H30,"*")</f>
        <v>1150403081.14</v>
      </c>
      <c r="G34" s="49">
        <f>IF('Town Data'!K30&gt;9,'Town Data'!J30,"*")</f>
        <v>234571070.97</v>
      </c>
      <c r="H34" s="50">
        <f>IF('Town Data'!M30&gt;9,'Town Data'!L30,"*")</f>
        <v>8800151.8333195</v>
      </c>
      <c r="I34" s="9">
        <f t="shared" si="0"/>
        <v>0.059066784402788494</v>
      </c>
      <c r="J34" s="9">
        <f t="shared" si="1"/>
        <v>0.003462032324113216</v>
      </c>
      <c r="K34" s="9">
        <f t="shared" si="2"/>
        <v>0.007746987547836816</v>
      </c>
      <c r="L34" s="15"/>
    </row>
    <row r="35" spans="1:12" ht="15">
      <c r="A35" s="15"/>
      <c r="B35" s="27" t="str">
        <f>'Town Data'!A31</f>
        <v>CABOT</v>
      </c>
      <c r="C35" s="52">
        <f>IF('Town Data'!C31&gt;9,'Town Data'!B31,"*")</f>
        <v>809351558.42</v>
      </c>
      <c r="D35" s="53">
        <f>IF('Town Data'!E31&gt;9,'Town Data'!D31,"*")</f>
        <v>2719671.12</v>
      </c>
      <c r="E35" s="54" t="str">
        <f>IF('Town Data'!G31&gt;9,'Town Data'!F31,"*")</f>
        <v>*</v>
      </c>
      <c r="F35" s="53">
        <f>IF('Town Data'!I31&gt;9,'Town Data'!H31,"*")</f>
        <v>753043191.03</v>
      </c>
      <c r="G35" s="53">
        <f>IF('Town Data'!K31&gt;9,'Town Data'!J31,"*")</f>
        <v>2682459.46</v>
      </c>
      <c r="H35" s="54" t="str">
        <f>IF('Town Data'!M31&gt;9,'Town Data'!L31,"*")</f>
        <v>*</v>
      </c>
      <c r="I35" s="22">
        <f t="shared" si="0"/>
        <v>0.07477441939682415</v>
      </c>
      <c r="J35" s="22">
        <f t="shared" si="1"/>
        <v>0.01387221710332955</v>
      </c>
      <c r="K35" s="22">
        <f t="shared" si="2"/>
      </c>
      <c r="L35" s="15"/>
    </row>
    <row r="36" spans="1:12" ht="15">
      <c r="A36" s="15"/>
      <c r="B36" s="15" t="str">
        <f>'Town Data'!A32</f>
        <v>CALAIS</v>
      </c>
      <c r="C36" s="48">
        <f>IF('Town Data'!C32&gt;9,'Town Data'!B32,"*")</f>
        <v>3711490.95</v>
      </c>
      <c r="D36" s="49">
        <f>IF('Town Data'!E32&gt;9,'Town Data'!D32,"*")</f>
        <v>670390.74</v>
      </c>
      <c r="E36" s="50" t="str">
        <f>IF('Town Data'!G32&gt;9,'Town Data'!F32,"*")</f>
        <v>*</v>
      </c>
      <c r="F36" s="51">
        <f>IF('Town Data'!I32&gt;9,'Town Data'!H32,"*")</f>
        <v>4562852.18</v>
      </c>
      <c r="G36" s="49">
        <f>IF('Town Data'!K32&gt;9,'Town Data'!J32,"*")</f>
        <v>696113.92</v>
      </c>
      <c r="H36" s="50" t="str">
        <f>IF('Town Data'!M32&gt;9,'Town Data'!L32,"*")</f>
        <v>*</v>
      </c>
      <c r="I36" s="9">
        <f t="shared" si="0"/>
        <v>-0.18658531909749476</v>
      </c>
      <c r="J36" s="9">
        <f t="shared" si="1"/>
        <v>-0.03695254362964046</v>
      </c>
      <c r="K36" s="9">
        <f t="shared" si="2"/>
      </c>
      <c r="L36" s="15"/>
    </row>
    <row r="37" spans="1:12" ht="15">
      <c r="A37" s="15"/>
      <c r="B37" s="27" t="str">
        <f>'Town Data'!A33</f>
        <v>CAMBRIDGE</v>
      </c>
      <c r="C37" s="52">
        <f>IF('Town Data'!C33&gt;9,'Town Data'!B33,"*")</f>
        <v>56095217.68</v>
      </c>
      <c r="D37" s="53">
        <f>IF('Town Data'!E33&gt;9,'Town Data'!D33,"*")</f>
        <v>22747712.62</v>
      </c>
      <c r="E37" s="54">
        <f>IF('Town Data'!G33&gt;9,'Town Data'!F33,"*")</f>
        <v>861583.6666662</v>
      </c>
      <c r="F37" s="53">
        <f>IF('Town Data'!I33&gt;9,'Town Data'!H33,"*")</f>
        <v>56474505.46</v>
      </c>
      <c r="G37" s="53">
        <f>IF('Town Data'!K33&gt;9,'Town Data'!J33,"*")</f>
        <v>21071518.21</v>
      </c>
      <c r="H37" s="54">
        <f>IF('Town Data'!M33&gt;9,'Town Data'!L33,"*")</f>
        <v>1357833.1666661</v>
      </c>
      <c r="I37" s="22">
        <f t="shared" si="0"/>
        <v>-0.00671608855908698</v>
      </c>
      <c r="J37" s="22">
        <f t="shared" si="1"/>
        <v>0.0795478708887963</v>
      </c>
      <c r="K37" s="22">
        <f>_xlfn.IFERROR((E37-H37)/H37,"")</f>
        <v>-0.36547162949211637</v>
      </c>
      <c r="L37" s="15"/>
    </row>
    <row r="38" spans="1:12" ht="15">
      <c r="A38" s="15"/>
      <c r="B38" s="15" t="str">
        <f>'Town Data'!A34</f>
        <v>CANAAN</v>
      </c>
      <c r="C38" s="48">
        <f>IF('Town Data'!C34&gt;9,'Town Data'!B34,"*")</f>
        <v>2433999.07</v>
      </c>
      <c r="D38" s="49">
        <f>IF('Town Data'!E34&gt;9,'Town Data'!D34,"*")</f>
        <v>252522.28</v>
      </c>
      <c r="E38" s="50" t="str">
        <f>IF('Town Data'!G34&gt;9,'Town Data'!F34,"*")</f>
        <v>*</v>
      </c>
      <c r="F38" s="51">
        <f>IF('Town Data'!I34&gt;9,'Town Data'!H34,"*")</f>
        <v>1353537.17</v>
      </c>
      <c r="G38" s="49">
        <f>IF('Town Data'!K34&gt;9,'Town Data'!J34,"*")</f>
        <v>257093.61</v>
      </c>
      <c r="H38" s="50" t="str">
        <f>IF('Town Data'!M34&gt;9,'Town Data'!L34,"*")</f>
        <v>*</v>
      </c>
      <c r="I38" s="9">
        <f t="shared" si="0"/>
        <v>0.798250630974545</v>
      </c>
      <c r="J38" s="9">
        <f t="shared" si="1"/>
        <v>-0.017780799763945854</v>
      </c>
      <c r="K38" s="9">
        <f t="shared" si="2"/>
      </c>
      <c r="L38" s="15"/>
    </row>
    <row r="39" spans="1:12" ht="15">
      <c r="A39" s="15"/>
      <c r="B39" s="27" t="str">
        <f>'Town Data'!A35</f>
        <v>CASTLETON</v>
      </c>
      <c r="C39" s="52">
        <f>IF('Town Data'!C35&gt;9,'Town Data'!B35,"*")</f>
        <v>96276620.94</v>
      </c>
      <c r="D39" s="53">
        <f>IF('Town Data'!E35&gt;9,'Town Data'!D35,"*")</f>
        <v>19386637.18</v>
      </c>
      <c r="E39" s="54" t="str">
        <f>IF('Town Data'!G35&gt;9,'Town Data'!F35,"*")</f>
        <v>*</v>
      </c>
      <c r="F39" s="53">
        <f>IF('Town Data'!I35&gt;9,'Town Data'!H35,"*")</f>
        <v>101673998.66</v>
      </c>
      <c r="G39" s="53">
        <f>IF('Town Data'!K35&gt;9,'Town Data'!J35,"*")</f>
        <v>21020691.24</v>
      </c>
      <c r="H39" s="54">
        <f>IF('Town Data'!M35&gt;9,'Town Data'!L35,"*")</f>
        <v>549741.9999994</v>
      </c>
      <c r="I39" s="22">
        <f t="shared" si="0"/>
        <v>-0.053085132788461914</v>
      </c>
      <c r="J39" s="22">
        <f t="shared" si="1"/>
        <v>-0.07773550552374693</v>
      </c>
      <c r="K39" s="22">
        <f t="shared" si="2"/>
      </c>
      <c r="L39" s="15"/>
    </row>
    <row r="40" spans="1:12" ht="15">
      <c r="A40" s="15"/>
      <c r="B40" s="15" t="str">
        <f>'Town Data'!A36</f>
        <v>CAVENDISH</v>
      </c>
      <c r="C40" s="48">
        <f>IF('Town Data'!C36&gt;9,'Town Data'!B36,"*")</f>
        <v>5142851.5</v>
      </c>
      <c r="D40" s="49">
        <f>IF('Town Data'!E36&gt;9,'Town Data'!D36,"*")</f>
        <v>1011538.26</v>
      </c>
      <c r="E40" s="50" t="str">
        <f>IF('Town Data'!G36&gt;9,'Town Data'!F36,"*")</f>
        <v>*</v>
      </c>
      <c r="F40" s="51">
        <f>IF('Town Data'!I36&gt;9,'Town Data'!H36,"*")</f>
        <v>5143366.73</v>
      </c>
      <c r="G40" s="49">
        <f>IF('Town Data'!K36&gt;9,'Town Data'!J36,"*")</f>
        <v>911219.61</v>
      </c>
      <c r="H40" s="50" t="str">
        <f>IF('Town Data'!M36&gt;9,'Town Data'!L36,"*")</f>
        <v>*</v>
      </c>
      <c r="I40" s="9">
        <f t="shared" si="0"/>
        <v>-0.00010017368526246368</v>
      </c>
      <c r="J40" s="9">
        <f t="shared" si="1"/>
        <v>0.1100927250676706</v>
      </c>
      <c r="K40" s="9">
        <f t="shared" si="2"/>
      </c>
      <c r="L40" s="15"/>
    </row>
    <row r="41" spans="1:12" ht="15">
      <c r="A41" s="15"/>
      <c r="B41" s="27" t="str">
        <f>'Town Data'!A37</f>
        <v>CHARLESTON</v>
      </c>
      <c r="C41" s="52">
        <f>IF('Town Data'!C37&gt;9,'Town Data'!B37,"*")</f>
        <v>2746956.22</v>
      </c>
      <c r="D41" s="53">
        <f>IF('Town Data'!E37&gt;9,'Town Data'!D37,"*")</f>
        <v>729142.67</v>
      </c>
      <c r="E41" s="54" t="str">
        <f>IF('Town Data'!G37&gt;9,'Town Data'!F37,"*")</f>
        <v>*</v>
      </c>
      <c r="F41" s="53">
        <f>IF('Town Data'!I37&gt;9,'Town Data'!H37,"*")</f>
        <v>3862092.35</v>
      </c>
      <c r="G41" s="53">
        <f>IF('Town Data'!K37&gt;9,'Town Data'!J37,"*")</f>
        <v>757795.05</v>
      </c>
      <c r="H41" s="54" t="str">
        <f>IF('Town Data'!M37&gt;9,'Town Data'!L37,"*")</f>
        <v>*</v>
      </c>
      <c r="I41" s="22">
        <f t="shared" si="0"/>
        <v>-0.288738856801288</v>
      </c>
      <c r="J41" s="22">
        <f t="shared" si="1"/>
        <v>-0.03781019683356338</v>
      </c>
      <c r="K41" s="22">
        <f t="shared" si="2"/>
      </c>
      <c r="L41" s="15"/>
    </row>
    <row r="42" spans="1:12" ht="15">
      <c r="A42" s="15"/>
      <c r="B42" s="15" t="str">
        <f>'Town Data'!A38</f>
        <v>CHARLOTTE</v>
      </c>
      <c r="C42" s="48">
        <f>IF('Town Data'!C38&gt;9,'Town Data'!B38,"*")</f>
        <v>22282732.21</v>
      </c>
      <c r="D42" s="49">
        <f>IF('Town Data'!E38&gt;9,'Town Data'!D38,"*")</f>
        <v>5739884.22</v>
      </c>
      <c r="E42" s="50">
        <f>IF('Town Data'!G38&gt;9,'Town Data'!F38,"*")</f>
        <v>205033.3333328</v>
      </c>
      <c r="F42" s="51">
        <f>IF('Town Data'!I38&gt;9,'Town Data'!H38,"*")</f>
        <v>19932031.9</v>
      </c>
      <c r="G42" s="49">
        <f>IF('Town Data'!K38&gt;9,'Town Data'!J38,"*")</f>
        <v>5277740.04</v>
      </c>
      <c r="H42" s="50">
        <f>IF('Town Data'!M38&gt;9,'Town Data'!L38,"*")</f>
        <v>184588.9999994</v>
      </c>
      <c r="I42" s="9">
        <f t="shared" si="0"/>
        <v>0.11793580914347235</v>
      </c>
      <c r="J42" s="9">
        <f t="shared" si="1"/>
        <v>0.08756478653692835</v>
      </c>
      <c r="K42" s="9">
        <f t="shared" si="2"/>
        <v>0.11075596776333609</v>
      </c>
      <c r="L42" s="15"/>
    </row>
    <row r="43" spans="1:12" ht="15">
      <c r="A43" s="15"/>
      <c r="B43" s="27" t="str">
        <f>'Town Data'!A39</f>
        <v>CHELSEA</v>
      </c>
      <c r="C43" s="52">
        <f>IF('Town Data'!C39&gt;9,'Town Data'!B39,"*")</f>
        <v>15544498.62</v>
      </c>
      <c r="D43" s="53">
        <f>IF('Town Data'!E39&gt;9,'Town Data'!D39,"*")</f>
        <v>1060621.68</v>
      </c>
      <c r="E43" s="54" t="str">
        <f>IF('Town Data'!G39&gt;9,'Town Data'!F39,"*")</f>
        <v>*</v>
      </c>
      <c r="F43" s="53">
        <f>IF('Town Data'!I39&gt;9,'Town Data'!H39,"*")</f>
        <v>19017798.62</v>
      </c>
      <c r="G43" s="53">
        <f>IF('Town Data'!K39&gt;9,'Town Data'!J39,"*")</f>
        <v>1293944.8</v>
      </c>
      <c r="H43" s="54" t="str">
        <f>IF('Town Data'!M39&gt;9,'Town Data'!L39,"*")</f>
        <v>*</v>
      </c>
      <c r="I43" s="22">
        <f t="shared" si="0"/>
        <v>-0.18263417703599608</v>
      </c>
      <c r="J43" s="22">
        <f t="shared" si="1"/>
        <v>-0.1803192222728513</v>
      </c>
      <c r="K43" s="22">
        <f t="shared" si="2"/>
      </c>
      <c r="L43" s="15"/>
    </row>
    <row r="44" spans="1:12" ht="15">
      <c r="A44" s="15"/>
      <c r="B44" s="15" t="str">
        <f>'Town Data'!A40</f>
        <v>CHESTER</v>
      </c>
      <c r="C44" s="48">
        <f>IF('Town Data'!C40&gt;9,'Town Data'!B40,"*")</f>
        <v>61677635.52</v>
      </c>
      <c r="D44" s="49">
        <f>IF('Town Data'!E40&gt;9,'Town Data'!D40,"*")</f>
        <v>9151547.53</v>
      </c>
      <c r="E44" s="50">
        <f>IF('Town Data'!G40&gt;9,'Town Data'!F40,"*")</f>
        <v>1093833.1666659</v>
      </c>
      <c r="F44" s="51">
        <f>IF('Town Data'!I40&gt;9,'Town Data'!H40,"*")</f>
        <v>55217996.82</v>
      </c>
      <c r="G44" s="49">
        <f>IF('Town Data'!K40&gt;9,'Town Data'!J40,"*")</f>
        <v>8231221.15</v>
      </c>
      <c r="H44" s="50">
        <f>IF('Town Data'!M40&gt;9,'Town Data'!L40,"*")</f>
        <v>1443681.9999983</v>
      </c>
      <c r="I44" s="9">
        <f t="shared" si="0"/>
        <v>0.11698429990238829</v>
      </c>
      <c r="J44" s="9">
        <f t="shared" si="1"/>
        <v>0.11180921557428923</v>
      </c>
      <c r="K44" s="9">
        <f t="shared" si="2"/>
        <v>-0.24233095192210752</v>
      </c>
      <c r="L44" s="15"/>
    </row>
    <row r="45" spans="1:12" ht="15">
      <c r="A45" s="15"/>
      <c r="B45" s="27" t="str">
        <f>'Town Data'!A41</f>
        <v>CHITTENDEN</v>
      </c>
      <c r="C45" s="52">
        <f>IF('Town Data'!C41&gt;9,'Town Data'!B41,"*")</f>
        <v>2424077.59</v>
      </c>
      <c r="D45" s="53">
        <f>IF('Town Data'!E41&gt;9,'Town Data'!D41,"*")</f>
        <v>954592.33</v>
      </c>
      <c r="E45" s="54" t="str">
        <f>IF('Town Data'!G41&gt;9,'Town Data'!F41,"*")</f>
        <v>*</v>
      </c>
      <c r="F45" s="53">
        <f>IF('Town Data'!I41&gt;9,'Town Data'!H41,"*")</f>
        <v>2660335.75</v>
      </c>
      <c r="G45" s="53">
        <f>IF('Town Data'!K41&gt;9,'Town Data'!J41,"*")</f>
        <v>687855.67</v>
      </c>
      <c r="H45" s="54" t="str">
        <f>IF('Town Data'!M41&gt;9,'Town Data'!L41,"*")</f>
        <v>*</v>
      </c>
      <c r="I45" s="22">
        <f t="shared" si="0"/>
        <v>-0.08880764768131247</v>
      </c>
      <c r="J45" s="22">
        <f t="shared" si="1"/>
        <v>0.3877799829722998</v>
      </c>
      <c r="K45" s="22">
        <f t="shared" si="2"/>
      </c>
      <c r="L45" s="15"/>
    </row>
    <row r="46" spans="1:12" ht="15">
      <c r="A46" s="15"/>
      <c r="B46" s="15" t="str">
        <f>'Town Data'!A42</f>
        <v>CLARENDON</v>
      </c>
      <c r="C46" s="48">
        <f>IF('Town Data'!C42&gt;9,'Town Data'!B42,"*")</f>
        <v>104324218.05</v>
      </c>
      <c r="D46" s="49">
        <f>IF('Town Data'!E42&gt;9,'Town Data'!D42,"*")</f>
        <v>16829840.48</v>
      </c>
      <c r="E46" s="50">
        <f>IF('Town Data'!G42&gt;9,'Town Data'!F42,"*")</f>
        <v>687855.4999994</v>
      </c>
      <c r="F46" s="51">
        <f>IF('Town Data'!I42&gt;9,'Town Data'!H42,"*")</f>
        <v>91918275.79</v>
      </c>
      <c r="G46" s="49">
        <f>IF('Town Data'!K42&gt;9,'Town Data'!J42,"*")</f>
        <v>18173369.15</v>
      </c>
      <c r="H46" s="50">
        <f>IF('Town Data'!M42&gt;9,'Town Data'!L42,"*")</f>
        <v>779760.6666656</v>
      </c>
      <c r="I46" s="9">
        <f t="shared" si="0"/>
        <v>0.13496709063976656</v>
      </c>
      <c r="J46" s="9">
        <f t="shared" si="1"/>
        <v>-0.07392843115168869</v>
      </c>
      <c r="K46" s="9">
        <f t="shared" si="2"/>
        <v>-0.11786330164511044</v>
      </c>
      <c r="L46" s="15"/>
    </row>
    <row r="47" spans="1:12" ht="15">
      <c r="A47" s="15"/>
      <c r="B47" s="27" t="str">
        <f>'Town Data'!A43</f>
        <v>COLCHESTER</v>
      </c>
      <c r="C47" s="52">
        <f>IF('Town Data'!C43&gt;9,'Town Data'!B43,"*")</f>
        <v>1565041152.91</v>
      </c>
      <c r="D47" s="53">
        <f>IF('Town Data'!E43&gt;9,'Town Data'!D43,"*")</f>
        <v>329220759.85</v>
      </c>
      <c r="E47" s="54">
        <f>IF('Town Data'!G43&gt;9,'Town Data'!F43,"*")</f>
        <v>18774830.8333301</v>
      </c>
      <c r="F47" s="53">
        <f>IF('Town Data'!I43&gt;9,'Town Data'!H43,"*")</f>
        <v>1664242802.21</v>
      </c>
      <c r="G47" s="53">
        <f>IF('Town Data'!K43&gt;9,'Town Data'!J43,"*")</f>
        <v>333591502.7</v>
      </c>
      <c r="H47" s="54">
        <f>IF('Town Data'!M43&gt;9,'Town Data'!L43,"*")</f>
        <v>18487332.3333273</v>
      </c>
      <c r="I47" s="22">
        <f t="shared" si="0"/>
        <v>-0.05960767813943193</v>
      </c>
      <c r="J47" s="22">
        <f t="shared" si="1"/>
        <v>-0.013102080882229751</v>
      </c>
      <c r="K47" s="22">
        <f t="shared" si="2"/>
        <v>0.015551107905629047</v>
      </c>
      <c r="L47" s="15"/>
    </row>
    <row r="48" spans="1:12" ht="15">
      <c r="A48" s="15"/>
      <c r="B48" s="15" t="str">
        <f>'Town Data'!A44</f>
        <v>CONCORD</v>
      </c>
      <c r="C48" s="48">
        <f>IF('Town Data'!C44&gt;9,'Town Data'!B44,"*")</f>
        <v>3299895.75</v>
      </c>
      <c r="D48" s="49">
        <f>IF('Town Data'!E44&gt;9,'Town Data'!D44,"*")</f>
        <v>1408248.59</v>
      </c>
      <c r="E48" s="50" t="str">
        <f>IF('Town Data'!G44&gt;9,'Town Data'!F44,"*")</f>
        <v>*</v>
      </c>
      <c r="F48" s="51">
        <f>IF('Town Data'!I44&gt;9,'Town Data'!H44,"*")</f>
        <v>2882831.8</v>
      </c>
      <c r="G48" s="49">
        <f>IF('Town Data'!K44&gt;9,'Town Data'!J44,"*")</f>
        <v>1191034.64</v>
      </c>
      <c r="H48" s="50" t="str">
        <f>IF('Town Data'!M44&gt;9,'Town Data'!L44,"*")</f>
        <v>*</v>
      </c>
      <c r="I48" s="9">
        <f t="shared" si="0"/>
        <v>0.14467162114695703</v>
      </c>
      <c r="J48" s="9">
        <f t="shared" si="1"/>
        <v>0.18237416671609166</v>
      </c>
      <c r="K48" s="9">
        <f t="shared" si="2"/>
      </c>
      <c r="L48" s="15"/>
    </row>
    <row r="49" spans="1:12" ht="15">
      <c r="A49" s="15"/>
      <c r="B49" s="27" t="str">
        <f>'Town Data'!A45</f>
        <v>CORINTH</v>
      </c>
      <c r="C49" s="52">
        <f>IF('Town Data'!C45&gt;9,'Town Data'!B45,"*")</f>
        <v>4799795.03</v>
      </c>
      <c r="D49" s="53">
        <f>IF('Town Data'!E45&gt;9,'Town Data'!D45,"*")</f>
        <v>1748228.87</v>
      </c>
      <c r="E49" s="54" t="str">
        <f>IF('Town Data'!G45&gt;9,'Town Data'!F45,"*")</f>
        <v>*</v>
      </c>
      <c r="F49" s="53">
        <f>IF('Town Data'!I45&gt;9,'Town Data'!H45,"*")</f>
        <v>4848533.16</v>
      </c>
      <c r="G49" s="53">
        <f>IF('Town Data'!K45&gt;9,'Town Data'!J45,"*")</f>
        <v>1846669.78</v>
      </c>
      <c r="H49" s="54">
        <f>IF('Town Data'!M45&gt;9,'Town Data'!L45,"*")</f>
        <v>30152.1666661</v>
      </c>
      <c r="I49" s="22">
        <f t="shared" si="0"/>
        <v>-0.010052139150472447</v>
      </c>
      <c r="J49" s="22">
        <f t="shared" si="1"/>
        <v>-0.053307262113749386</v>
      </c>
      <c r="K49" s="22">
        <f t="shared" si="2"/>
      </c>
      <c r="L49" s="15"/>
    </row>
    <row r="50" spans="1:12" ht="15">
      <c r="A50" s="15"/>
      <c r="B50" s="15" t="str">
        <f>'Town Data'!A46</f>
        <v>CORNWALL</v>
      </c>
      <c r="C50" s="48">
        <f>IF('Town Data'!C46&gt;9,'Town Data'!B46,"*")</f>
        <v>4363262.49</v>
      </c>
      <c r="D50" s="49">
        <f>IF('Town Data'!E46&gt;9,'Town Data'!D46,"*")</f>
        <v>693402.07</v>
      </c>
      <c r="E50" s="50" t="str">
        <f>IF('Town Data'!G46&gt;9,'Town Data'!F46,"*")</f>
        <v>*</v>
      </c>
      <c r="F50" s="51">
        <f>IF('Town Data'!I46&gt;9,'Town Data'!H46,"*")</f>
        <v>4491823.72</v>
      </c>
      <c r="G50" s="49">
        <f>IF('Town Data'!K46&gt;9,'Town Data'!J46,"*")</f>
        <v>799188.02</v>
      </c>
      <c r="H50" s="50" t="str">
        <f>IF('Town Data'!M46&gt;9,'Town Data'!L46,"*")</f>
        <v>*</v>
      </c>
      <c r="I50" s="9">
        <f t="shared" si="0"/>
        <v>-0.028621165480643466</v>
      </c>
      <c r="J50" s="9">
        <f t="shared" si="1"/>
        <v>-0.1323667864791067</v>
      </c>
      <c r="K50" s="9">
        <f t="shared" si="2"/>
      </c>
      <c r="L50" s="15"/>
    </row>
    <row r="51" spans="1:12" ht="15">
      <c r="A51" s="15"/>
      <c r="B51" s="27" t="str">
        <f>'Town Data'!A47</f>
        <v>COVENTRY</v>
      </c>
      <c r="C51" s="52">
        <f>IF('Town Data'!C47&gt;9,'Town Data'!B47,"*")</f>
        <v>9946408.87</v>
      </c>
      <c r="D51" s="53">
        <f>IF('Town Data'!E47&gt;9,'Town Data'!D47,"*")</f>
        <v>3188322.37</v>
      </c>
      <c r="E51" s="54" t="str">
        <f>IF('Town Data'!G47&gt;9,'Town Data'!F47,"*")</f>
        <v>*</v>
      </c>
      <c r="F51" s="53">
        <f>IF('Town Data'!I47&gt;9,'Town Data'!H47,"*")</f>
        <v>8816155.14</v>
      </c>
      <c r="G51" s="53">
        <f>IF('Town Data'!K47&gt;9,'Town Data'!J47,"*")</f>
        <v>4318024.56</v>
      </c>
      <c r="H51" s="54" t="str">
        <f>IF('Town Data'!M47&gt;9,'Town Data'!L47,"*")</f>
        <v>*</v>
      </c>
      <c r="I51" s="22">
        <f t="shared" si="0"/>
        <v>0.1282025681322117</v>
      </c>
      <c r="J51" s="22">
        <f t="shared" si="1"/>
        <v>-0.26162477176831983</v>
      </c>
      <c r="K51" s="22">
        <f t="shared" si="2"/>
      </c>
      <c r="L51" s="15"/>
    </row>
    <row r="52" spans="1:12" ht="15">
      <c r="A52" s="15"/>
      <c r="B52" s="15" t="str">
        <f>'Town Data'!A48</f>
        <v>CRAFTSBURY</v>
      </c>
      <c r="C52" s="48">
        <f>IF('Town Data'!C48&gt;9,'Town Data'!B48,"*")</f>
        <v>6090794.81</v>
      </c>
      <c r="D52" s="49">
        <f>IF('Town Data'!E48&gt;9,'Town Data'!D48,"*")</f>
        <v>2709439.82</v>
      </c>
      <c r="E52" s="50" t="str">
        <f>IF('Town Data'!G48&gt;9,'Town Data'!F48,"*")</f>
        <v>*</v>
      </c>
      <c r="F52" s="51">
        <f>IF('Town Data'!I48&gt;9,'Town Data'!H48,"*")</f>
        <v>6389282.8</v>
      </c>
      <c r="G52" s="49">
        <f>IF('Town Data'!K48&gt;9,'Town Data'!J48,"*")</f>
        <v>2648553.75</v>
      </c>
      <c r="H52" s="50" t="str">
        <f>IF('Town Data'!M48&gt;9,'Town Data'!L48,"*")</f>
        <v>*</v>
      </c>
      <c r="I52" s="9">
        <f t="shared" si="0"/>
        <v>-0.04671697893854381</v>
      </c>
      <c r="J52" s="9">
        <f t="shared" si="1"/>
        <v>0.022988421511173723</v>
      </c>
      <c r="K52" s="9">
        <f t="shared" si="2"/>
      </c>
      <c r="L52" s="15"/>
    </row>
    <row r="53" spans="1:12" ht="15">
      <c r="A53" s="15"/>
      <c r="B53" s="27" t="str">
        <f>'Town Data'!A49</f>
        <v>DANBY</v>
      </c>
      <c r="C53" s="52">
        <f>IF('Town Data'!C49&gt;9,'Town Data'!B49,"*")</f>
        <v>11119139.81</v>
      </c>
      <c r="D53" s="53">
        <f>IF('Town Data'!E49&gt;9,'Town Data'!D49,"*")</f>
        <v>2499219.88</v>
      </c>
      <c r="E53" s="54">
        <f>IF('Town Data'!G49&gt;9,'Town Data'!F49,"*")</f>
        <v>454454.333333</v>
      </c>
      <c r="F53" s="53">
        <f>IF('Town Data'!I49&gt;9,'Town Data'!H49,"*")</f>
        <v>10698383.97</v>
      </c>
      <c r="G53" s="53">
        <f>IF('Town Data'!K49&gt;9,'Town Data'!J49,"*")</f>
        <v>2574768.91</v>
      </c>
      <c r="H53" s="54" t="str">
        <f>IF('Town Data'!M49&gt;9,'Town Data'!L49,"*")</f>
        <v>*</v>
      </c>
      <c r="I53" s="22">
        <f t="shared" si="0"/>
        <v>0.03932891558013503</v>
      </c>
      <c r="J53" s="22">
        <f t="shared" si="1"/>
        <v>-0.02934206239114494</v>
      </c>
      <c r="K53" s="22">
        <f t="shared" si="2"/>
      </c>
      <c r="L53" s="15"/>
    </row>
    <row r="54" spans="1:12" ht="15">
      <c r="A54" s="15"/>
      <c r="B54" s="15" t="str">
        <f>'Town Data'!A50</f>
        <v>DANVILLE</v>
      </c>
      <c r="C54" s="48">
        <f>IF('Town Data'!C50&gt;9,'Town Data'!B50,"*")</f>
        <v>13068606.71</v>
      </c>
      <c r="D54" s="49">
        <f>IF('Town Data'!E50&gt;9,'Town Data'!D50,"*")</f>
        <v>7140266.95</v>
      </c>
      <c r="E54" s="50">
        <f>IF('Town Data'!G50&gt;9,'Town Data'!F50,"*")</f>
        <v>80099.1666664</v>
      </c>
      <c r="F54" s="51">
        <f>IF('Town Data'!I50&gt;9,'Town Data'!H50,"*")</f>
        <v>11139043.52</v>
      </c>
      <c r="G54" s="49">
        <f>IF('Town Data'!K50&gt;9,'Town Data'!J50,"*")</f>
        <v>6564750.4</v>
      </c>
      <c r="H54" s="50">
        <f>IF('Town Data'!M50&gt;9,'Town Data'!L50,"*")</f>
        <v>159103.1666661</v>
      </c>
      <c r="I54" s="9">
        <f t="shared" si="0"/>
        <v>0.17322521332603621</v>
      </c>
      <c r="J54" s="9">
        <f t="shared" si="1"/>
        <v>0.08766769716027585</v>
      </c>
      <c r="K54" s="9">
        <f t="shared" si="2"/>
        <v>-0.4965583127927355</v>
      </c>
      <c r="L54" s="15"/>
    </row>
    <row r="55" spans="1:12" ht="15">
      <c r="A55" s="15"/>
      <c r="B55" s="27" t="str">
        <f>'Town Data'!A51</f>
        <v>DERBY</v>
      </c>
      <c r="C55" s="52">
        <f>IF('Town Data'!C51&gt;9,'Town Data'!B51,"*")</f>
        <v>241696270.64</v>
      </c>
      <c r="D55" s="53">
        <f>IF('Town Data'!E51&gt;9,'Town Data'!D51,"*")</f>
        <v>74323576.75</v>
      </c>
      <c r="E55" s="54">
        <f>IF('Town Data'!G51&gt;9,'Town Data'!F51,"*")</f>
        <v>2111884.8333315</v>
      </c>
      <c r="F55" s="53">
        <f>IF('Town Data'!I51&gt;9,'Town Data'!H51,"*")</f>
        <v>225124101.58</v>
      </c>
      <c r="G55" s="53">
        <f>IF('Town Data'!K51&gt;9,'Town Data'!J51,"*")</f>
        <v>62404015.46</v>
      </c>
      <c r="H55" s="54">
        <f>IF('Town Data'!M51&gt;9,'Town Data'!L51,"*")</f>
        <v>1877915.9999965</v>
      </c>
      <c r="I55" s="22">
        <f t="shared" si="0"/>
        <v>0.07361348226907145</v>
      </c>
      <c r="J55" s="22">
        <f t="shared" si="1"/>
        <v>0.19100631909881266</v>
      </c>
      <c r="K55" s="22">
        <f t="shared" si="2"/>
        <v>0.1245896160080835</v>
      </c>
      <c r="L55" s="15"/>
    </row>
    <row r="56" spans="1:12" ht="15">
      <c r="A56" s="15"/>
      <c r="B56" s="15" t="str">
        <f>'Town Data'!A52</f>
        <v>DORSET</v>
      </c>
      <c r="C56" s="48">
        <f>IF('Town Data'!C52&gt;9,'Town Data'!B52,"*")</f>
        <v>44429304.74</v>
      </c>
      <c r="D56" s="49">
        <f>IF('Town Data'!E52&gt;9,'Town Data'!D52,"*")</f>
        <v>9745242.22</v>
      </c>
      <c r="E56" s="50">
        <f>IF('Town Data'!G52&gt;9,'Town Data'!F52,"*")</f>
        <v>248873.666666</v>
      </c>
      <c r="F56" s="51">
        <f>IF('Town Data'!I52&gt;9,'Town Data'!H52,"*")</f>
        <v>40681914.66</v>
      </c>
      <c r="G56" s="49">
        <f>IF('Town Data'!K52&gt;9,'Town Data'!J52,"*")</f>
        <v>8993020.31</v>
      </c>
      <c r="H56" s="50">
        <f>IF('Town Data'!M52&gt;9,'Town Data'!L52,"*")</f>
        <v>157986.8333324</v>
      </c>
      <c r="I56" s="9">
        <f t="shared" si="0"/>
        <v>0.09211439803949498</v>
      </c>
      <c r="J56" s="9">
        <f t="shared" si="1"/>
        <v>0.08364508074818304</v>
      </c>
      <c r="K56" s="9">
        <f t="shared" si="2"/>
        <v>0.5752810624564932</v>
      </c>
      <c r="L56" s="15"/>
    </row>
    <row r="57" spans="1:12" ht="15">
      <c r="A57" s="15"/>
      <c r="B57" s="27" t="str">
        <f>'Town Data'!A53</f>
        <v>DOVER</v>
      </c>
      <c r="C57" s="52">
        <f>IF('Town Data'!C53&gt;9,'Town Data'!B53,"*")</f>
        <v>36957384.88</v>
      </c>
      <c r="D57" s="53">
        <f>IF('Town Data'!E53&gt;9,'Town Data'!D53,"*")</f>
        <v>31175304.44</v>
      </c>
      <c r="E57" s="54">
        <f>IF('Town Data'!G53&gt;9,'Town Data'!F53,"*")</f>
        <v>1947716.6666661</v>
      </c>
      <c r="F57" s="53">
        <f>IF('Town Data'!I53&gt;9,'Town Data'!H53,"*")</f>
        <v>29037588</v>
      </c>
      <c r="G57" s="53">
        <f>IF('Town Data'!K53&gt;9,'Town Data'!J53,"*")</f>
        <v>23906275</v>
      </c>
      <c r="H57" s="54">
        <f>IF('Town Data'!M53&gt;9,'Town Data'!L53,"*")</f>
        <v>1394239.6666661</v>
      </c>
      <c r="I57" s="22">
        <f t="shared" si="0"/>
        <v>0.27274293167876074</v>
      </c>
      <c r="J57" s="22">
        <f t="shared" si="1"/>
        <v>0.30406365860009565</v>
      </c>
      <c r="K57" s="22">
        <f t="shared" si="2"/>
        <v>0.3969740735633149</v>
      </c>
      <c r="L57" s="15"/>
    </row>
    <row r="58" spans="1:12" ht="15">
      <c r="A58" s="15"/>
      <c r="B58" s="15" t="str">
        <f>'Town Data'!A54</f>
        <v>DUMMERSTON</v>
      </c>
      <c r="C58" s="48">
        <f>IF('Town Data'!C54&gt;9,'Town Data'!B54,"*")</f>
        <v>23117633.75</v>
      </c>
      <c r="D58" s="49">
        <f>IF('Town Data'!E54&gt;9,'Town Data'!D54,"*")</f>
        <v>3447022.2</v>
      </c>
      <c r="E58" s="50" t="str">
        <f>IF('Town Data'!G54&gt;9,'Town Data'!F54,"*")</f>
        <v>*</v>
      </c>
      <c r="F58" s="51">
        <f>IF('Town Data'!I54&gt;9,'Town Data'!H54,"*")</f>
        <v>24657286.68</v>
      </c>
      <c r="G58" s="49">
        <f>IF('Town Data'!K54&gt;9,'Town Data'!J54,"*")</f>
        <v>3063222.68</v>
      </c>
      <c r="H58" s="50">
        <f>IF('Town Data'!M54&gt;9,'Town Data'!L54,"*")</f>
        <v>340768.9999994</v>
      </c>
      <c r="I58" s="9">
        <f t="shared" si="0"/>
        <v>-0.06244210687013028</v>
      </c>
      <c r="J58" s="9">
        <f t="shared" si="1"/>
        <v>0.1252927260253897</v>
      </c>
      <c r="K58" s="9">
        <f t="shared" si="2"/>
      </c>
      <c r="L58" s="15"/>
    </row>
    <row r="59" spans="1:12" ht="15">
      <c r="A59" s="15"/>
      <c r="B59" s="27" t="str">
        <f>'Town Data'!A55</f>
        <v>DUXBURY</v>
      </c>
      <c r="C59" s="52">
        <f>IF('Town Data'!C55&gt;9,'Town Data'!B55,"*")</f>
        <v>3399256.96</v>
      </c>
      <c r="D59" s="53">
        <f>IF('Town Data'!E55&gt;9,'Town Data'!D55,"*")</f>
        <v>899422.37</v>
      </c>
      <c r="E59" s="54" t="str">
        <f>IF('Town Data'!G55&gt;9,'Town Data'!F55,"*")</f>
        <v>*</v>
      </c>
      <c r="F59" s="53">
        <f>IF('Town Data'!I55&gt;9,'Town Data'!H55,"*")</f>
        <v>3835950.47</v>
      </c>
      <c r="G59" s="53">
        <f>IF('Town Data'!K55&gt;9,'Town Data'!J55,"*")</f>
        <v>913784.49</v>
      </c>
      <c r="H59" s="54" t="str">
        <f>IF('Town Data'!M55&gt;9,'Town Data'!L55,"*")</f>
        <v>*</v>
      </c>
      <c r="I59" s="22">
        <f t="shared" si="0"/>
        <v>-0.11384232236971512</v>
      </c>
      <c r="J59" s="22">
        <f t="shared" si="1"/>
        <v>-0.015717185131912226</v>
      </c>
      <c r="K59" s="22">
        <f t="shared" si="2"/>
      </c>
      <c r="L59" s="15"/>
    </row>
    <row r="60" spans="1:12" ht="15">
      <c r="A60" s="15"/>
      <c r="B60" s="15" t="str">
        <f>'Town Data'!A56</f>
        <v>EAST MONTPELIER</v>
      </c>
      <c r="C60" s="48">
        <f>IF('Town Data'!C56&gt;9,'Town Data'!B56,"*")</f>
        <v>49173044.31</v>
      </c>
      <c r="D60" s="49">
        <f>IF('Town Data'!E56&gt;9,'Town Data'!D56,"*")</f>
        <v>13610288.81</v>
      </c>
      <c r="E60" s="50">
        <f>IF('Town Data'!G56&gt;9,'Town Data'!F56,"*")</f>
        <v>757011.6666661</v>
      </c>
      <c r="F60" s="51">
        <f>IF('Town Data'!I56&gt;9,'Town Data'!H56,"*")</f>
        <v>46492859.59</v>
      </c>
      <c r="G60" s="49">
        <f>IF('Town Data'!K56&gt;9,'Town Data'!J56,"*")</f>
        <v>14439679.85</v>
      </c>
      <c r="H60" s="50">
        <f>IF('Town Data'!M56&gt;9,'Town Data'!L56,"*")</f>
        <v>769324.166666</v>
      </c>
      <c r="I60" s="9">
        <f t="shared" si="0"/>
        <v>0.05764723322323824</v>
      </c>
      <c r="J60" s="9">
        <f t="shared" si="1"/>
        <v>-0.05743832609972992</v>
      </c>
      <c r="K60" s="9">
        <f t="shared" si="2"/>
        <v>-0.01600430681029865</v>
      </c>
      <c r="L60" s="15"/>
    </row>
    <row r="61" spans="1:12" ht="15">
      <c r="A61" s="15"/>
      <c r="B61" s="27" t="str">
        <f>'Town Data'!A57</f>
        <v>EDEN</v>
      </c>
      <c r="C61" s="52">
        <f>IF('Town Data'!C57&gt;9,'Town Data'!B57,"*")</f>
        <v>3890388.39</v>
      </c>
      <c r="D61" s="53">
        <f>IF('Town Data'!E57&gt;9,'Town Data'!D57,"*")</f>
        <v>1462238.4</v>
      </c>
      <c r="E61" s="54" t="str">
        <f>IF('Town Data'!G57&gt;9,'Town Data'!F57,"*")</f>
        <v>*</v>
      </c>
      <c r="F61" s="53">
        <f>IF('Town Data'!I57&gt;9,'Town Data'!H57,"*")</f>
        <v>3585455.26</v>
      </c>
      <c r="G61" s="53">
        <f>IF('Town Data'!K57&gt;9,'Town Data'!J57,"*")</f>
        <v>1398302.55</v>
      </c>
      <c r="H61" s="54" t="str">
        <f>IF('Town Data'!M57&gt;9,'Town Data'!L57,"*")</f>
        <v>*</v>
      </c>
      <c r="I61" s="22">
        <f t="shared" si="0"/>
        <v>0.08504725561685028</v>
      </c>
      <c r="J61" s="22">
        <f t="shared" si="1"/>
        <v>0.045723902884965674</v>
      </c>
      <c r="K61" s="22">
        <f t="shared" si="2"/>
      </c>
      <c r="L61" s="15"/>
    </row>
    <row r="62" spans="1:12" ht="15">
      <c r="A62" s="15"/>
      <c r="B62" s="15" t="str">
        <f>'Town Data'!A58</f>
        <v>ELMORE</v>
      </c>
      <c r="C62" s="48">
        <f>IF('Town Data'!C58&gt;9,'Town Data'!B58,"*")</f>
        <v>420272.55</v>
      </c>
      <c r="D62" s="49">
        <f>IF('Town Data'!E58&gt;9,'Town Data'!D58,"*")</f>
        <v>224596.92</v>
      </c>
      <c r="E62" s="50" t="str">
        <f>IF('Town Data'!G58&gt;9,'Town Data'!F58,"*")</f>
        <v>*</v>
      </c>
      <c r="F62" s="51">
        <f>IF('Town Data'!I58&gt;9,'Town Data'!H58,"*")</f>
        <v>414158.38</v>
      </c>
      <c r="G62" s="49">
        <f>IF('Town Data'!K58&gt;9,'Town Data'!J58,"*")</f>
        <v>195809.6</v>
      </c>
      <c r="H62" s="50" t="str">
        <f>IF('Town Data'!M58&gt;9,'Town Data'!L58,"*")</f>
        <v>*</v>
      </c>
      <c r="I62" s="9">
        <f t="shared" si="0"/>
        <v>0.014762878877399471</v>
      </c>
      <c r="J62" s="9">
        <f t="shared" si="1"/>
        <v>0.14701689804789964</v>
      </c>
      <c r="K62" s="9">
        <f t="shared" si="2"/>
      </c>
      <c r="L62" s="15"/>
    </row>
    <row r="63" spans="1:12" ht="15">
      <c r="A63" s="15"/>
      <c r="B63" s="27" t="str">
        <f>'Town Data'!A59</f>
        <v>ENOSBURG</v>
      </c>
      <c r="C63" s="52">
        <f>IF('Town Data'!C59&gt;9,'Town Data'!B59,"*")</f>
        <v>74778412.26</v>
      </c>
      <c r="D63" s="53">
        <f>IF('Town Data'!E59&gt;9,'Town Data'!D59,"*")</f>
        <v>19377032.09</v>
      </c>
      <c r="E63" s="54">
        <f>IF('Town Data'!G59&gt;9,'Town Data'!F59,"*")</f>
        <v>358496.4999995</v>
      </c>
      <c r="F63" s="53">
        <f>IF('Town Data'!I59&gt;9,'Town Data'!H59,"*")</f>
        <v>79592454.83</v>
      </c>
      <c r="G63" s="53">
        <f>IF('Town Data'!K59&gt;9,'Town Data'!J59,"*")</f>
        <v>19951144.59</v>
      </c>
      <c r="H63" s="54">
        <f>IF('Town Data'!M59&gt;9,'Town Data'!L59,"*")</f>
        <v>322228.8333324</v>
      </c>
      <c r="I63" s="22">
        <f t="shared" si="0"/>
        <v>-0.06048365489269321</v>
      </c>
      <c r="J63" s="22">
        <f t="shared" si="1"/>
        <v>-0.028775917963511685</v>
      </c>
      <c r="K63" s="22">
        <f t="shared" si="2"/>
        <v>0.11255251832069145</v>
      </c>
      <c r="L63" s="15"/>
    </row>
    <row r="64" spans="1:12" ht="15">
      <c r="A64" s="15"/>
      <c r="B64" s="15" t="str">
        <f>'Town Data'!A60</f>
        <v>ESSEX</v>
      </c>
      <c r="C64" s="48">
        <f>IF('Town Data'!C60&gt;9,'Town Data'!B60,"*")</f>
        <v>570247763.92</v>
      </c>
      <c r="D64" s="49">
        <f>IF('Town Data'!E60&gt;9,'Town Data'!D60,"*")</f>
        <v>141735032.79</v>
      </c>
      <c r="E64" s="50">
        <f>IF('Town Data'!G60&gt;9,'Town Data'!F60,"*")</f>
        <v>12130690.9999957</v>
      </c>
      <c r="F64" s="51">
        <f>IF('Town Data'!I60&gt;9,'Town Data'!H60,"*")</f>
        <v>562792512.32</v>
      </c>
      <c r="G64" s="49">
        <f>IF('Town Data'!K60&gt;9,'Town Data'!J60,"*")</f>
        <v>139234193.17</v>
      </c>
      <c r="H64" s="50">
        <f>IF('Town Data'!M60&gt;9,'Town Data'!L60,"*")</f>
        <v>7976926.4999924</v>
      </c>
      <c r="I64" s="9">
        <f t="shared" si="0"/>
        <v>0.013246891948272579</v>
      </c>
      <c r="J64" s="9">
        <f t="shared" si="1"/>
        <v>0.017961389821439685</v>
      </c>
      <c r="K64" s="9">
        <f t="shared" si="2"/>
        <v>0.5207224236060413</v>
      </c>
      <c r="L64" s="15"/>
    </row>
    <row r="65" spans="1:12" ht="15">
      <c r="A65" s="15"/>
      <c r="B65" s="27" t="str">
        <f>'Town Data'!A61</f>
        <v>FAIR HAVEN</v>
      </c>
      <c r="C65" s="52">
        <f>IF('Town Data'!C61&gt;9,'Town Data'!B61,"*")</f>
        <v>68450041.77</v>
      </c>
      <c r="D65" s="53">
        <f>IF('Town Data'!E61&gt;9,'Town Data'!D61,"*")</f>
        <v>15111324.11</v>
      </c>
      <c r="E65" s="54">
        <f>IF('Town Data'!G61&gt;9,'Town Data'!F61,"*")</f>
        <v>80317.4999997</v>
      </c>
      <c r="F65" s="53">
        <f>IF('Town Data'!I61&gt;9,'Town Data'!H61,"*")</f>
        <v>70555004.7</v>
      </c>
      <c r="G65" s="53">
        <f>IF('Town Data'!K61&gt;9,'Town Data'!J61,"*")</f>
        <v>15342421.07</v>
      </c>
      <c r="H65" s="54">
        <f>IF('Town Data'!M61&gt;9,'Town Data'!L61,"*")</f>
        <v>73344.3333325</v>
      </c>
      <c r="I65" s="22">
        <f t="shared" si="0"/>
        <v>-0.029834353196492764</v>
      </c>
      <c r="J65" s="22">
        <f t="shared" si="1"/>
        <v>-0.015062613582668468</v>
      </c>
      <c r="K65" s="22">
        <f t="shared" si="2"/>
        <v>0.09507437521570712</v>
      </c>
      <c r="L65" s="15"/>
    </row>
    <row r="66" spans="1:12" ht="15">
      <c r="A66" s="15"/>
      <c r="B66" s="15" t="str">
        <f>'Town Data'!A62</f>
        <v>FAIRFAX</v>
      </c>
      <c r="C66" s="48">
        <f>IF('Town Data'!C62&gt;9,'Town Data'!B62,"*")</f>
        <v>50895703.52</v>
      </c>
      <c r="D66" s="49">
        <f>IF('Town Data'!E62&gt;9,'Town Data'!D62,"*")</f>
        <v>11808292.23</v>
      </c>
      <c r="E66" s="50">
        <f>IF('Town Data'!G62&gt;9,'Town Data'!F62,"*")</f>
        <v>203959.1666661</v>
      </c>
      <c r="F66" s="51">
        <f>IF('Town Data'!I62&gt;9,'Town Data'!H62,"*")</f>
        <v>53764458.3</v>
      </c>
      <c r="G66" s="49">
        <f>IF('Town Data'!K62&gt;9,'Town Data'!J62,"*")</f>
        <v>12900521.18</v>
      </c>
      <c r="H66" s="50">
        <f>IF('Town Data'!M62&gt;9,'Town Data'!L62,"*")</f>
        <v>158874.1666661</v>
      </c>
      <c r="I66" s="9">
        <f t="shared" si="0"/>
        <v>-0.05335782914416519</v>
      </c>
      <c r="J66" s="9">
        <f t="shared" si="1"/>
        <v>-0.08466549023564328</v>
      </c>
      <c r="K66" s="9">
        <f t="shared" si="2"/>
        <v>0.283778042372071</v>
      </c>
      <c r="L66" s="15"/>
    </row>
    <row r="67" spans="1:12" ht="15">
      <c r="A67" s="15"/>
      <c r="B67" s="27" t="str">
        <f>'Town Data'!A63</f>
        <v>FAIRFIELD</v>
      </c>
      <c r="C67" s="52">
        <f>IF('Town Data'!C63&gt;9,'Town Data'!B63,"*")</f>
        <v>8516295.68</v>
      </c>
      <c r="D67" s="53">
        <f>IF('Town Data'!E63&gt;9,'Town Data'!D63,"*")</f>
        <v>1384141.63</v>
      </c>
      <c r="E67" s="54" t="str">
        <f>IF('Town Data'!G63&gt;9,'Town Data'!F63,"*")</f>
        <v>*</v>
      </c>
      <c r="F67" s="53">
        <f>IF('Town Data'!I63&gt;9,'Town Data'!H63,"*")</f>
        <v>8660266.75</v>
      </c>
      <c r="G67" s="53">
        <f>IF('Town Data'!K63&gt;9,'Town Data'!J63,"*")</f>
        <v>1280773.32</v>
      </c>
      <c r="H67" s="54" t="str">
        <f>IF('Town Data'!M63&gt;9,'Town Data'!L63,"*")</f>
        <v>*</v>
      </c>
      <c r="I67" s="22">
        <f t="shared" si="0"/>
        <v>-0.01662432280160427</v>
      </c>
      <c r="J67" s="22">
        <f t="shared" si="1"/>
        <v>0.08070773210672426</v>
      </c>
      <c r="K67" s="22">
        <f t="shared" si="2"/>
      </c>
      <c r="L67" s="15"/>
    </row>
    <row r="68" spans="1:12" ht="15">
      <c r="A68" s="15"/>
      <c r="B68" s="15" t="str">
        <f>'Town Data'!A64</f>
        <v>FAIRLEE</v>
      </c>
      <c r="C68" s="48">
        <f>IF('Town Data'!C64&gt;9,'Town Data'!B64,"*")</f>
        <v>43844898.51</v>
      </c>
      <c r="D68" s="49">
        <f>IF('Town Data'!E64&gt;9,'Town Data'!D64,"*")</f>
        <v>5887454.12</v>
      </c>
      <c r="E68" s="50">
        <f>IF('Town Data'!G64&gt;9,'Town Data'!F64,"*")</f>
        <v>363960.4999995</v>
      </c>
      <c r="F68" s="51">
        <f>IF('Town Data'!I64&gt;9,'Town Data'!H64,"*")</f>
        <v>46775987.21</v>
      </c>
      <c r="G68" s="49">
        <f>IF('Town Data'!K64&gt;9,'Town Data'!J64,"*")</f>
        <v>5951739.94</v>
      </c>
      <c r="H68" s="50">
        <f>IF('Town Data'!M64&gt;9,'Town Data'!L64,"*")</f>
        <v>568820.9999992</v>
      </c>
      <c r="I68" s="9">
        <f t="shared" si="0"/>
        <v>-0.06266225204058078</v>
      </c>
      <c r="J68" s="9">
        <f t="shared" si="1"/>
        <v>-0.010801180940039576</v>
      </c>
      <c r="K68" s="9">
        <f t="shared" si="2"/>
        <v>-0.3601493264137367</v>
      </c>
      <c r="L68" s="15"/>
    </row>
    <row r="69" spans="1:12" ht="15">
      <c r="A69" s="15"/>
      <c r="B69" s="27" t="str">
        <f>'Town Data'!A65</f>
        <v>FAYSTON</v>
      </c>
      <c r="C69" s="52">
        <f>IF('Town Data'!C65&gt;9,'Town Data'!B65,"*")</f>
        <v>6230945.88</v>
      </c>
      <c r="D69" s="53">
        <f>IF('Town Data'!E65&gt;9,'Town Data'!D65,"*")</f>
        <v>1863455.2</v>
      </c>
      <c r="E69" s="54" t="str">
        <f>IF('Town Data'!G65&gt;9,'Town Data'!F65,"*")</f>
        <v>*</v>
      </c>
      <c r="F69" s="53">
        <f>IF('Town Data'!I65&gt;9,'Town Data'!H65,"*")</f>
        <v>5092899.42</v>
      </c>
      <c r="G69" s="53">
        <f>IF('Town Data'!K65&gt;9,'Town Data'!J65,"*")</f>
        <v>1434999.64</v>
      </c>
      <c r="H69" s="54" t="str">
        <f>IF('Town Data'!M65&gt;9,'Town Data'!L65,"*")</f>
        <v>*</v>
      </c>
      <c r="I69" s="22">
        <f t="shared" si="0"/>
        <v>0.2234574779801954</v>
      </c>
      <c r="J69" s="22">
        <f t="shared" si="1"/>
        <v>0.29857537803981615</v>
      </c>
      <c r="K69" s="22">
        <f t="shared" si="2"/>
      </c>
      <c r="L69" s="15"/>
    </row>
    <row r="70" spans="1:12" ht="15">
      <c r="A70" s="15"/>
      <c r="B70" s="15" t="str">
        <f>'Town Data'!A66</f>
        <v>FERRISBURGH</v>
      </c>
      <c r="C70" s="48">
        <f>IF('Town Data'!C66&gt;9,'Town Data'!B66,"*")</f>
        <v>25646594.12</v>
      </c>
      <c r="D70" s="49">
        <f>IF('Town Data'!E66&gt;9,'Town Data'!D66,"*")</f>
        <v>8569529.91</v>
      </c>
      <c r="E70" s="50">
        <f>IF('Town Data'!G66&gt;9,'Town Data'!F66,"*")</f>
        <v>346836.4999995</v>
      </c>
      <c r="F70" s="51">
        <f>IF('Town Data'!I66&gt;9,'Town Data'!H66,"*")</f>
        <v>25290331.41</v>
      </c>
      <c r="G70" s="49">
        <f>IF('Town Data'!K66&gt;9,'Town Data'!J66,"*")</f>
        <v>8413891.97</v>
      </c>
      <c r="H70" s="50">
        <f>IF('Town Data'!M66&gt;9,'Town Data'!L66,"*")</f>
        <v>351828.4999995</v>
      </c>
      <c r="I70" s="9">
        <f t="shared" si="0"/>
        <v>0.014086913462080285</v>
      </c>
      <c r="J70" s="9">
        <f t="shared" si="1"/>
        <v>0.018497734527009795</v>
      </c>
      <c r="K70" s="9">
        <f t="shared" si="2"/>
        <v>-0.01418873115738803</v>
      </c>
      <c r="L70" s="15"/>
    </row>
    <row r="71" spans="1:12" ht="15">
      <c r="A71" s="15"/>
      <c r="B71" s="27" t="str">
        <f>'Town Data'!A67</f>
        <v>FRANKLIN</v>
      </c>
      <c r="C71" s="52">
        <f>IF('Town Data'!C67&gt;9,'Town Data'!B67,"*")</f>
        <v>5682005.91</v>
      </c>
      <c r="D71" s="53">
        <f>IF('Town Data'!E67&gt;9,'Town Data'!D67,"*")</f>
        <v>1991138.99</v>
      </c>
      <c r="E71" s="54" t="str">
        <f>IF('Town Data'!G67&gt;9,'Town Data'!F67,"*")</f>
        <v>*</v>
      </c>
      <c r="F71" s="53">
        <f>IF('Town Data'!I67&gt;9,'Town Data'!H67,"*")</f>
        <v>5093150.78</v>
      </c>
      <c r="G71" s="53">
        <f>IF('Town Data'!K67&gt;9,'Town Data'!J67,"*")</f>
        <v>1991024.68</v>
      </c>
      <c r="H71" s="54">
        <f>IF('Town Data'!M67&gt;9,'Town Data'!L67,"*")</f>
        <v>40236.3333331</v>
      </c>
      <c r="I71" s="22">
        <f aca="true" t="shared" si="3" ref="I71:I100">_xlfn.IFERROR((C71-F71)/F71,"")</f>
        <v>0.11561706209687353</v>
      </c>
      <c r="J71" s="22">
        <f aca="true" t="shared" si="4" ref="J71:J100">_xlfn.IFERROR((D71-G71)/G71,"")</f>
        <v>5.7412648445952904E-05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GEORGIA</v>
      </c>
      <c r="C72" s="48">
        <f>IF('Town Data'!C68&gt;9,'Town Data'!B68,"*")</f>
        <v>29476715.02</v>
      </c>
      <c r="D72" s="49">
        <f>IF('Town Data'!E68&gt;9,'Town Data'!D68,"*")</f>
        <v>8025983.56</v>
      </c>
      <c r="E72" s="50" t="str">
        <f>IF('Town Data'!G68&gt;9,'Town Data'!F68,"*")</f>
        <v>*</v>
      </c>
      <c r="F72" s="51">
        <f>IF('Town Data'!I68&gt;9,'Town Data'!H68,"*")</f>
        <v>27284474.38</v>
      </c>
      <c r="G72" s="49">
        <f>IF('Town Data'!K68&gt;9,'Town Data'!J68,"*")</f>
        <v>8097199</v>
      </c>
      <c r="H72" s="50">
        <f>IF('Town Data'!M68&gt;9,'Town Data'!L68,"*")</f>
        <v>938739.6666663</v>
      </c>
      <c r="I72" s="9">
        <f t="shared" si="3"/>
        <v>0.0803475489198704</v>
      </c>
      <c r="J72" s="9">
        <f t="shared" si="4"/>
        <v>-0.008795070986893173</v>
      </c>
      <c r="K72" s="9">
        <f t="shared" si="5"/>
      </c>
      <c r="L72" s="15"/>
    </row>
    <row r="73" spans="1:12" ht="15">
      <c r="A73" s="15"/>
      <c r="B73" s="27" t="str">
        <f>'Town Data'!A69</f>
        <v>GLOVER</v>
      </c>
      <c r="C73" s="52">
        <f>IF('Town Data'!C69&gt;9,'Town Data'!B69,"*")</f>
        <v>2448318.94</v>
      </c>
      <c r="D73" s="53">
        <f>IF('Town Data'!E69&gt;9,'Town Data'!D69,"*")</f>
        <v>934574.44</v>
      </c>
      <c r="E73" s="54" t="str">
        <f>IF('Town Data'!G69&gt;9,'Town Data'!F69,"*")</f>
        <v>*</v>
      </c>
      <c r="F73" s="53">
        <f>IF('Town Data'!I69&gt;9,'Town Data'!H69,"*")</f>
        <v>2346639.89</v>
      </c>
      <c r="G73" s="53">
        <f>IF('Town Data'!K69&gt;9,'Town Data'!J69,"*")</f>
        <v>959129.19</v>
      </c>
      <c r="H73" s="54" t="str">
        <f>IF('Town Data'!M69&gt;9,'Town Data'!L69,"*")</f>
        <v>*</v>
      </c>
      <c r="I73" s="22">
        <f t="shared" si="3"/>
        <v>0.0433296350382929</v>
      </c>
      <c r="J73" s="22">
        <f t="shared" si="4"/>
        <v>-0.02560108716949799</v>
      </c>
      <c r="K73" s="22">
        <f t="shared" si="5"/>
      </c>
      <c r="L73" s="15"/>
    </row>
    <row r="74" spans="1:12" ht="15">
      <c r="A74" s="15"/>
      <c r="B74" s="15" t="str">
        <f>'Town Data'!A70</f>
        <v>GRAFTON</v>
      </c>
      <c r="C74" s="48">
        <f>IF('Town Data'!C70&gt;9,'Town Data'!B70,"*")</f>
        <v>2079669.8</v>
      </c>
      <c r="D74" s="49">
        <f>IF('Town Data'!E70&gt;9,'Town Data'!D70,"*")</f>
        <v>630597.39</v>
      </c>
      <c r="E74" s="50" t="str">
        <f>IF('Town Data'!G70&gt;9,'Town Data'!F70,"*")</f>
        <v>*</v>
      </c>
      <c r="F74" s="51">
        <f>IF('Town Data'!I70&gt;9,'Town Data'!H70,"*")</f>
        <v>2186704.56</v>
      </c>
      <c r="G74" s="49">
        <f>IF('Town Data'!K70&gt;9,'Town Data'!J70,"*")</f>
        <v>671799.96</v>
      </c>
      <c r="H74" s="50">
        <f>IF('Town Data'!M70&gt;9,'Town Data'!L70,"*")</f>
        <v>41198.6666663</v>
      </c>
      <c r="I74" s="9">
        <f t="shared" si="3"/>
        <v>-0.048947974938141625</v>
      </c>
      <c r="J74" s="9">
        <f t="shared" si="4"/>
        <v>-0.061331605318940406</v>
      </c>
      <c r="K74" s="9">
        <f t="shared" si="5"/>
      </c>
      <c r="L74" s="15"/>
    </row>
    <row r="75" spans="1:12" ht="15">
      <c r="A75" s="15"/>
      <c r="B75" s="27" t="str">
        <f>'Town Data'!A71</f>
        <v>GRAND ISLE</v>
      </c>
      <c r="C75" s="52">
        <f>IF('Town Data'!C71&gt;9,'Town Data'!B71,"*")</f>
        <v>10876135.55</v>
      </c>
      <c r="D75" s="53">
        <f>IF('Town Data'!E71&gt;9,'Town Data'!D71,"*")</f>
        <v>2004508.9</v>
      </c>
      <c r="E75" s="54" t="str">
        <f>IF('Town Data'!G71&gt;9,'Town Data'!F71,"*")</f>
        <v>*</v>
      </c>
      <c r="F75" s="53">
        <f>IF('Town Data'!I71&gt;9,'Town Data'!H71,"*")</f>
        <v>9585785.23</v>
      </c>
      <c r="G75" s="53">
        <f>IF('Town Data'!K71&gt;9,'Town Data'!J71,"*")</f>
        <v>1980232.91</v>
      </c>
      <c r="H75" s="54" t="str">
        <f>IF('Town Data'!M71&gt;9,'Town Data'!L71,"*")</f>
        <v>*</v>
      </c>
      <c r="I75" s="22">
        <f t="shared" si="3"/>
        <v>0.1346108105950127</v>
      </c>
      <c r="J75" s="22">
        <f t="shared" si="4"/>
        <v>0.012259158949135934</v>
      </c>
      <c r="K75" s="22">
        <f t="shared" si="5"/>
      </c>
      <c r="L75" s="15"/>
    </row>
    <row r="76" spans="1:12" ht="15">
      <c r="A76" s="15"/>
      <c r="B76" s="15" t="str">
        <f>'Town Data'!A72</f>
        <v>GRANVILLE</v>
      </c>
      <c r="C76" s="48">
        <f>IF('Town Data'!C72&gt;9,'Town Data'!B72,"*")</f>
        <v>831442.18</v>
      </c>
      <c r="D76" s="49" t="str">
        <f>IF('Town Data'!E72&gt;9,'Town Data'!D72,"*")</f>
        <v>*</v>
      </c>
      <c r="E76" s="50" t="str">
        <f>IF('Town Data'!G72&gt;9,'Town Data'!F72,"*")</f>
        <v>*</v>
      </c>
      <c r="F76" s="51">
        <f>IF('Town Data'!I72&gt;9,'Town Data'!H72,"*")</f>
        <v>1192895.23</v>
      </c>
      <c r="G76" s="49">
        <f>IF('Town Data'!K72&gt;9,'Town Data'!J72,"*")</f>
        <v>443298.2</v>
      </c>
      <c r="H76" s="50" t="str">
        <f>IF('Town Data'!M72&gt;9,'Town Data'!L72,"*")</f>
        <v>*</v>
      </c>
      <c r="I76" s="9">
        <f t="shared" si="3"/>
        <v>-0.30300485818859374</v>
      </c>
      <c r="J76" s="9">
        <f t="shared" si="4"/>
      </c>
      <c r="K76" s="9">
        <f t="shared" si="5"/>
      </c>
      <c r="L76" s="15"/>
    </row>
    <row r="77" spans="1:12" ht="15">
      <c r="A77" s="15"/>
      <c r="B77" s="27" t="str">
        <f>'Town Data'!A73</f>
        <v>GREENSBORO</v>
      </c>
      <c r="C77" s="52">
        <f>IF('Town Data'!C73&gt;9,'Town Data'!B73,"*")</f>
        <v>12243171.97</v>
      </c>
      <c r="D77" s="53">
        <f>IF('Town Data'!E73&gt;9,'Town Data'!D73,"*")</f>
        <v>7029324.43</v>
      </c>
      <c r="E77" s="54" t="str">
        <f>IF('Town Data'!G73&gt;9,'Town Data'!F73,"*")</f>
        <v>*</v>
      </c>
      <c r="F77" s="53">
        <f>IF('Town Data'!I73&gt;9,'Town Data'!H73,"*")</f>
        <v>13290920.6</v>
      </c>
      <c r="G77" s="53">
        <f>IF('Town Data'!K73&gt;9,'Town Data'!J73,"*")</f>
        <v>6731095.53</v>
      </c>
      <c r="H77" s="54" t="str">
        <f>IF('Town Data'!M73&gt;9,'Town Data'!L73,"*")</f>
        <v>*</v>
      </c>
      <c r="I77" s="22">
        <f t="shared" si="3"/>
        <v>-0.07883190800191817</v>
      </c>
      <c r="J77" s="22">
        <f t="shared" si="4"/>
        <v>0.04430614580803601</v>
      </c>
      <c r="K77" s="22">
        <f t="shared" si="5"/>
      </c>
      <c r="L77" s="15"/>
    </row>
    <row r="78" spans="1:12" ht="15">
      <c r="A78" s="15"/>
      <c r="B78" s="15" t="str">
        <f>'Town Data'!A74</f>
        <v>GROTON</v>
      </c>
      <c r="C78" s="48">
        <f>IF('Town Data'!C74&gt;9,'Town Data'!B74,"*")</f>
        <v>4058043.59</v>
      </c>
      <c r="D78" s="49">
        <f>IF('Town Data'!E74&gt;9,'Town Data'!D74,"*")</f>
        <v>1518431.42</v>
      </c>
      <c r="E78" s="50" t="str">
        <f>IF('Town Data'!G74&gt;9,'Town Data'!F74,"*")</f>
        <v>*</v>
      </c>
      <c r="F78" s="51">
        <f>IF('Town Data'!I74&gt;9,'Town Data'!H74,"*")</f>
        <v>3967809.28</v>
      </c>
      <c r="G78" s="49">
        <f>IF('Town Data'!K74&gt;9,'Town Data'!J74,"*")</f>
        <v>1652899.71</v>
      </c>
      <c r="H78" s="50">
        <f>IF('Town Data'!M74&gt;9,'Town Data'!L74,"*")</f>
        <v>29735.4999998</v>
      </c>
      <c r="I78" s="9">
        <f t="shared" si="3"/>
        <v>0.02274159457583608</v>
      </c>
      <c r="J78" s="9">
        <f t="shared" si="4"/>
        <v>-0.08135296363504113</v>
      </c>
      <c r="K78" s="9">
        <f t="shared" si="5"/>
      </c>
      <c r="L78" s="15"/>
    </row>
    <row r="79" spans="1:12" ht="15">
      <c r="A79" s="15"/>
      <c r="B79" s="27" t="str">
        <f>'Town Data'!A75</f>
        <v>GUILDHALL</v>
      </c>
      <c r="C79" s="52" t="str">
        <f>IF('Town Data'!C75&gt;9,'Town Data'!B75,"*")</f>
        <v>*</v>
      </c>
      <c r="D79" s="53" t="str">
        <f>IF('Town Data'!E75&gt;9,'Town Data'!D75,"*")</f>
        <v>*</v>
      </c>
      <c r="E79" s="54" t="str">
        <f>IF('Town Data'!G75&gt;9,'Town Data'!F75,"*")</f>
        <v>*</v>
      </c>
      <c r="F79" s="53">
        <f>IF('Town Data'!I75&gt;9,'Town Data'!H75,"*")</f>
        <v>772308.54</v>
      </c>
      <c r="G79" s="53">
        <f>IF('Town Data'!K75&gt;9,'Town Data'!J75,"*")</f>
        <v>581337.67</v>
      </c>
      <c r="H79" s="54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GUILFORD</v>
      </c>
      <c r="C80" s="48">
        <f>IF('Town Data'!C76&gt;9,'Town Data'!B76,"*")</f>
        <v>5466518.06</v>
      </c>
      <c r="D80" s="49">
        <f>IF('Town Data'!E76&gt;9,'Town Data'!D76,"*")</f>
        <v>1602364.1</v>
      </c>
      <c r="E80" s="50">
        <f>IF('Town Data'!G76&gt;9,'Town Data'!F76,"*")</f>
        <v>79691.4999996</v>
      </c>
      <c r="F80" s="51">
        <f>IF('Town Data'!I76&gt;9,'Town Data'!H76,"*")</f>
        <v>5191236.76</v>
      </c>
      <c r="G80" s="49">
        <f>IF('Town Data'!K76&gt;9,'Town Data'!J76,"*")</f>
        <v>1514248.02</v>
      </c>
      <c r="H80" s="50">
        <f>IF('Town Data'!M76&gt;9,'Town Data'!L76,"*")</f>
        <v>140675.8333329</v>
      </c>
      <c r="I80" s="9">
        <f t="shared" si="3"/>
        <v>0.05302807649250808</v>
      </c>
      <c r="J80" s="9">
        <f t="shared" si="4"/>
        <v>0.058191312675449344</v>
      </c>
      <c r="K80" s="9">
        <f t="shared" si="5"/>
        <v>-0.4335096646556529</v>
      </c>
      <c r="L80" s="15"/>
    </row>
    <row r="81" spans="1:12" ht="15">
      <c r="A81" s="15"/>
      <c r="B81" s="27" t="str">
        <f>'Town Data'!A77</f>
        <v>HALIFAX</v>
      </c>
      <c r="C81" s="52">
        <f>IF('Town Data'!C77&gt;9,'Town Data'!B77,"*")</f>
        <v>1774220.26</v>
      </c>
      <c r="D81" s="53">
        <f>IF('Town Data'!E77&gt;9,'Town Data'!D77,"*")</f>
        <v>487410.43</v>
      </c>
      <c r="E81" s="54" t="str">
        <f>IF('Town Data'!G77&gt;9,'Town Data'!F77,"*")</f>
        <v>*</v>
      </c>
      <c r="F81" s="53">
        <f>IF('Town Data'!I77&gt;9,'Town Data'!H77,"*")</f>
        <v>1759906.27</v>
      </c>
      <c r="G81" s="53">
        <f>IF('Town Data'!K77&gt;9,'Town Data'!J77,"*")</f>
        <v>415168.88</v>
      </c>
      <c r="H81" s="54" t="str">
        <f>IF('Town Data'!M77&gt;9,'Town Data'!L77,"*")</f>
        <v>*</v>
      </c>
      <c r="I81" s="22">
        <f t="shared" si="3"/>
        <v>0.008133382012440918</v>
      </c>
      <c r="J81" s="22">
        <f t="shared" si="4"/>
        <v>0.17400521445634362</v>
      </c>
      <c r="K81" s="22">
        <f t="shared" si="5"/>
      </c>
      <c r="L81" s="15"/>
    </row>
    <row r="82" spans="1:12" ht="15">
      <c r="A82" s="15"/>
      <c r="B82" s="15" t="str">
        <f>'Town Data'!A78</f>
        <v>HANCOCK</v>
      </c>
      <c r="C82" s="48">
        <f>IF('Town Data'!C78&gt;9,'Town Data'!B78,"*")</f>
        <v>2342540.59</v>
      </c>
      <c r="D82" s="49">
        <f>IF('Town Data'!E78&gt;9,'Town Data'!D78,"*")</f>
        <v>784181.37</v>
      </c>
      <c r="E82" s="50" t="str">
        <f>IF('Town Data'!G78&gt;9,'Town Data'!F78,"*")</f>
        <v>*</v>
      </c>
      <c r="F82" s="51">
        <f>IF('Town Data'!I78&gt;9,'Town Data'!H78,"*")</f>
        <v>2176488.37</v>
      </c>
      <c r="G82" s="49">
        <f>IF('Town Data'!K78&gt;9,'Town Data'!J78,"*")</f>
        <v>870905.97</v>
      </c>
      <c r="H82" s="50" t="str">
        <f>IF('Town Data'!M78&gt;9,'Town Data'!L78,"*")</f>
        <v>*</v>
      </c>
      <c r="I82" s="9">
        <f t="shared" si="3"/>
        <v>0.07629363992420495</v>
      </c>
      <c r="J82" s="9">
        <f t="shared" si="4"/>
        <v>-0.09957975141679185</v>
      </c>
      <c r="K82" s="9">
        <f t="shared" si="5"/>
      </c>
      <c r="L82" s="15"/>
    </row>
    <row r="83" spans="1:12" ht="15">
      <c r="A83" s="15"/>
      <c r="B83" s="27" t="str">
        <f>'Town Data'!A79</f>
        <v>HARDWICK</v>
      </c>
      <c r="C83" s="52">
        <f>IF('Town Data'!C79&gt;9,'Town Data'!B79,"*")</f>
        <v>95896955.28</v>
      </c>
      <c r="D83" s="53">
        <f>IF('Town Data'!E79&gt;9,'Town Data'!D79,"*")</f>
        <v>17199662.37</v>
      </c>
      <c r="E83" s="54">
        <f>IF('Town Data'!G79&gt;9,'Town Data'!F79,"*")</f>
        <v>86451.8333327</v>
      </c>
      <c r="F83" s="53">
        <f>IF('Town Data'!I79&gt;9,'Town Data'!H79,"*")</f>
        <v>93481683.29</v>
      </c>
      <c r="G83" s="53">
        <f>IF('Town Data'!K79&gt;9,'Town Data'!J79,"*")</f>
        <v>17631738.39</v>
      </c>
      <c r="H83" s="54">
        <f>IF('Town Data'!M79&gt;9,'Town Data'!L79,"*")</f>
        <v>198993.3333324</v>
      </c>
      <c r="I83" s="22">
        <f t="shared" si="3"/>
        <v>0.025836847444298885</v>
      </c>
      <c r="J83" s="22">
        <f t="shared" si="4"/>
        <v>-0.02450558251505452</v>
      </c>
      <c r="K83" s="22">
        <f t="shared" si="5"/>
        <v>-0.5655541224173064</v>
      </c>
      <c r="L83" s="15"/>
    </row>
    <row r="84" spans="1:12" ht="15">
      <c r="A84" s="15"/>
      <c r="B84" s="15" t="str">
        <f>'Town Data'!A80</f>
        <v>HARTFORD</v>
      </c>
      <c r="C84" s="48">
        <f>IF('Town Data'!C80&gt;9,'Town Data'!B80,"*")</f>
        <v>458189939.61</v>
      </c>
      <c r="D84" s="51">
        <f>IF('Town Data'!E80&gt;9,'Town Data'!D80,"*")</f>
        <v>78574843.21</v>
      </c>
      <c r="E84" s="58">
        <f>IF('Town Data'!G80&gt;9,'Town Data'!F80,"*")</f>
        <v>3053269.4999959</v>
      </c>
      <c r="F84" s="51">
        <f>IF('Town Data'!I80&gt;9,'Town Data'!H80,"*")</f>
        <v>424341754.32</v>
      </c>
      <c r="G84" s="49">
        <f>IF('Town Data'!K80&gt;9,'Town Data'!J80,"*")</f>
        <v>79190520.21</v>
      </c>
      <c r="H84" s="50">
        <f>IF('Town Data'!M80&gt;9,'Town Data'!L80,"*")</f>
        <v>3847922.6666595</v>
      </c>
      <c r="I84" s="9">
        <f t="shared" si="3"/>
        <v>0.07976633207882436</v>
      </c>
      <c r="J84" s="9">
        <f t="shared" si="4"/>
        <v>-0.007774630073995318</v>
      </c>
      <c r="K84" s="9">
        <f t="shared" si="5"/>
        <v>-0.20651484853084717</v>
      </c>
      <c r="L84" s="15"/>
    </row>
    <row r="85" spans="1:12" ht="15">
      <c r="A85" s="15"/>
      <c r="B85" s="27" t="str">
        <f>'Town Data'!A81</f>
        <v>HARTLAND</v>
      </c>
      <c r="C85" s="52">
        <f>IF('Town Data'!C81&gt;9,'Town Data'!B81,"*")</f>
        <v>27423559.08</v>
      </c>
      <c r="D85" s="53">
        <f>IF('Town Data'!E81&gt;9,'Town Data'!D81,"*")</f>
        <v>4887555.75</v>
      </c>
      <c r="E85" s="54">
        <f>IF('Town Data'!G81&gt;9,'Town Data'!F81,"*")</f>
        <v>231676.6666661</v>
      </c>
      <c r="F85" s="53">
        <f>IF('Town Data'!I81&gt;9,'Town Data'!H81,"*")</f>
        <v>24746189.88</v>
      </c>
      <c r="G85" s="53">
        <f>IF('Town Data'!K81&gt;9,'Town Data'!J81,"*")</f>
        <v>4507686.24</v>
      </c>
      <c r="H85" s="54">
        <f>IF('Town Data'!M81&gt;9,'Town Data'!L81,"*")</f>
        <v>271348.3333326</v>
      </c>
      <c r="I85" s="22">
        <f t="shared" si="3"/>
        <v>0.10819318905185736</v>
      </c>
      <c r="J85" s="22">
        <f t="shared" si="4"/>
        <v>0.08427150643918814</v>
      </c>
      <c r="K85" s="22">
        <f t="shared" si="5"/>
        <v>-0.1462019912901887</v>
      </c>
      <c r="L85" s="15"/>
    </row>
    <row r="86" spans="1:12" ht="15">
      <c r="A86" s="15"/>
      <c r="B86" s="15" t="str">
        <f>'Town Data'!A82</f>
        <v>HIGHGATE</v>
      </c>
      <c r="C86" s="48">
        <f>IF('Town Data'!C82&gt;9,'Town Data'!B82,"*")</f>
        <v>34632026.41</v>
      </c>
      <c r="D86" s="49">
        <f>IF('Town Data'!E82&gt;9,'Town Data'!D82,"*")</f>
        <v>5874148.72</v>
      </c>
      <c r="E86" s="50" t="str">
        <f>IF('Town Data'!G82&gt;9,'Town Data'!F82,"*")</f>
        <v>*</v>
      </c>
      <c r="F86" s="51">
        <f>IF('Town Data'!I82&gt;9,'Town Data'!H82,"*")</f>
        <v>37738149.16</v>
      </c>
      <c r="G86" s="49">
        <f>IF('Town Data'!K82&gt;9,'Town Data'!J82,"*")</f>
        <v>6038348.25</v>
      </c>
      <c r="H86" s="50" t="str">
        <f>IF('Town Data'!M82&gt;9,'Town Data'!L82,"*")</f>
        <v>*</v>
      </c>
      <c r="I86" s="9">
        <f t="shared" si="3"/>
        <v>-0.08230723602344255</v>
      </c>
      <c r="J86" s="9">
        <f t="shared" si="4"/>
        <v>-0.027192789021401716</v>
      </c>
      <c r="K86" s="9">
        <f t="shared" si="5"/>
      </c>
      <c r="L86" s="15"/>
    </row>
    <row r="87" spans="1:12" ht="15">
      <c r="A87" s="15"/>
      <c r="B87" s="27" t="str">
        <f>'Town Data'!A83</f>
        <v>HINESBURG</v>
      </c>
      <c r="C87" s="52">
        <f>IF('Town Data'!C83&gt;9,'Town Data'!B83,"*")</f>
        <v>124444702.1</v>
      </c>
      <c r="D87" s="53">
        <f>IF('Town Data'!E83&gt;9,'Town Data'!D83,"*")</f>
        <v>15365748.04</v>
      </c>
      <c r="E87" s="54">
        <f>IF('Town Data'!G83&gt;9,'Town Data'!F83,"*")</f>
        <v>135265.1666661</v>
      </c>
      <c r="F87" s="53">
        <f>IF('Town Data'!I83&gt;9,'Town Data'!H83,"*")</f>
        <v>94205571.68</v>
      </c>
      <c r="G87" s="53">
        <f>IF('Town Data'!K83&gt;9,'Town Data'!J83,"*")</f>
        <v>14861045.27</v>
      </c>
      <c r="H87" s="54">
        <f>IF('Town Data'!M83&gt;9,'Town Data'!L83,"*")</f>
        <v>80804.6666658</v>
      </c>
      <c r="I87" s="22">
        <f t="shared" si="3"/>
        <v>0.32099089131072917</v>
      </c>
      <c r="J87" s="22">
        <f t="shared" si="4"/>
        <v>0.03396145835171119</v>
      </c>
      <c r="K87" s="22">
        <f t="shared" si="5"/>
        <v>0.6739771630460796</v>
      </c>
      <c r="L87" s="15"/>
    </row>
    <row r="88" spans="1:12" ht="15">
      <c r="A88" s="15"/>
      <c r="B88" s="15" t="str">
        <f>'Town Data'!A84</f>
        <v>HUNTINGTON</v>
      </c>
      <c r="C88" s="48">
        <f>IF('Town Data'!C84&gt;9,'Town Data'!B84,"*")</f>
        <v>2433469.87</v>
      </c>
      <c r="D88" s="49">
        <f>IF('Town Data'!E84&gt;9,'Town Data'!D84,"*")</f>
        <v>896710.86</v>
      </c>
      <c r="E88" s="50" t="str">
        <f>IF('Town Data'!G84&gt;9,'Town Data'!F84,"*")</f>
        <v>*</v>
      </c>
      <c r="F88" s="51">
        <f>IF('Town Data'!I84&gt;9,'Town Data'!H84,"*")</f>
        <v>2288967.87</v>
      </c>
      <c r="G88" s="49">
        <f>IF('Town Data'!K84&gt;9,'Town Data'!J84,"*")</f>
        <v>920410.95</v>
      </c>
      <c r="H88" s="50" t="str">
        <f>IF('Town Data'!M84&gt;9,'Town Data'!L84,"*")</f>
        <v>*</v>
      </c>
      <c r="I88" s="9">
        <f t="shared" si="3"/>
        <v>0.06312976337234476</v>
      </c>
      <c r="J88" s="9">
        <f t="shared" si="4"/>
        <v>-0.02574946549690654</v>
      </c>
      <c r="K88" s="9">
        <f t="shared" si="5"/>
      </c>
      <c r="L88" s="15"/>
    </row>
    <row r="89" spans="1:12" ht="15">
      <c r="A89" s="15"/>
      <c r="B89" s="27" t="str">
        <f>'Town Data'!A85</f>
        <v>HYDE PARK</v>
      </c>
      <c r="C89" s="52">
        <f>IF('Town Data'!C85&gt;9,'Town Data'!B85,"*")</f>
        <v>43966169.66</v>
      </c>
      <c r="D89" s="53">
        <f>IF('Town Data'!E85&gt;9,'Town Data'!D85,"*")</f>
        <v>3957703.52</v>
      </c>
      <c r="E89" s="54">
        <f>IF('Town Data'!G85&gt;9,'Town Data'!F85,"*")</f>
        <v>45524.9999997</v>
      </c>
      <c r="F89" s="53">
        <f>IF('Town Data'!I85&gt;9,'Town Data'!H85,"*")</f>
        <v>40906135.72</v>
      </c>
      <c r="G89" s="53">
        <f>IF('Town Data'!K85&gt;9,'Town Data'!J85,"*")</f>
        <v>4169227.81</v>
      </c>
      <c r="H89" s="54">
        <f>IF('Town Data'!M85&gt;9,'Town Data'!L85,"*")</f>
        <v>74389.3333326</v>
      </c>
      <c r="I89" s="22">
        <f t="shared" si="3"/>
        <v>0.0748062334938148</v>
      </c>
      <c r="J89" s="22">
        <f t="shared" si="4"/>
        <v>-0.05073464431294773</v>
      </c>
      <c r="K89" s="22">
        <f t="shared" si="5"/>
        <v>-0.38801709922369537</v>
      </c>
      <c r="L89" s="15"/>
    </row>
    <row r="90" spans="1:12" ht="15">
      <c r="A90" s="15"/>
      <c r="B90" s="15" t="str">
        <f>'Town Data'!A86</f>
        <v>IRASBURG</v>
      </c>
      <c r="C90" s="48">
        <f>IF('Town Data'!C86&gt;9,'Town Data'!B86,"*")</f>
        <v>13369073.42</v>
      </c>
      <c r="D90" s="49">
        <f>IF('Town Data'!E86&gt;9,'Town Data'!D86,"*")</f>
        <v>2475111.97</v>
      </c>
      <c r="E90" s="50">
        <f>IF('Town Data'!G86&gt;9,'Town Data'!F86,"*")</f>
        <v>313208.3333331</v>
      </c>
      <c r="F90" s="51">
        <f>IF('Town Data'!I86&gt;9,'Town Data'!H86,"*")</f>
        <v>19474262.18</v>
      </c>
      <c r="G90" s="49">
        <f>IF('Town Data'!K86&gt;9,'Town Data'!J86,"*")</f>
        <v>3035989.87</v>
      </c>
      <c r="H90" s="50">
        <f>IF('Town Data'!M86&gt;9,'Town Data'!L86,"*")</f>
        <v>245237.3333328</v>
      </c>
      <c r="I90" s="9">
        <f t="shared" si="3"/>
        <v>-0.31350038854206286</v>
      </c>
      <c r="J90" s="9">
        <f t="shared" si="4"/>
        <v>-0.18474300772288146</v>
      </c>
      <c r="K90" s="9">
        <f t="shared" si="5"/>
        <v>0.27716416206524236</v>
      </c>
      <c r="L90" s="15"/>
    </row>
    <row r="91" spans="1:12" ht="15">
      <c r="A91" s="15"/>
      <c r="B91" s="27" t="str">
        <f>'Town Data'!A87</f>
        <v>ISLE LA MOTTE</v>
      </c>
      <c r="C91" s="52">
        <f>IF('Town Data'!C87&gt;9,'Town Data'!B87,"*")</f>
        <v>874311.1</v>
      </c>
      <c r="D91" s="53" t="str">
        <f>IF('Town Data'!E87&gt;9,'Town Data'!D87,"*")</f>
        <v>*</v>
      </c>
      <c r="E91" s="54" t="str">
        <f>IF('Town Data'!G87&gt;9,'Town Data'!F87,"*")</f>
        <v>*</v>
      </c>
      <c r="F91" s="53">
        <f>IF('Town Data'!I87&gt;9,'Town Data'!H87,"*")</f>
        <v>596513.77</v>
      </c>
      <c r="G91" s="53">
        <f>IF('Town Data'!K87&gt;9,'Town Data'!J87,"*")</f>
        <v>187294.37</v>
      </c>
      <c r="H91" s="54" t="str">
        <f>IF('Town Data'!M87&gt;9,'Town Data'!L87,"*")</f>
        <v>*</v>
      </c>
      <c r="I91" s="22">
        <f t="shared" si="3"/>
        <v>0.4657014539664356</v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JAMAICA</v>
      </c>
      <c r="C92" s="48">
        <f>IF('Town Data'!C88&gt;9,'Town Data'!B88,"*")</f>
        <v>14647988.47</v>
      </c>
      <c r="D92" s="49">
        <f>IF('Town Data'!E88&gt;9,'Town Data'!D88,"*")</f>
        <v>4404208.39</v>
      </c>
      <c r="E92" s="50" t="str">
        <f>IF('Town Data'!G88&gt;9,'Town Data'!F88,"*")</f>
        <v>*</v>
      </c>
      <c r="F92" s="51">
        <f>IF('Town Data'!I88&gt;9,'Town Data'!H88,"*")</f>
        <v>14374117.65</v>
      </c>
      <c r="G92" s="49">
        <f>IF('Town Data'!K88&gt;9,'Town Data'!J88,"*")</f>
        <v>4390279.59</v>
      </c>
      <c r="H92" s="50">
        <f>IF('Town Data'!M88&gt;9,'Town Data'!L88,"*")</f>
        <v>211001.1666665</v>
      </c>
      <c r="I92" s="9">
        <f t="shared" si="3"/>
        <v>0.019053052623372698</v>
      </c>
      <c r="J92" s="9">
        <f t="shared" si="4"/>
        <v>0.003172645321206027</v>
      </c>
      <c r="K92" s="9">
        <f t="shared" si="5"/>
      </c>
      <c r="L92" s="15"/>
    </row>
    <row r="93" spans="1:12" ht="15">
      <c r="A93" s="15"/>
      <c r="B93" s="27" t="str">
        <f>'Town Data'!A89</f>
        <v>JAY</v>
      </c>
      <c r="C93" s="52">
        <f>IF('Town Data'!C89&gt;9,'Town Data'!B89,"*")</f>
        <v>23239180.54</v>
      </c>
      <c r="D93" s="53">
        <f>IF('Town Data'!E89&gt;9,'Town Data'!D89,"*")</f>
        <v>12180237.91</v>
      </c>
      <c r="E93" s="54" t="str">
        <f>IF('Town Data'!G89&gt;9,'Town Data'!F89,"*")</f>
        <v>*</v>
      </c>
      <c r="F93" s="53">
        <f>IF('Town Data'!I89&gt;9,'Town Data'!H89,"*")</f>
        <v>23801546.48</v>
      </c>
      <c r="G93" s="53">
        <f>IF('Town Data'!K89&gt;9,'Town Data'!J89,"*")</f>
        <v>9337578.33</v>
      </c>
      <c r="H93" s="54">
        <f>IF('Town Data'!M89&gt;9,'Town Data'!L89,"*")</f>
        <v>1208384.4999993</v>
      </c>
      <c r="I93" s="22">
        <f t="shared" si="3"/>
        <v>-0.02362728575105601</v>
      </c>
      <c r="J93" s="22">
        <f t="shared" si="4"/>
        <v>0.3044322071031023</v>
      </c>
      <c r="K93" s="22">
        <f t="shared" si="5"/>
      </c>
      <c r="L93" s="15"/>
    </row>
    <row r="94" spans="1:12" ht="15">
      <c r="A94" s="15"/>
      <c r="B94" s="15" t="str">
        <f>'Town Data'!A90</f>
        <v>JERICHO</v>
      </c>
      <c r="C94" s="48">
        <f>IF('Town Data'!C90&gt;9,'Town Data'!B90,"*")</f>
        <v>27511470.21</v>
      </c>
      <c r="D94" s="49">
        <f>IF('Town Data'!E90&gt;9,'Town Data'!D90,"*")</f>
        <v>8205253.2</v>
      </c>
      <c r="E94" s="50">
        <f>IF('Town Data'!G90&gt;9,'Town Data'!F90,"*")</f>
        <v>55079.3333325</v>
      </c>
      <c r="F94" s="51">
        <f>IF('Town Data'!I90&gt;9,'Town Data'!H90,"*")</f>
        <v>19084785.48</v>
      </c>
      <c r="G94" s="49">
        <f>IF('Town Data'!K90&gt;9,'Town Data'!J90,"*")</f>
        <v>6784224.96</v>
      </c>
      <c r="H94" s="50">
        <f>IF('Town Data'!M90&gt;9,'Town Data'!L90,"*")</f>
        <v>140570.6666658</v>
      </c>
      <c r="I94" s="9">
        <f t="shared" si="3"/>
        <v>0.44153940000168135</v>
      </c>
      <c r="J94" s="9">
        <f t="shared" si="4"/>
        <v>0.20946066033753696</v>
      </c>
      <c r="K94" s="9">
        <f t="shared" si="5"/>
        <v>-0.6081733505365777</v>
      </c>
      <c r="L94" s="15"/>
    </row>
    <row r="95" spans="1:12" ht="15">
      <c r="A95" s="15"/>
      <c r="B95" s="27" t="str">
        <f>'Town Data'!A91</f>
        <v>JOHNSON</v>
      </c>
      <c r="C95" s="52">
        <f>IF('Town Data'!C91&gt;9,'Town Data'!B91,"*")</f>
        <v>114425926.27</v>
      </c>
      <c r="D95" s="53">
        <f>IF('Town Data'!E91&gt;9,'Town Data'!D91,"*")</f>
        <v>33208839.04</v>
      </c>
      <c r="E95" s="54">
        <f>IF('Town Data'!G91&gt;9,'Town Data'!F91,"*")</f>
        <v>857603.166666</v>
      </c>
      <c r="F95" s="53">
        <f>IF('Town Data'!I91&gt;9,'Town Data'!H91,"*")</f>
        <v>115189357.29</v>
      </c>
      <c r="G95" s="53">
        <f>IF('Town Data'!K91&gt;9,'Town Data'!J91,"*")</f>
        <v>33196531.19</v>
      </c>
      <c r="H95" s="54">
        <f>IF('Town Data'!M91&gt;9,'Town Data'!L91,"*")</f>
        <v>2035311.4999993</v>
      </c>
      <c r="I95" s="22">
        <f t="shared" si="3"/>
        <v>-0.006627617671986844</v>
      </c>
      <c r="J95" s="22">
        <f t="shared" si="4"/>
        <v>0.0003707571110232546</v>
      </c>
      <c r="K95" s="22">
        <f t="shared" si="5"/>
        <v>-0.5786378809011323</v>
      </c>
      <c r="L95" s="15"/>
    </row>
    <row r="96" spans="1:12" ht="15">
      <c r="A96" s="15"/>
      <c r="B96" s="15" t="str">
        <f>'Town Data'!A92</f>
        <v>KILLINGTON</v>
      </c>
      <c r="C96" s="48">
        <f>IF('Town Data'!C92&gt;9,'Town Data'!B92,"*")</f>
        <v>66833089.71</v>
      </c>
      <c r="D96" s="49">
        <f>IF('Town Data'!E92&gt;9,'Town Data'!D92,"*")</f>
        <v>55007226.24</v>
      </c>
      <c r="E96" s="50">
        <f>IF('Town Data'!G92&gt;9,'Town Data'!F92,"*")</f>
        <v>1725850.4999996</v>
      </c>
      <c r="F96" s="51">
        <f>IF('Town Data'!I92&gt;9,'Town Data'!H92,"*")</f>
        <v>53431597.01</v>
      </c>
      <c r="G96" s="49">
        <f>IF('Town Data'!K92&gt;9,'Town Data'!J92,"*")</f>
        <v>42418742.48</v>
      </c>
      <c r="H96" s="50">
        <f>IF('Town Data'!M92&gt;9,'Town Data'!L92,"*")</f>
        <v>1595438.8333326</v>
      </c>
      <c r="I96" s="9">
        <f t="shared" si="3"/>
        <v>0.2508158739386331</v>
      </c>
      <c r="J96" s="9">
        <f t="shared" si="4"/>
        <v>0.2967670191056547</v>
      </c>
      <c r="K96" s="9">
        <f t="shared" si="5"/>
        <v>0.08174031115601728</v>
      </c>
      <c r="L96" s="15"/>
    </row>
    <row r="97" spans="1:12" ht="15">
      <c r="A97" s="15"/>
      <c r="B97" s="27" t="str">
        <f>'Town Data'!A93</f>
        <v>LEICESTER</v>
      </c>
      <c r="C97" s="52">
        <f>IF('Town Data'!C93&gt;9,'Town Data'!B93,"*")</f>
        <v>4904551.08</v>
      </c>
      <c r="D97" s="53">
        <f>IF('Town Data'!E93&gt;9,'Town Data'!D93,"*")</f>
        <v>325495.1</v>
      </c>
      <c r="E97" s="54" t="str">
        <f>IF('Town Data'!G93&gt;9,'Town Data'!F93,"*")</f>
        <v>*</v>
      </c>
      <c r="F97" s="53">
        <f>IF('Town Data'!I93&gt;9,'Town Data'!H93,"*")</f>
        <v>4799324.83</v>
      </c>
      <c r="G97" s="53">
        <f>IF('Town Data'!K93&gt;9,'Town Data'!J93,"*")</f>
        <v>528808.46</v>
      </c>
      <c r="H97" s="54" t="str">
        <f>IF('Town Data'!M93&gt;9,'Town Data'!L93,"*")</f>
        <v>*</v>
      </c>
      <c r="I97" s="22">
        <f t="shared" si="3"/>
        <v>0.0219252194271668</v>
      </c>
      <c r="J97" s="22">
        <f t="shared" si="4"/>
        <v>-0.3844744843908133</v>
      </c>
      <c r="K97" s="22">
        <f t="shared" si="5"/>
      </c>
      <c r="L97" s="15"/>
    </row>
    <row r="98" spans="1:12" ht="15">
      <c r="A98" s="15"/>
      <c r="B98" s="15" t="str">
        <f>'Town Data'!A94</f>
        <v>LINCOLN</v>
      </c>
      <c r="C98" s="48">
        <f>IF('Town Data'!C94&gt;9,'Town Data'!B94,"*")</f>
        <v>3023794.3</v>
      </c>
      <c r="D98" s="49">
        <f>IF('Town Data'!E94&gt;9,'Town Data'!D94,"*")</f>
        <v>919528</v>
      </c>
      <c r="E98" s="50" t="str">
        <f>IF('Town Data'!G94&gt;9,'Town Data'!F94,"*")</f>
        <v>*</v>
      </c>
      <c r="F98" s="51">
        <f>IF('Town Data'!I94&gt;9,'Town Data'!H94,"*")</f>
        <v>2921487.45</v>
      </c>
      <c r="G98" s="49">
        <f>IF('Town Data'!K94&gt;9,'Town Data'!J94,"*")</f>
        <v>815449.07</v>
      </c>
      <c r="H98" s="50" t="str">
        <f>IF('Town Data'!M94&gt;9,'Town Data'!L94,"*")</f>
        <v>*</v>
      </c>
      <c r="I98" s="9">
        <f t="shared" si="3"/>
        <v>0.03501875388853703</v>
      </c>
      <c r="J98" s="9">
        <f t="shared" si="4"/>
        <v>0.12763388153720018</v>
      </c>
      <c r="K98" s="9">
        <f t="shared" si="5"/>
      </c>
      <c r="L98" s="15"/>
    </row>
    <row r="99" spans="1:12" ht="15">
      <c r="A99" s="15"/>
      <c r="B99" s="27" t="str">
        <f>'Town Data'!A95</f>
        <v>LONDONDERRY</v>
      </c>
      <c r="C99" s="52">
        <f>IF('Town Data'!C95&gt;9,'Town Data'!B95,"*")</f>
        <v>36320529.89</v>
      </c>
      <c r="D99" s="53">
        <f>IF('Town Data'!E95&gt;9,'Town Data'!D95,"*")</f>
        <v>12378219.28</v>
      </c>
      <c r="E99" s="54">
        <f>IF('Town Data'!G95&gt;9,'Town Data'!F95,"*")</f>
        <v>433831.3333328</v>
      </c>
      <c r="F99" s="53">
        <f>IF('Town Data'!I95&gt;9,'Town Data'!H95,"*")</f>
        <v>35387261.73</v>
      </c>
      <c r="G99" s="53">
        <f>IF('Town Data'!K95&gt;9,'Town Data'!J95,"*")</f>
        <v>10638350.77</v>
      </c>
      <c r="H99" s="54">
        <f>IF('Town Data'!M95&gt;9,'Town Data'!L95,"*")</f>
        <v>569892.9999994</v>
      </c>
      <c r="I99" s="22">
        <f t="shared" si="3"/>
        <v>0.02637299735483105</v>
      </c>
      <c r="J99" s="22">
        <f t="shared" si="4"/>
        <v>0.16354682672302973</v>
      </c>
      <c r="K99" s="22">
        <f t="shared" si="5"/>
        <v>-0.23874949625060007</v>
      </c>
      <c r="L99" s="15"/>
    </row>
    <row r="100" spans="1:12" ht="15">
      <c r="A100" s="15"/>
      <c r="B100" s="27" t="str">
        <f>'Town Data'!A96</f>
        <v>LOWELL</v>
      </c>
      <c r="C100" s="52">
        <f>IF('Town Data'!C96&gt;9,'Town Data'!B96,"*")</f>
        <v>406255</v>
      </c>
      <c r="D100" s="53">
        <f>IF('Town Data'!E96&gt;9,'Town Data'!D96,"*")</f>
        <v>347179.22</v>
      </c>
      <c r="E100" s="54" t="str">
        <f>IF('Town Data'!G96&gt;9,'Town Data'!F96,"*")</f>
        <v>*</v>
      </c>
      <c r="F100" s="53">
        <f>IF('Town Data'!I96&gt;9,'Town Data'!H96,"*")</f>
        <v>443154.99</v>
      </c>
      <c r="G100" s="53">
        <f>IF('Town Data'!K96&gt;9,'Town Data'!J96,"*")</f>
        <v>320647.29</v>
      </c>
      <c r="H100" s="54" t="str">
        <f>IF('Town Data'!M96&gt;9,'Town Data'!L96,"*")</f>
        <v>*</v>
      </c>
      <c r="I100" s="22">
        <f t="shared" si="3"/>
        <v>-0.08326655647045741</v>
      </c>
      <c r="J100" s="22">
        <f t="shared" si="4"/>
        <v>0.08274490640479136</v>
      </c>
      <c r="K100" s="22">
        <f t="shared" si="5"/>
      </c>
      <c r="L100" s="15"/>
    </row>
    <row r="101" spans="1:12" ht="15">
      <c r="A101" s="15"/>
      <c r="B101" s="27" t="str">
        <f>'Town Data'!A97</f>
        <v>LUDLOW</v>
      </c>
      <c r="C101" s="52">
        <f>IF('Town Data'!C97&gt;9,'Town Data'!B97,"*")</f>
        <v>115936381.16</v>
      </c>
      <c r="D101" s="53">
        <f>IF('Town Data'!E97&gt;9,'Town Data'!D97,"*")</f>
        <v>59721140.71</v>
      </c>
      <c r="E101" s="54">
        <f>IF('Town Data'!G97&gt;9,'Town Data'!F97,"*")</f>
        <v>1814497.4999995</v>
      </c>
      <c r="F101" s="53">
        <f>IF('Town Data'!I97&gt;9,'Town Data'!H97,"*")</f>
        <v>90304980.25</v>
      </c>
      <c r="G101" s="53">
        <f>IF('Town Data'!K97&gt;9,'Town Data'!J97,"*")</f>
        <v>51760974.15</v>
      </c>
      <c r="H101" s="54">
        <f>IF('Town Data'!M97&gt;9,'Town Data'!L97,"*")</f>
        <v>2389868.8333323</v>
      </c>
      <c r="I101" s="22">
        <f aca="true" t="shared" si="6" ref="I101:I164">_xlfn.IFERROR((C101-F101)/F101,"")</f>
        <v>0.28383153220389523</v>
      </c>
      <c r="J101" s="22">
        <f aca="true" t="shared" si="7" ref="J101:J164">_xlfn.IFERROR((D101-G101)/G101,"")</f>
        <v>0.1537870314598784</v>
      </c>
      <c r="K101" s="22">
        <f aca="true" t="shared" si="8" ref="K101:K164">_xlfn.IFERROR((E101-H101)/H101,"")</f>
        <v>-0.240754356602297</v>
      </c>
      <c r="L101" s="15"/>
    </row>
    <row r="102" spans="2:12" ht="15">
      <c r="B102" s="27" t="str">
        <f>'Town Data'!A98</f>
        <v>LUNENBURG</v>
      </c>
      <c r="C102" s="52">
        <f>IF('Town Data'!C98&gt;9,'Town Data'!B98,"*")</f>
        <v>2504285.18</v>
      </c>
      <c r="D102" s="53">
        <f>IF('Town Data'!E98&gt;9,'Town Data'!D98,"*")</f>
        <v>518474.21</v>
      </c>
      <c r="E102" s="54" t="str">
        <f>IF('Town Data'!G98&gt;9,'Town Data'!F98,"*")</f>
        <v>*</v>
      </c>
      <c r="F102" s="53">
        <f>IF('Town Data'!I98&gt;9,'Town Data'!H98,"*")</f>
        <v>2710312.32</v>
      </c>
      <c r="G102" s="53">
        <f>IF('Town Data'!K98&gt;9,'Town Data'!J98,"*")</f>
        <v>557453.15</v>
      </c>
      <c r="H102" s="54" t="str">
        <f>IF('Town Data'!M98&gt;9,'Town Data'!L98,"*")</f>
        <v>*</v>
      </c>
      <c r="I102" s="22">
        <f t="shared" si="6"/>
        <v>-0.07601601427248048</v>
      </c>
      <c r="J102" s="22">
        <f t="shared" si="7"/>
        <v>-0.06992325722798409</v>
      </c>
      <c r="K102" s="22">
        <f t="shared" si="8"/>
      </c>
      <c r="L102" s="15"/>
    </row>
    <row r="103" spans="2:12" ht="15">
      <c r="B103" s="27" t="str">
        <f>'Town Data'!A99</f>
        <v>LYNDON</v>
      </c>
      <c r="C103" s="52">
        <f>IF('Town Data'!C99&gt;9,'Town Data'!B99,"*")</f>
        <v>136271844.78</v>
      </c>
      <c r="D103" s="53">
        <f>IF('Town Data'!E99&gt;9,'Town Data'!D99,"*")</f>
        <v>32157258.53</v>
      </c>
      <c r="E103" s="54">
        <f>IF('Town Data'!G99&gt;9,'Town Data'!F99,"*")</f>
        <v>954662.9999983</v>
      </c>
      <c r="F103" s="53">
        <f>IF('Town Data'!I99&gt;9,'Town Data'!H99,"*")</f>
        <v>144679720.94</v>
      </c>
      <c r="G103" s="53">
        <f>IF('Town Data'!K99&gt;9,'Town Data'!J99,"*")</f>
        <v>33357064.89</v>
      </c>
      <c r="H103" s="54">
        <f>IF('Town Data'!M99&gt;9,'Town Data'!L99,"*")</f>
        <v>639809.3333313</v>
      </c>
      <c r="I103" s="22">
        <f t="shared" si="6"/>
        <v>-0.05811371562906746</v>
      </c>
      <c r="J103" s="22">
        <f t="shared" si="7"/>
        <v>-0.03596858308596825</v>
      </c>
      <c r="K103" s="22">
        <f t="shared" si="8"/>
        <v>0.49210546058721766</v>
      </c>
      <c r="L103" s="15"/>
    </row>
    <row r="104" spans="2:12" ht="15">
      <c r="B104" s="27" t="str">
        <f>'Town Data'!A100</f>
        <v>MANCHESTER</v>
      </c>
      <c r="C104" s="52">
        <f>IF('Town Data'!C100&gt;9,'Town Data'!B100,"*")</f>
        <v>398890321.44</v>
      </c>
      <c r="D104" s="53">
        <f>IF('Town Data'!E100&gt;9,'Town Data'!D100,"*")</f>
        <v>97604789.59</v>
      </c>
      <c r="E104" s="54">
        <f>IF('Town Data'!G100&gt;9,'Town Data'!F100,"*")</f>
        <v>3381206.3333306</v>
      </c>
      <c r="F104" s="53">
        <f>IF('Town Data'!I100&gt;9,'Town Data'!H100,"*")</f>
        <v>416132034.53</v>
      </c>
      <c r="G104" s="53">
        <f>IF('Town Data'!K100&gt;9,'Town Data'!J100,"*")</f>
        <v>101026491.85</v>
      </c>
      <c r="H104" s="54">
        <f>IF('Town Data'!M100&gt;9,'Town Data'!L100,"*")</f>
        <v>3816101.8333288</v>
      </c>
      <c r="I104" s="22">
        <f t="shared" si="6"/>
        <v>-0.04143327516102819</v>
      </c>
      <c r="J104" s="22">
        <f t="shared" si="7"/>
        <v>-0.03386935641673467</v>
      </c>
      <c r="K104" s="22">
        <f t="shared" si="8"/>
        <v>-0.11396328478447305</v>
      </c>
      <c r="L104" s="15"/>
    </row>
    <row r="105" spans="2:12" ht="15">
      <c r="B105" s="27" t="str">
        <f>'Town Data'!A101</f>
        <v>MARLBORO</v>
      </c>
      <c r="C105" s="52">
        <f>IF('Town Data'!C101&gt;9,'Town Data'!B101,"*")</f>
        <v>1672497</v>
      </c>
      <c r="D105" s="53">
        <f>IF('Town Data'!E101&gt;9,'Town Data'!D101,"*")</f>
        <v>833611.15</v>
      </c>
      <c r="E105" s="54" t="str">
        <f>IF('Town Data'!G101&gt;9,'Town Data'!F101,"*")</f>
        <v>*</v>
      </c>
      <c r="F105" s="53">
        <f>IF('Town Data'!I101&gt;9,'Town Data'!H101,"*")</f>
        <v>1687425.18</v>
      </c>
      <c r="G105" s="53">
        <f>IF('Town Data'!K101&gt;9,'Town Data'!J101,"*")</f>
        <v>881520.87</v>
      </c>
      <c r="H105" s="54">
        <f>IF('Town Data'!M101&gt;9,'Town Data'!L101,"*")</f>
        <v>25524.6666664</v>
      </c>
      <c r="I105" s="22">
        <f t="shared" si="6"/>
        <v>-0.008846721132844501</v>
      </c>
      <c r="J105" s="22">
        <f t="shared" si="7"/>
        <v>-0.05434893447275953</v>
      </c>
      <c r="K105" s="22">
        <f t="shared" si="8"/>
      </c>
      <c r="L105" s="15"/>
    </row>
    <row r="106" spans="2:12" ht="15">
      <c r="B106" s="27" t="str">
        <f>'Town Data'!A102</f>
        <v>MARSHFIELD</v>
      </c>
      <c r="C106" s="52">
        <f>IF('Town Data'!C102&gt;9,'Town Data'!B102,"*")</f>
        <v>8976388.71</v>
      </c>
      <c r="D106" s="53">
        <f>IF('Town Data'!E102&gt;9,'Town Data'!D102,"*")</f>
        <v>2503589.2</v>
      </c>
      <c r="E106" s="54" t="str">
        <f>IF('Town Data'!G102&gt;9,'Town Data'!F102,"*")</f>
        <v>*</v>
      </c>
      <c r="F106" s="53">
        <f>IF('Town Data'!I102&gt;9,'Town Data'!H102,"*")</f>
        <v>9140024.43</v>
      </c>
      <c r="G106" s="53">
        <f>IF('Town Data'!K102&gt;9,'Town Data'!J102,"*")</f>
        <v>2555838.11</v>
      </c>
      <c r="H106" s="54" t="str">
        <f>IF('Town Data'!M102&gt;9,'Town Data'!L102,"*")</f>
        <v>*</v>
      </c>
      <c r="I106" s="22">
        <f t="shared" si="6"/>
        <v>-0.017903203788263704</v>
      </c>
      <c r="J106" s="22">
        <f t="shared" si="7"/>
        <v>-0.020442965380150658</v>
      </c>
      <c r="K106" s="22">
        <f t="shared" si="8"/>
      </c>
      <c r="L106" s="15"/>
    </row>
    <row r="107" spans="2:12" ht="15">
      <c r="B107" s="27" t="str">
        <f>'Town Data'!A103</f>
        <v>MENDON</v>
      </c>
      <c r="C107" s="52">
        <f>IF('Town Data'!C103&gt;9,'Town Data'!B103,"*")</f>
        <v>22037153.01</v>
      </c>
      <c r="D107" s="53">
        <f>IF('Town Data'!E103&gt;9,'Town Data'!D103,"*")</f>
        <v>3369661.59</v>
      </c>
      <c r="E107" s="54" t="str">
        <f>IF('Town Data'!G103&gt;9,'Town Data'!F103,"*")</f>
        <v>*</v>
      </c>
      <c r="F107" s="53">
        <f>IF('Town Data'!I103&gt;9,'Town Data'!H103,"*")</f>
        <v>23965844.52</v>
      </c>
      <c r="G107" s="53">
        <f>IF('Town Data'!K103&gt;9,'Town Data'!J103,"*")</f>
        <v>3075978.4</v>
      </c>
      <c r="H107" s="54" t="str">
        <f>IF('Town Data'!M103&gt;9,'Town Data'!L103,"*")</f>
        <v>*</v>
      </c>
      <c r="I107" s="22">
        <f t="shared" si="6"/>
        <v>-0.08047667622939239</v>
      </c>
      <c r="J107" s="22">
        <f t="shared" si="7"/>
        <v>0.09547634989894596</v>
      </c>
      <c r="K107" s="22">
        <f t="shared" si="8"/>
      </c>
      <c r="L107" s="15"/>
    </row>
    <row r="108" spans="2:12" ht="15">
      <c r="B108" s="27" t="str">
        <f>'Town Data'!A104</f>
        <v>MIDDLEBURY</v>
      </c>
      <c r="C108" s="52">
        <f>IF('Town Data'!C104&gt;9,'Town Data'!B104,"*")</f>
        <v>409696348.46</v>
      </c>
      <c r="D108" s="53">
        <f>IF('Town Data'!E104&gt;9,'Town Data'!D104,"*")</f>
        <v>108866898.44</v>
      </c>
      <c r="E108" s="54">
        <f>IF('Town Data'!G104&gt;9,'Town Data'!F104,"*")</f>
        <v>1547543.9999971</v>
      </c>
      <c r="F108" s="53">
        <f>IF('Town Data'!I104&gt;9,'Town Data'!H104,"*")</f>
        <v>427955976.74</v>
      </c>
      <c r="G108" s="53">
        <f>IF('Town Data'!K104&gt;9,'Town Data'!J104,"*")</f>
        <v>114365535.47</v>
      </c>
      <c r="H108" s="54">
        <f>IF('Town Data'!M104&gt;9,'Town Data'!L104,"*")</f>
        <v>1706401.6666623</v>
      </c>
      <c r="I108" s="22">
        <f t="shared" si="6"/>
        <v>-0.04266707155043069</v>
      </c>
      <c r="J108" s="22">
        <f t="shared" si="7"/>
        <v>-0.048079493593962894</v>
      </c>
      <c r="K108" s="22">
        <f t="shared" si="8"/>
        <v>-0.0930951192610609</v>
      </c>
      <c r="L108" s="15"/>
    </row>
    <row r="109" spans="2:12" ht="15">
      <c r="B109" s="27" t="str">
        <f>'Town Data'!A105</f>
        <v>MIDDLESEX</v>
      </c>
      <c r="C109" s="52">
        <f>IF('Town Data'!C105&gt;9,'Town Data'!B105,"*")</f>
        <v>12352575.21</v>
      </c>
      <c r="D109" s="53">
        <f>IF('Town Data'!E105&gt;9,'Town Data'!D105,"*")</f>
        <v>2219066.18</v>
      </c>
      <c r="E109" s="54" t="str">
        <f>IF('Town Data'!G105&gt;9,'Town Data'!F105,"*")</f>
        <v>*</v>
      </c>
      <c r="F109" s="53">
        <f>IF('Town Data'!I105&gt;9,'Town Data'!H105,"*")</f>
        <v>11640843.77</v>
      </c>
      <c r="G109" s="53">
        <f>IF('Town Data'!K105&gt;9,'Town Data'!J105,"*")</f>
        <v>2045092.94</v>
      </c>
      <c r="H109" s="54">
        <f>IF('Town Data'!M105&gt;9,'Town Data'!L105,"*")</f>
        <v>169680.1666664</v>
      </c>
      <c r="I109" s="22">
        <f t="shared" si="6"/>
        <v>0.06114088068377206</v>
      </c>
      <c r="J109" s="22">
        <f t="shared" si="7"/>
        <v>0.08506862284703806</v>
      </c>
      <c r="K109" s="22">
        <f t="shared" si="8"/>
      </c>
      <c r="L109" s="15"/>
    </row>
    <row r="110" spans="2:12" ht="15">
      <c r="B110" s="27" t="str">
        <f>'Town Data'!A106</f>
        <v>MIDDLETOWN SPRINGS</v>
      </c>
      <c r="C110" s="52">
        <f>IF('Town Data'!C106&gt;9,'Town Data'!B106,"*")</f>
        <v>3004034.76</v>
      </c>
      <c r="D110" s="53">
        <f>IF('Town Data'!E106&gt;9,'Town Data'!D106,"*")</f>
        <v>598577.7</v>
      </c>
      <c r="E110" s="54" t="str">
        <f>IF('Town Data'!G106&gt;9,'Town Data'!F106,"*")</f>
        <v>*</v>
      </c>
      <c r="F110" s="53">
        <f>IF('Town Data'!I106&gt;9,'Town Data'!H106,"*")</f>
        <v>3649959.02</v>
      </c>
      <c r="G110" s="53">
        <f>IF('Town Data'!K106&gt;9,'Town Data'!J106,"*")</f>
        <v>745036.69</v>
      </c>
      <c r="H110" s="54" t="str">
        <f>IF('Town Data'!M106&gt;9,'Town Data'!L106,"*")</f>
        <v>*</v>
      </c>
      <c r="I110" s="22">
        <f t="shared" si="6"/>
        <v>-0.17696753756977804</v>
      </c>
      <c r="J110" s="22">
        <f t="shared" si="7"/>
        <v>-0.19657956710829905</v>
      </c>
      <c r="K110" s="22">
        <f t="shared" si="8"/>
      </c>
      <c r="L110" s="15"/>
    </row>
    <row r="111" spans="2:12" ht="15">
      <c r="B111" s="27" t="str">
        <f>'Town Data'!A107</f>
        <v>MILTON</v>
      </c>
      <c r="C111" s="52">
        <f>IF('Town Data'!C107&gt;9,'Town Data'!B107,"*")</f>
        <v>242151913.4</v>
      </c>
      <c r="D111" s="53">
        <f>IF('Town Data'!E107&gt;9,'Town Data'!D107,"*")</f>
        <v>41319837.82</v>
      </c>
      <c r="E111" s="54">
        <f>IF('Town Data'!G107&gt;9,'Town Data'!F107,"*")</f>
        <v>711130.3333323</v>
      </c>
      <c r="F111" s="53">
        <f>IF('Town Data'!I107&gt;9,'Town Data'!H107,"*")</f>
        <v>295049186.97</v>
      </c>
      <c r="G111" s="53">
        <f>IF('Town Data'!K107&gt;9,'Town Data'!J107,"*")</f>
        <v>44729547.23</v>
      </c>
      <c r="H111" s="54">
        <f>IF('Town Data'!M107&gt;9,'Town Data'!L107,"*")</f>
        <v>1225473.666664</v>
      </c>
      <c r="I111" s="22">
        <f t="shared" si="6"/>
        <v>-0.17928289894043498</v>
      </c>
      <c r="J111" s="22">
        <f t="shared" si="7"/>
        <v>-0.0762294639931681</v>
      </c>
      <c r="K111" s="22">
        <f t="shared" si="8"/>
        <v>-0.41970982104564675</v>
      </c>
      <c r="L111" s="15"/>
    </row>
    <row r="112" spans="2:12" ht="15">
      <c r="B112" s="27" t="str">
        <f>'Town Data'!A108</f>
        <v>MONKTON</v>
      </c>
      <c r="C112" s="52">
        <f>IF('Town Data'!C108&gt;9,'Town Data'!B108,"*")</f>
        <v>6112984.91</v>
      </c>
      <c r="D112" s="53">
        <f>IF('Town Data'!E108&gt;9,'Town Data'!D108,"*")</f>
        <v>645267.72</v>
      </c>
      <c r="E112" s="54" t="str">
        <f>IF('Town Data'!G108&gt;9,'Town Data'!F108,"*")</f>
        <v>*</v>
      </c>
      <c r="F112" s="53">
        <f>IF('Town Data'!I108&gt;9,'Town Data'!H108,"*")</f>
        <v>5992941.9</v>
      </c>
      <c r="G112" s="53">
        <f>IF('Town Data'!K108&gt;9,'Town Data'!J108,"*")</f>
        <v>707577.09</v>
      </c>
      <c r="H112" s="54" t="str">
        <f>IF('Town Data'!M108&gt;9,'Town Data'!L108,"*")</f>
        <v>*</v>
      </c>
      <c r="I112" s="22">
        <f t="shared" si="6"/>
        <v>0.02003073148431487</v>
      </c>
      <c r="J112" s="22">
        <f t="shared" si="7"/>
        <v>-0.08806018578131182</v>
      </c>
      <c r="K112" s="22">
        <f t="shared" si="8"/>
      </c>
      <c r="L112" s="15"/>
    </row>
    <row r="113" spans="2:12" ht="15">
      <c r="B113" s="27" t="str">
        <f>'Town Data'!A109</f>
        <v>MONTGOMERY</v>
      </c>
      <c r="C113" s="52">
        <f>IF('Town Data'!C109&gt;9,'Town Data'!B109,"*")</f>
        <v>9682641.08</v>
      </c>
      <c r="D113" s="53">
        <f>IF('Town Data'!E109&gt;9,'Town Data'!D109,"*")</f>
        <v>1887336.52</v>
      </c>
      <c r="E113" s="54" t="str">
        <f>IF('Town Data'!G109&gt;9,'Town Data'!F109,"*")</f>
        <v>*</v>
      </c>
      <c r="F113" s="53">
        <f>IF('Town Data'!I109&gt;9,'Town Data'!H109,"*")</f>
        <v>12024191.01</v>
      </c>
      <c r="G113" s="53">
        <f>IF('Town Data'!K109&gt;9,'Town Data'!J109,"*")</f>
        <v>1989098.57</v>
      </c>
      <c r="H113" s="54" t="str">
        <f>IF('Town Data'!M109&gt;9,'Town Data'!L109,"*")</f>
        <v>*</v>
      </c>
      <c r="I113" s="22">
        <f t="shared" si="6"/>
        <v>-0.19473658793781917</v>
      </c>
      <c r="J113" s="22">
        <f t="shared" si="7"/>
        <v>-0.051159882941346664</v>
      </c>
      <c r="K113" s="22">
        <f t="shared" si="8"/>
      </c>
      <c r="L113" s="15"/>
    </row>
    <row r="114" spans="2:12" ht="15">
      <c r="B114" s="27" t="str">
        <f>'Town Data'!A110</f>
        <v>MONTPELIER</v>
      </c>
      <c r="C114" s="52">
        <f>IF('Town Data'!C110&gt;9,'Town Data'!B110,"*")</f>
        <v>207076646.48</v>
      </c>
      <c r="D114" s="53">
        <f>IF('Town Data'!E110&gt;9,'Town Data'!D110,"*")</f>
        <v>64898107.91</v>
      </c>
      <c r="E114" s="54">
        <f>IF('Town Data'!G110&gt;9,'Town Data'!F110,"*")</f>
        <v>2894029.6666636</v>
      </c>
      <c r="F114" s="53">
        <f>IF('Town Data'!I110&gt;9,'Town Data'!H110,"*")</f>
        <v>216937075.25</v>
      </c>
      <c r="G114" s="53">
        <f>IF('Town Data'!K110&gt;9,'Town Data'!J110,"*")</f>
        <v>67891090.56</v>
      </c>
      <c r="H114" s="54">
        <f>IF('Town Data'!M110&gt;9,'Town Data'!L110,"*")</f>
        <v>5497907.6666623</v>
      </c>
      <c r="I114" s="22">
        <f t="shared" si="6"/>
        <v>-0.04545294417119238</v>
      </c>
      <c r="J114" s="22">
        <f t="shared" si="7"/>
        <v>-0.04408505777875084</v>
      </c>
      <c r="K114" s="22">
        <f t="shared" si="8"/>
        <v>-0.4736125373272186</v>
      </c>
      <c r="L114" s="15"/>
    </row>
    <row r="115" spans="2:12" ht="15">
      <c r="B115" s="27" t="str">
        <f>'Town Data'!A111</f>
        <v>MORETOWN</v>
      </c>
      <c r="C115" s="52">
        <f>IF('Town Data'!C111&gt;9,'Town Data'!B111,"*")</f>
        <v>7237190.75</v>
      </c>
      <c r="D115" s="53">
        <f>IF('Town Data'!E111&gt;9,'Town Data'!D111,"*")</f>
        <v>2196316.55</v>
      </c>
      <c r="E115" s="54">
        <f>IF('Town Data'!G111&gt;9,'Town Data'!F111,"*")</f>
        <v>28284.9999997</v>
      </c>
      <c r="F115" s="53">
        <f>IF('Town Data'!I111&gt;9,'Town Data'!H111,"*")</f>
        <v>7085651.06</v>
      </c>
      <c r="G115" s="53">
        <f>IF('Town Data'!K111&gt;9,'Town Data'!J111,"*")</f>
        <v>2208180.13</v>
      </c>
      <c r="H115" s="54">
        <f>IF('Town Data'!M111&gt;9,'Town Data'!L111,"*")</f>
        <v>13021.1666661</v>
      </c>
      <c r="I115" s="22">
        <f t="shared" si="6"/>
        <v>0.021386840632821175</v>
      </c>
      <c r="J115" s="22">
        <f t="shared" si="7"/>
        <v>-0.005372559891660684</v>
      </c>
      <c r="K115" s="22">
        <f t="shared" si="8"/>
        <v>1.172232390922288</v>
      </c>
      <c r="L115" s="15"/>
    </row>
    <row r="116" spans="2:12" ht="15">
      <c r="B116" s="27" t="str">
        <f>'Town Data'!A112</f>
        <v>MORGAN</v>
      </c>
      <c r="C116" s="52">
        <f>IF('Town Data'!C112&gt;9,'Town Data'!B112,"*")</f>
        <v>1925204.47</v>
      </c>
      <c r="D116" s="53">
        <f>IF('Town Data'!E112&gt;9,'Town Data'!D112,"*")</f>
        <v>245697.95</v>
      </c>
      <c r="E116" s="54" t="str">
        <f>IF('Town Data'!G112&gt;9,'Town Data'!F112,"*")</f>
        <v>*</v>
      </c>
      <c r="F116" s="53">
        <f>IF('Town Data'!I112&gt;9,'Town Data'!H112,"*")</f>
        <v>2322304.49</v>
      </c>
      <c r="G116" s="53">
        <f>IF('Town Data'!K112&gt;9,'Town Data'!J112,"*")</f>
        <v>271987.07</v>
      </c>
      <c r="H116" s="54" t="str">
        <f>IF('Town Data'!M112&gt;9,'Town Data'!L112,"*")</f>
        <v>*</v>
      </c>
      <c r="I116" s="22">
        <f t="shared" si="6"/>
        <v>-0.17099395092673667</v>
      </c>
      <c r="J116" s="22">
        <f t="shared" si="7"/>
        <v>-0.09665577117323994</v>
      </c>
      <c r="K116" s="22">
        <f t="shared" si="8"/>
      </c>
      <c r="L116" s="15"/>
    </row>
    <row r="117" spans="2:12" ht="15">
      <c r="B117" s="27" t="str">
        <f>'Town Data'!A113</f>
        <v>MORRISTOWN</v>
      </c>
      <c r="C117" s="52">
        <f>IF('Town Data'!C113&gt;9,'Town Data'!B113,"*")</f>
        <v>254952703.1</v>
      </c>
      <c r="D117" s="53">
        <f>IF('Town Data'!E113&gt;9,'Town Data'!D113,"*")</f>
        <v>77984803.68</v>
      </c>
      <c r="E117" s="54">
        <f>IF('Town Data'!G113&gt;9,'Town Data'!F113,"*")</f>
        <v>2416236.9999975</v>
      </c>
      <c r="F117" s="53">
        <f>IF('Town Data'!I113&gt;9,'Town Data'!H113,"*")</f>
        <v>276699295.33</v>
      </c>
      <c r="G117" s="53">
        <f>IF('Town Data'!K113&gt;9,'Town Data'!J113,"*")</f>
        <v>77281331.39</v>
      </c>
      <c r="H117" s="54">
        <f>IF('Town Data'!M113&gt;9,'Town Data'!L113,"*")</f>
        <v>3527114.8333298</v>
      </c>
      <c r="I117" s="22">
        <f t="shared" si="6"/>
        <v>-0.0785928717457135</v>
      </c>
      <c r="J117" s="22">
        <f t="shared" si="7"/>
        <v>0.009102745480016846</v>
      </c>
      <c r="K117" s="22">
        <f t="shared" si="8"/>
        <v>-0.31495369043132837</v>
      </c>
      <c r="L117" s="15"/>
    </row>
    <row r="118" spans="2:12" ht="15">
      <c r="B118" s="27" t="str">
        <f>'Town Data'!A114</f>
        <v>MOUNT HOLLY</v>
      </c>
      <c r="C118" s="52">
        <f>IF('Town Data'!C114&gt;9,'Town Data'!B114,"*")</f>
        <v>5410233.51</v>
      </c>
      <c r="D118" s="53">
        <f>IF('Town Data'!E114&gt;9,'Town Data'!D114,"*")</f>
        <v>1593961.1</v>
      </c>
      <c r="E118" s="54" t="str">
        <f>IF('Town Data'!G114&gt;9,'Town Data'!F114,"*")</f>
        <v>*</v>
      </c>
      <c r="F118" s="53">
        <f>IF('Town Data'!I114&gt;9,'Town Data'!H114,"*")</f>
        <v>5358746.06</v>
      </c>
      <c r="G118" s="53">
        <f>IF('Town Data'!K114&gt;9,'Town Data'!J114,"*")</f>
        <v>1686438.32</v>
      </c>
      <c r="H118" s="54">
        <f>IF('Town Data'!M114&gt;9,'Town Data'!L114,"*")</f>
        <v>52712.9999997</v>
      </c>
      <c r="I118" s="22">
        <f t="shared" si="6"/>
        <v>0.009608115298525677</v>
      </c>
      <c r="J118" s="22">
        <f t="shared" si="7"/>
        <v>-0.05483581516340305</v>
      </c>
      <c r="K118" s="22">
        <f t="shared" si="8"/>
      </c>
      <c r="L118" s="15"/>
    </row>
    <row r="119" spans="2:12" ht="15">
      <c r="B119" s="27" t="str">
        <f>'Town Data'!A115</f>
        <v>NEW HAVEN</v>
      </c>
      <c r="C119" s="52">
        <f>IF('Town Data'!C115&gt;9,'Town Data'!B115,"*")</f>
        <v>133526014.39</v>
      </c>
      <c r="D119" s="53">
        <f>IF('Town Data'!E115&gt;9,'Town Data'!D115,"*")</f>
        <v>7469428.65</v>
      </c>
      <c r="E119" s="54" t="str">
        <f>IF('Town Data'!G115&gt;9,'Town Data'!F115,"*")</f>
        <v>*</v>
      </c>
      <c r="F119" s="53">
        <f>IF('Town Data'!I115&gt;9,'Town Data'!H115,"*")</f>
        <v>135680829.03</v>
      </c>
      <c r="G119" s="53">
        <f>IF('Town Data'!K115&gt;9,'Town Data'!J115,"*")</f>
        <v>7045918.18</v>
      </c>
      <c r="H119" s="54">
        <f>IF('Town Data'!M115&gt;9,'Town Data'!L115,"*")</f>
        <v>466050.6666662</v>
      </c>
      <c r="I119" s="22">
        <f t="shared" si="6"/>
        <v>-0.015881496711105413</v>
      </c>
      <c r="J119" s="22">
        <f t="shared" si="7"/>
        <v>0.06010720805730399</v>
      </c>
      <c r="K119" s="22">
        <f t="shared" si="8"/>
      </c>
      <c r="L119" s="15"/>
    </row>
    <row r="120" spans="2:12" ht="15">
      <c r="B120" s="27" t="str">
        <f>'Town Data'!A116</f>
        <v>NEWARK</v>
      </c>
      <c r="C120" s="52">
        <f>IF('Town Data'!C116&gt;9,'Town Data'!B116,"*")</f>
        <v>683953.8</v>
      </c>
      <c r="D120" s="53">
        <f>IF('Town Data'!E116&gt;9,'Town Data'!D116,"*")</f>
        <v>221417.14</v>
      </c>
      <c r="E120" s="54" t="str">
        <f>IF('Town Data'!G116&gt;9,'Town Data'!F116,"*")</f>
        <v>*</v>
      </c>
      <c r="F120" s="53">
        <f>IF('Town Data'!I116&gt;9,'Town Data'!H116,"*")</f>
        <v>872369.93</v>
      </c>
      <c r="G120" s="53">
        <f>IF('Town Data'!K116&gt;9,'Town Data'!J116,"*")</f>
        <v>111043.28</v>
      </c>
      <c r="H120" s="54" t="str">
        <f>IF('Town Data'!M116&gt;9,'Town Data'!L116,"*")</f>
        <v>*</v>
      </c>
      <c r="I120" s="22">
        <f t="shared" si="6"/>
        <v>-0.21598191721257518</v>
      </c>
      <c r="J120" s="22">
        <f t="shared" si="7"/>
        <v>0.993971539745584</v>
      </c>
      <c r="K120" s="22">
        <f t="shared" si="8"/>
      </c>
      <c r="L120" s="15"/>
    </row>
    <row r="121" spans="2:12" ht="15">
      <c r="B121" s="27" t="str">
        <f>'Town Data'!A117</f>
        <v>NEWBURY</v>
      </c>
      <c r="C121" s="52">
        <f>IF('Town Data'!C117&gt;9,'Town Data'!B117,"*")</f>
        <v>36417769.4</v>
      </c>
      <c r="D121" s="53">
        <f>IF('Town Data'!E117&gt;9,'Town Data'!D117,"*")</f>
        <v>2822589.29</v>
      </c>
      <c r="E121" s="54">
        <f>IF('Town Data'!G117&gt;9,'Town Data'!F117,"*")</f>
        <v>154243.4999996</v>
      </c>
      <c r="F121" s="53">
        <f>IF('Town Data'!I117&gt;9,'Town Data'!H117,"*")</f>
        <v>37675388.68</v>
      </c>
      <c r="G121" s="53">
        <f>IF('Town Data'!K117&gt;9,'Town Data'!J117,"*")</f>
        <v>2770071.95</v>
      </c>
      <c r="H121" s="54">
        <f>IF('Town Data'!M117&gt;9,'Town Data'!L117,"*")</f>
        <v>154688.9999993</v>
      </c>
      <c r="I121" s="22">
        <f t="shared" si="6"/>
        <v>-0.033380392984972945</v>
      </c>
      <c r="J121" s="22">
        <f t="shared" si="7"/>
        <v>0.018958836069221902</v>
      </c>
      <c r="K121" s="22">
        <f t="shared" si="8"/>
        <v>-0.002879972071071723</v>
      </c>
      <c r="L121" s="15"/>
    </row>
    <row r="122" spans="2:12" ht="15">
      <c r="B122" s="27" t="str">
        <f>'Town Data'!A118</f>
        <v>NEWFANE</v>
      </c>
      <c r="C122" s="52">
        <f>IF('Town Data'!C118&gt;9,'Town Data'!B118,"*")</f>
        <v>9816116.59</v>
      </c>
      <c r="D122" s="53">
        <f>IF('Town Data'!E118&gt;9,'Town Data'!D118,"*")</f>
        <v>5383223.74</v>
      </c>
      <c r="E122" s="54" t="str">
        <f>IF('Town Data'!G118&gt;9,'Town Data'!F118,"*")</f>
        <v>*</v>
      </c>
      <c r="F122" s="53">
        <f>IF('Town Data'!I118&gt;9,'Town Data'!H118,"*")</f>
        <v>11118936.99</v>
      </c>
      <c r="G122" s="53">
        <f>IF('Town Data'!K118&gt;9,'Town Data'!J118,"*")</f>
        <v>6341826.29</v>
      </c>
      <c r="H122" s="54" t="str">
        <f>IF('Town Data'!M118&gt;9,'Town Data'!L118,"*")</f>
        <v>*</v>
      </c>
      <c r="I122" s="22">
        <f t="shared" si="6"/>
        <v>-0.1171713088375007</v>
      </c>
      <c r="J122" s="22">
        <f t="shared" si="7"/>
        <v>-0.15115559874472687</v>
      </c>
      <c r="K122" s="22">
        <f t="shared" si="8"/>
      </c>
      <c r="L122" s="15"/>
    </row>
    <row r="123" spans="2:12" ht="15">
      <c r="B123" s="27" t="str">
        <f>'Town Data'!A119</f>
        <v>NEWPORT</v>
      </c>
      <c r="C123" s="52">
        <f>IF('Town Data'!C119&gt;9,'Town Data'!B119,"*")</f>
        <v>261387376.06</v>
      </c>
      <c r="D123" s="53">
        <f>IF('Town Data'!E119&gt;9,'Town Data'!D119,"*")</f>
        <v>43253242.8</v>
      </c>
      <c r="E123" s="54">
        <f>IF('Town Data'!G119&gt;9,'Town Data'!F119,"*")</f>
        <v>1278696.4999972</v>
      </c>
      <c r="F123" s="53">
        <f>IF('Town Data'!I119&gt;9,'Town Data'!H119,"*")</f>
        <v>257556843.13</v>
      </c>
      <c r="G123" s="53">
        <f>IF('Town Data'!K119&gt;9,'Town Data'!J119,"*")</f>
        <v>46149472.82</v>
      </c>
      <c r="H123" s="54">
        <f>IF('Town Data'!M119&gt;9,'Town Data'!L119,"*")</f>
        <v>1105176.1666619</v>
      </c>
      <c r="I123" s="22">
        <f t="shared" si="6"/>
        <v>0.014872572918074527</v>
      </c>
      <c r="J123" s="22">
        <f t="shared" si="7"/>
        <v>-0.06275759706500594</v>
      </c>
      <c r="K123" s="22">
        <f t="shared" si="8"/>
        <v>0.15700694474746488</v>
      </c>
      <c r="L123" s="15"/>
    </row>
    <row r="124" spans="2:12" ht="15">
      <c r="B124" s="27" t="str">
        <f>'Town Data'!A120</f>
        <v>NEWPORT TOWN</v>
      </c>
      <c r="C124" s="52">
        <f>IF('Town Data'!C120&gt;9,'Town Data'!B120,"*")</f>
        <v>6739913.76</v>
      </c>
      <c r="D124" s="53">
        <f>IF('Town Data'!E120&gt;9,'Town Data'!D120,"*")</f>
        <v>1282098.63</v>
      </c>
      <c r="E124" s="54" t="str">
        <f>IF('Town Data'!G120&gt;9,'Town Data'!F120,"*")</f>
        <v>*</v>
      </c>
      <c r="F124" s="53">
        <f>IF('Town Data'!I120&gt;9,'Town Data'!H120,"*")</f>
        <v>5801553.03</v>
      </c>
      <c r="G124" s="53">
        <f>IF('Town Data'!K120&gt;9,'Town Data'!J120,"*")</f>
        <v>1398406.48</v>
      </c>
      <c r="H124" s="54" t="str">
        <f>IF('Town Data'!M120&gt;9,'Town Data'!L120,"*")</f>
        <v>*</v>
      </c>
      <c r="I124" s="22">
        <f t="shared" si="6"/>
        <v>0.16174302383305103</v>
      </c>
      <c r="J124" s="22">
        <f t="shared" si="7"/>
        <v>-0.08317170412425441</v>
      </c>
      <c r="K124" s="22">
        <f t="shared" si="8"/>
      </c>
      <c r="L124" s="15"/>
    </row>
    <row r="125" spans="2:12" ht="15">
      <c r="B125" s="27" t="str">
        <f>'Town Data'!A121</f>
        <v>NORTH HERO</v>
      </c>
      <c r="C125" s="52">
        <f>IF('Town Data'!C121&gt;9,'Town Data'!B121,"*")</f>
        <v>6910791.09</v>
      </c>
      <c r="D125" s="53">
        <f>IF('Town Data'!E121&gt;9,'Town Data'!D121,"*")</f>
        <v>2423426.25</v>
      </c>
      <c r="E125" s="54" t="str">
        <f>IF('Town Data'!G121&gt;9,'Town Data'!F121,"*")</f>
        <v>*</v>
      </c>
      <c r="F125" s="53">
        <f>IF('Town Data'!I121&gt;9,'Town Data'!H121,"*")</f>
        <v>5679464.61</v>
      </c>
      <c r="G125" s="53">
        <f>IF('Town Data'!K121&gt;9,'Town Data'!J121,"*")</f>
        <v>1914762.15</v>
      </c>
      <c r="H125" s="54" t="str">
        <f>IF('Town Data'!M121&gt;9,'Town Data'!L121,"*")</f>
        <v>*</v>
      </c>
      <c r="I125" s="22">
        <f t="shared" si="6"/>
        <v>0.21680326660227212</v>
      </c>
      <c r="J125" s="22">
        <f t="shared" si="7"/>
        <v>0.2656539351375836</v>
      </c>
      <c r="K125" s="22">
        <f t="shared" si="8"/>
      </c>
      <c r="L125" s="15"/>
    </row>
    <row r="126" spans="2:12" ht="15">
      <c r="B126" s="27" t="str">
        <f>'Town Data'!A122</f>
        <v>NORTHFIELD</v>
      </c>
      <c r="C126" s="52">
        <f>IF('Town Data'!C122&gt;9,'Town Data'!B122,"*")</f>
        <v>95672950.07</v>
      </c>
      <c r="D126" s="53">
        <f>IF('Town Data'!E122&gt;9,'Town Data'!D122,"*")</f>
        <v>14589911.49</v>
      </c>
      <c r="E126" s="54">
        <f>IF('Town Data'!G122&gt;9,'Town Data'!F122,"*")</f>
        <v>1038508.4999996</v>
      </c>
      <c r="F126" s="53">
        <f>IF('Town Data'!I122&gt;9,'Town Data'!H122,"*")</f>
        <v>88241721.6</v>
      </c>
      <c r="G126" s="53">
        <f>IF('Town Data'!K122&gt;9,'Town Data'!J122,"*")</f>
        <v>14520088.77</v>
      </c>
      <c r="H126" s="54">
        <f>IF('Town Data'!M122&gt;9,'Town Data'!L122,"*")</f>
        <v>1145266.3333325</v>
      </c>
      <c r="I126" s="22">
        <f t="shared" si="6"/>
        <v>0.0842144547415539</v>
      </c>
      <c r="J126" s="22">
        <f t="shared" si="7"/>
        <v>0.004808697874097134</v>
      </c>
      <c r="K126" s="22">
        <f t="shared" si="8"/>
        <v>-0.09321659969018355</v>
      </c>
      <c r="L126" s="15"/>
    </row>
    <row r="127" spans="2:11" ht="15">
      <c r="B127" s="27" t="str">
        <f>'Town Data'!A123</f>
        <v>NORWICH</v>
      </c>
      <c r="C127" s="52">
        <f>IF('Town Data'!C123&gt;9,'Town Data'!B123,"*")</f>
        <v>45793860.58</v>
      </c>
      <c r="D127" s="53">
        <f>IF('Town Data'!E123&gt;9,'Town Data'!D123,"*")</f>
        <v>8923831.06</v>
      </c>
      <c r="E127" s="54">
        <f>IF('Town Data'!G123&gt;9,'Town Data'!F123,"*")</f>
        <v>298199.1666654</v>
      </c>
      <c r="F127" s="53">
        <f>IF('Town Data'!I123&gt;9,'Town Data'!H123,"*")</f>
        <v>33517310.16</v>
      </c>
      <c r="G127" s="53">
        <f>IF('Town Data'!K123&gt;9,'Town Data'!J123,"*")</f>
        <v>9619150.92</v>
      </c>
      <c r="H127" s="54">
        <f>IF('Town Data'!M123&gt;9,'Town Data'!L123,"*")</f>
        <v>247662.9999986</v>
      </c>
      <c r="I127" s="22">
        <f t="shared" si="6"/>
        <v>0.3662749296228131</v>
      </c>
      <c r="J127" s="22">
        <f t="shared" si="7"/>
        <v>-0.07228495173667568</v>
      </c>
      <c r="K127" s="22">
        <f t="shared" si="8"/>
        <v>0.20405214613036932</v>
      </c>
    </row>
    <row r="128" spans="2:11" ht="15">
      <c r="B128" s="27" t="str">
        <f>'Town Data'!A124</f>
        <v>ORANGE</v>
      </c>
      <c r="C128" s="52">
        <f>IF('Town Data'!C124&gt;9,'Town Data'!B124,"*")</f>
        <v>610473.83</v>
      </c>
      <c r="D128" s="53">
        <f>IF('Town Data'!E124&gt;9,'Town Data'!D124,"*")</f>
        <v>221056.62</v>
      </c>
      <c r="E128" s="54" t="str">
        <f>IF('Town Data'!G124&gt;9,'Town Data'!F124,"*")</f>
        <v>*</v>
      </c>
      <c r="F128" s="53">
        <f>IF('Town Data'!I124&gt;9,'Town Data'!H124,"*")</f>
        <v>704408.77</v>
      </c>
      <c r="G128" s="53">
        <f>IF('Town Data'!K124&gt;9,'Town Data'!J124,"*")</f>
        <v>226587.09</v>
      </c>
      <c r="H128" s="54" t="str">
        <f>IF('Town Data'!M124&gt;9,'Town Data'!L124,"*")</f>
        <v>*</v>
      </c>
      <c r="I128" s="22">
        <f t="shared" si="6"/>
        <v>-0.13335288258833014</v>
      </c>
      <c r="J128" s="22">
        <f t="shared" si="7"/>
        <v>-0.024407701250764115</v>
      </c>
      <c r="K128" s="22">
        <f t="shared" si="8"/>
      </c>
    </row>
    <row r="129" spans="2:11" ht="15">
      <c r="B129" s="27" t="str">
        <f>'Town Data'!A125</f>
        <v>ORWELL</v>
      </c>
      <c r="C129" s="52">
        <f>IF('Town Data'!C125&gt;9,'Town Data'!B125,"*")</f>
        <v>18012573.78</v>
      </c>
      <c r="D129" s="53">
        <f>IF('Town Data'!E125&gt;9,'Town Data'!D125,"*")</f>
        <v>3232574.98</v>
      </c>
      <c r="E129" s="54" t="str">
        <f>IF('Town Data'!G125&gt;9,'Town Data'!F125,"*")</f>
        <v>*</v>
      </c>
      <c r="F129" s="53">
        <f>IF('Town Data'!I125&gt;9,'Town Data'!H125,"*")</f>
        <v>16481008.56</v>
      </c>
      <c r="G129" s="53">
        <f>IF('Town Data'!K125&gt;9,'Town Data'!J125,"*")</f>
        <v>3033802.94</v>
      </c>
      <c r="H129" s="54" t="str">
        <f>IF('Town Data'!M125&gt;9,'Town Data'!L125,"*")</f>
        <v>*</v>
      </c>
      <c r="I129" s="22">
        <f t="shared" si="6"/>
        <v>0.09292909559656225</v>
      </c>
      <c r="J129" s="22">
        <f t="shared" si="7"/>
        <v>0.06551910059128628</v>
      </c>
      <c r="K129" s="22">
        <f t="shared" si="8"/>
      </c>
    </row>
    <row r="130" spans="2:11" ht="15">
      <c r="B130" s="27" t="str">
        <f>'Town Data'!A126</f>
        <v>PAWLET</v>
      </c>
      <c r="C130" s="52">
        <f>IF('Town Data'!C126&gt;9,'Town Data'!B126,"*")</f>
        <v>12659578.43</v>
      </c>
      <c r="D130" s="53">
        <f>IF('Town Data'!E126&gt;9,'Town Data'!D126,"*")</f>
        <v>3464730.07</v>
      </c>
      <c r="E130" s="54" t="str">
        <f>IF('Town Data'!G126&gt;9,'Town Data'!F126,"*")</f>
        <v>*</v>
      </c>
      <c r="F130" s="53">
        <f>IF('Town Data'!I126&gt;9,'Town Data'!H126,"*")</f>
        <v>14426429.68</v>
      </c>
      <c r="G130" s="53">
        <f>IF('Town Data'!K126&gt;9,'Town Data'!J126,"*")</f>
        <v>3578492.36</v>
      </c>
      <c r="H130" s="54">
        <f>IF('Town Data'!M126&gt;9,'Town Data'!L126,"*")</f>
        <v>36234.3333329</v>
      </c>
      <c r="I130" s="22">
        <f t="shared" si="6"/>
        <v>-0.122473216810495</v>
      </c>
      <c r="J130" s="22">
        <f t="shared" si="7"/>
        <v>-0.031790563889872336</v>
      </c>
      <c r="K130" s="22">
        <f t="shared" si="8"/>
      </c>
    </row>
    <row r="131" spans="2:11" ht="15">
      <c r="B131" s="27" t="str">
        <f>'Town Data'!A127</f>
        <v>PEACHAM</v>
      </c>
      <c r="C131" s="52">
        <f>IF('Town Data'!C127&gt;9,'Town Data'!B127,"*")</f>
        <v>88599.67</v>
      </c>
      <c r="D131" s="53">
        <f>IF('Town Data'!E127&gt;9,'Town Data'!D127,"*")</f>
        <v>49115.01</v>
      </c>
      <c r="E131" s="54" t="str">
        <f>IF('Town Data'!G127&gt;9,'Town Data'!F127,"*")</f>
        <v>*</v>
      </c>
      <c r="F131" s="53">
        <f>IF('Town Data'!I127&gt;9,'Town Data'!H127,"*")</f>
        <v>92522.75</v>
      </c>
      <c r="G131" s="53">
        <f>IF('Town Data'!K127&gt;9,'Town Data'!J127,"*")</f>
        <v>57503.47</v>
      </c>
      <c r="H131" s="54" t="str">
        <f>IF('Town Data'!M127&gt;9,'Town Data'!L127,"*")</f>
        <v>*</v>
      </c>
      <c r="I131" s="22">
        <f t="shared" si="6"/>
        <v>-0.04240124726080885</v>
      </c>
      <c r="J131" s="22">
        <f t="shared" si="7"/>
        <v>-0.14587745748213107</v>
      </c>
      <c r="K131" s="22">
        <f t="shared" si="8"/>
      </c>
    </row>
    <row r="132" spans="2:11" ht="15">
      <c r="B132" s="27" t="str">
        <f>'Town Data'!A128</f>
        <v>PERU</v>
      </c>
      <c r="C132" s="52">
        <f>IF('Town Data'!C128&gt;9,'Town Data'!B128,"*")</f>
        <v>7202164.69</v>
      </c>
      <c r="D132" s="53">
        <f>IF('Town Data'!E128&gt;9,'Town Data'!D128,"*")</f>
        <v>6104293.58</v>
      </c>
      <c r="E132" s="54" t="str">
        <f>IF('Town Data'!G128&gt;9,'Town Data'!F128,"*")</f>
        <v>*</v>
      </c>
      <c r="F132" s="53">
        <f>IF('Town Data'!I128&gt;9,'Town Data'!H128,"*")</f>
        <v>6274836.77</v>
      </c>
      <c r="G132" s="53">
        <f>IF('Town Data'!K128&gt;9,'Town Data'!J128,"*")</f>
        <v>4702394.72</v>
      </c>
      <c r="H132" s="54" t="str">
        <f>IF('Town Data'!M128&gt;9,'Town Data'!L128,"*")</f>
        <v>*</v>
      </c>
      <c r="I132" s="22">
        <f t="shared" si="6"/>
        <v>0.1477851861316228</v>
      </c>
      <c r="J132" s="22">
        <f t="shared" si="7"/>
        <v>0.2981244543418508</v>
      </c>
      <c r="K132" s="22">
        <f t="shared" si="8"/>
      </c>
    </row>
    <row r="133" spans="2:11" ht="15">
      <c r="B133" s="27" t="str">
        <f>'Town Data'!A129</f>
        <v>PITTSFIELD</v>
      </c>
      <c r="C133" s="52">
        <f>IF('Town Data'!C129&gt;9,'Town Data'!B129,"*")</f>
        <v>12989001.22</v>
      </c>
      <c r="D133" s="53">
        <f>IF('Town Data'!E129&gt;9,'Town Data'!D129,"*")</f>
        <v>3543814.61</v>
      </c>
      <c r="E133" s="54" t="str">
        <f>IF('Town Data'!G129&gt;9,'Town Data'!F129,"*")</f>
        <v>*</v>
      </c>
      <c r="F133" s="53">
        <f>IF('Town Data'!I129&gt;9,'Town Data'!H129,"*")</f>
        <v>11320469.42</v>
      </c>
      <c r="G133" s="53">
        <f>IF('Town Data'!K129&gt;9,'Town Data'!J129,"*")</f>
        <v>3331465.38</v>
      </c>
      <c r="H133" s="54" t="str">
        <f>IF('Town Data'!M129&gt;9,'Town Data'!L129,"*")</f>
        <v>*</v>
      </c>
      <c r="I133" s="22">
        <f t="shared" si="6"/>
        <v>0.14739069009383896</v>
      </c>
      <c r="J133" s="22">
        <f t="shared" si="7"/>
        <v>0.06374048827726374</v>
      </c>
      <c r="K133" s="22">
        <f t="shared" si="8"/>
      </c>
    </row>
    <row r="134" spans="2:11" ht="15">
      <c r="B134" s="27" t="str">
        <f>'Town Data'!A130</f>
        <v>PITTSFORD</v>
      </c>
      <c r="C134" s="52">
        <f>IF('Town Data'!C130&gt;9,'Town Data'!B130,"*")</f>
        <v>33479662.47</v>
      </c>
      <c r="D134" s="53">
        <f>IF('Town Data'!E130&gt;9,'Town Data'!D130,"*")</f>
        <v>7492013.22</v>
      </c>
      <c r="E134" s="54">
        <f>IF('Town Data'!G130&gt;9,'Town Data'!F130,"*")</f>
        <v>125402.6666662</v>
      </c>
      <c r="F134" s="53">
        <f>IF('Town Data'!I130&gt;9,'Town Data'!H130,"*")</f>
        <v>34432522.83</v>
      </c>
      <c r="G134" s="53">
        <f>IF('Town Data'!K130&gt;9,'Town Data'!J130,"*")</f>
        <v>7829399.11</v>
      </c>
      <c r="H134" s="54">
        <f>IF('Town Data'!M130&gt;9,'Town Data'!L130,"*")</f>
        <v>142020.8333327</v>
      </c>
      <c r="I134" s="22">
        <f t="shared" si="6"/>
        <v>-0.027673265903415054</v>
      </c>
      <c r="J134" s="22">
        <f t="shared" si="7"/>
        <v>-0.04309218182134549</v>
      </c>
      <c r="K134" s="22">
        <f t="shared" si="8"/>
        <v>-0.11701217544309173</v>
      </c>
    </row>
    <row r="135" spans="2:11" ht="15">
      <c r="B135" s="27" t="str">
        <f>'Town Data'!A131</f>
        <v>PLAINFIELD</v>
      </c>
      <c r="C135" s="52">
        <f>IF('Town Data'!C131&gt;9,'Town Data'!B131,"*")</f>
        <v>7846857.57</v>
      </c>
      <c r="D135" s="53">
        <f>IF('Town Data'!E131&gt;9,'Town Data'!D131,"*")</f>
        <v>1299733.09</v>
      </c>
      <c r="E135" s="54" t="str">
        <f>IF('Town Data'!G131&gt;9,'Town Data'!F131,"*")</f>
        <v>*</v>
      </c>
      <c r="F135" s="53">
        <f>IF('Town Data'!I131&gt;9,'Town Data'!H131,"*")</f>
        <v>8676315.51</v>
      </c>
      <c r="G135" s="53">
        <f>IF('Town Data'!K131&gt;9,'Town Data'!J131,"*")</f>
        <v>1615553.64</v>
      </c>
      <c r="H135" s="54">
        <f>IF('Town Data'!M131&gt;9,'Town Data'!L131,"*")</f>
        <v>732524.3333327</v>
      </c>
      <c r="I135" s="22">
        <f t="shared" si="6"/>
        <v>-0.09560025094108172</v>
      </c>
      <c r="J135" s="22">
        <f t="shared" si="7"/>
        <v>-0.19548750482837562</v>
      </c>
      <c r="K135" s="22">
        <f t="shared" si="8"/>
      </c>
    </row>
    <row r="136" spans="2:11" ht="15">
      <c r="B136" s="27" t="str">
        <f>'Town Data'!A132</f>
        <v>PLYMOUTH</v>
      </c>
      <c r="C136" s="52">
        <f>IF('Town Data'!C132&gt;9,'Town Data'!B132,"*")</f>
        <v>5192799.34</v>
      </c>
      <c r="D136" s="53">
        <f>IF('Town Data'!E132&gt;9,'Town Data'!D132,"*")</f>
        <v>572701.91</v>
      </c>
      <c r="E136" s="54" t="str">
        <f>IF('Town Data'!G132&gt;9,'Town Data'!F132,"*")</f>
        <v>*</v>
      </c>
      <c r="F136" s="53">
        <f>IF('Town Data'!I132&gt;9,'Town Data'!H132,"*")</f>
        <v>3795287.9</v>
      </c>
      <c r="G136" s="53">
        <f>IF('Town Data'!K132&gt;9,'Town Data'!J132,"*")</f>
        <v>223962.65</v>
      </c>
      <c r="H136" s="54" t="str">
        <f>IF('Town Data'!M132&gt;9,'Town Data'!L132,"*")</f>
        <v>*</v>
      </c>
      <c r="I136" s="22">
        <f t="shared" si="6"/>
        <v>0.3682227743513213</v>
      </c>
      <c r="J136" s="22">
        <f t="shared" si="7"/>
        <v>1.557131334175587</v>
      </c>
      <c r="K136" s="22">
        <f t="shared" si="8"/>
      </c>
    </row>
    <row r="137" spans="2:11" ht="15">
      <c r="B137" s="27" t="str">
        <f>'Town Data'!A133</f>
        <v>POMFRET</v>
      </c>
      <c r="C137" s="52">
        <f>IF('Town Data'!C133&gt;9,'Town Data'!B133,"*")</f>
        <v>2046675.41</v>
      </c>
      <c r="D137" s="53">
        <f>IF('Town Data'!E133&gt;9,'Town Data'!D133,"*")</f>
        <v>1222008.94</v>
      </c>
      <c r="E137" s="54" t="str">
        <f>IF('Town Data'!G133&gt;9,'Town Data'!F133,"*")</f>
        <v>*</v>
      </c>
      <c r="F137" s="53">
        <f>IF('Town Data'!I133&gt;9,'Town Data'!H133,"*")</f>
        <v>1066470.03</v>
      </c>
      <c r="G137" s="53">
        <f>IF('Town Data'!K133&gt;9,'Town Data'!J133,"*")</f>
        <v>599812.85</v>
      </c>
      <c r="H137" s="54" t="str">
        <f>IF('Town Data'!M133&gt;9,'Town Data'!L133,"*")</f>
        <v>*</v>
      </c>
      <c r="I137" s="22">
        <f t="shared" si="6"/>
        <v>0.9191119791711352</v>
      </c>
      <c r="J137" s="22">
        <f t="shared" si="7"/>
        <v>1.0373170398066665</v>
      </c>
      <c r="K137" s="22">
        <f t="shared" si="8"/>
      </c>
    </row>
    <row r="138" spans="2:11" ht="15">
      <c r="B138" s="27" t="str">
        <f>'Town Data'!A134</f>
        <v>POULTNEY</v>
      </c>
      <c r="C138" s="52">
        <f>IF('Town Data'!C134&gt;9,'Town Data'!B134,"*")</f>
        <v>53888063.99</v>
      </c>
      <c r="D138" s="53">
        <f>IF('Town Data'!E134&gt;9,'Town Data'!D134,"*")</f>
        <v>8103526.64</v>
      </c>
      <c r="E138" s="54">
        <f>IF('Town Data'!G134&gt;9,'Town Data'!F134,"*")</f>
        <v>92533.833333</v>
      </c>
      <c r="F138" s="53">
        <f>IF('Town Data'!I134&gt;9,'Town Data'!H134,"*")</f>
        <v>53408367.79</v>
      </c>
      <c r="G138" s="53">
        <f>IF('Town Data'!K134&gt;9,'Town Data'!J134,"*")</f>
        <v>8555192.39</v>
      </c>
      <c r="H138" s="54">
        <f>IF('Town Data'!M134&gt;9,'Town Data'!L134,"*")</f>
        <v>74821.1666663</v>
      </c>
      <c r="I138" s="22">
        <f t="shared" si="6"/>
        <v>0.008981667477391429</v>
      </c>
      <c r="J138" s="22">
        <f t="shared" si="7"/>
        <v>-0.05279434165945167</v>
      </c>
      <c r="K138" s="22">
        <f t="shared" si="8"/>
        <v>0.23673336645093918</v>
      </c>
    </row>
    <row r="139" spans="2:11" ht="15">
      <c r="B139" s="27" t="str">
        <f>'Town Data'!A135</f>
        <v>POWNAL</v>
      </c>
      <c r="C139" s="52">
        <f>IF('Town Data'!C135&gt;9,'Town Data'!B135,"*")</f>
        <v>10777435.98</v>
      </c>
      <c r="D139" s="53">
        <f>IF('Town Data'!E135&gt;9,'Town Data'!D135,"*")</f>
        <v>4978549.08</v>
      </c>
      <c r="E139" s="54" t="str">
        <f>IF('Town Data'!G135&gt;9,'Town Data'!F135,"*")</f>
        <v>*</v>
      </c>
      <c r="F139" s="53">
        <f>IF('Town Data'!I135&gt;9,'Town Data'!H135,"*")</f>
        <v>10278916.34</v>
      </c>
      <c r="G139" s="53">
        <f>IF('Town Data'!K135&gt;9,'Town Data'!J135,"*")</f>
        <v>4858237.07</v>
      </c>
      <c r="H139" s="54">
        <f>IF('Town Data'!M135&gt;9,'Town Data'!L135,"*")</f>
        <v>93367.833333</v>
      </c>
      <c r="I139" s="22">
        <f t="shared" si="6"/>
        <v>0.04849924092290069</v>
      </c>
      <c r="J139" s="22">
        <f t="shared" si="7"/>
        <v>0.024764540771988256</v>
      </c>
      <c r="K139" s="22">
        <f t="shared" si="8"/>
      </c>
    </row>
    <row r="140" spans="2:11" ht="15">
      <c r="B140" s="27" t="str">
        <f>'Town Data'!A136</f>
        <v>PROCTOR</v>
      </c>
      <c r="C140" s="52">
        <f>IF('Town Data'!C136&gt;9,'Town Data'!B136,"*")</f>
        <v>13250278.68</v>
      </c>
      <c r="D140" s="53">
        <f>IF('Town Data'!E136&gt;9,'Town Data'!D136,"*")</f>
        <v>1600398.13</v>
      </c>
      <c r="E140" s="54" t="str">
        <f>IF('Town Data'!G136&gt;9,'Town Data'!F136,"*")</f>
        <v>*</v>
      </c>
      <c r="F140" s="53">
        <f>IF('Town Data'!I136&gt;9,'Town Data'!H136,"*")</f>
        <v>12208431.74</v>
      </c>
      <c r="G140" s="53">
        <f>IF('Town Data'!K136&gt;9,'Town Data'!J136,"*")</f>
        <v>1540846.78</v>
      </c>
      <c r="H140" s="54" t="str">
        <f>IF('Town Data'!M136&gt;9,'Town Data'!L136,"*")</f>
        <v>*</v>
      </c>
      <c r="I140" s="22">
        <f t="shared" si="6"/>
        <v>0.08533831061908362</v>
      </c>
      <c r="J140" s="22">
        <f t="shared" si="7"/>
        <v>0.03864845666225156</v>
      </c>
      <c r="K140" s="22">
        <f t="shared" si="8"/>
      </c>
    </row>
    <row r="141" spans="2:11" ht="15">
      <c r="B141" s="27" t="str">
        <f>'Town Data'!A137</f>
        <v>PUTNEY</v>
      </c>
      <c r="C141" s="52">
        <f>IF('Town Data'!C137&gt;9,'Town Data'!B137,"*")</f>
        <v>55218300.97</v>
      </c>
      <c r="D141" s="53">
        <f>IF('Town Data'!E137&gt;9,'Town Data'!D137,"*")</f>
        <v>3954193.36</v>
      </c>
      <c r="E141" s="54">
        <f>IF('Town Data'!G137&gt;9,'Town Data'!F137,"*")</f>
        <v>358671.6666657</v>
      </c>
      <c r="F141" s="53">
        <f>IF('Town Data'!I137&gt;9,'Town Data'!H137,"*")</f>
        <v>60817221.34</v>
      </c>
      <c r="G141" s="53">
        <f>IF('Town Data'!K137&gt;9,'Town Data'!J137,"*")</f>
        <v>4659991.7</v>
      </c>
      <c r="H141" s="54">
        <f>IF('Town Data'!M137&gt;9,'Town Data'!L137,"*")</f>
        <v>341743.9999991</v>
      </c>
      <c r="I141" s="22">
        <f t="shared" si="6"/>
        <v>-0.09206143007914022</v>
      </c>
      <c r="J141" s="22">
        <f t="shared" si="7"/>
        <v>-0.15145914101091645</v>
      </c>
      <c r="K141" s="22">
        <f t="shared" si="8"/>
        <v>0.0495331788316534</v>
      </c>
    </row>
    <row r="142" spans="2:11" ht="15">
      <c r="B142" s="27" t="str">
        <f>'Town Data'!A138</f>
        <v>RANDOLPH</v>
      </c>
      <c r="C142" s="52">
        <f>IF('Town Data'!C138&gt;9,'Town Data'!B138,"*")</f>
        <v>165224062.42</v>
      </c>
      <c r="D142" s="53">
        <f>IF('Town Data'!E138&gt;9,'Town Data'!D138,"*")</f>
        <v>24204823.36</v>
      </c>
      <c r="E142" s="54">
        <f>IF('Town Data'!G138&gt;9,'Town Data'!F138,"*")</f>
        <v>970332.999998</v>
      </c>
      <c r="F142" s="53">
        <f>IF('Town Data'!I138&gt;9,'Town Data'!H138,"*")</f>
        <v>162622296.38</v>
      </c>
      <c r="G142" s="53">
        <f>IF('Town Data'!K138&gt;9,'Town Data'!J138,"*")</f>
        <v>24793894.77</v>
      </c>
      <c r="H142" s="54">
        <f>IF('Town Data'!M138&gt;9,'Town Data'!L138,"*")</f>
        <v>1559692.4999978</v>
      </c>
      <c r="I142" s="22">
        <f t="shared" si="6"/>
        <v>0.015998827331280805</v>
      </c>
      <c r="J142" s="22">
        <f t="shared" si="7"/>
        <v>-0.023758728326650883</v>
      </c>
      <c r="K142" s="22">
        <f t="shared" si="8"/>
        <v>-0.3778690350826405</v>
      </c>
    </row>
    <row r="143" spans="2:11" ht="15">
      <c r="B143" s="27" t="str">
        <f>'Town Data'!A139</f>
        <v>READING</v>
      </c>
      <c r="C143" s="52">
        <f>IF('Town Data'!C139&gt;9,'Town Data'!B139,"*")</f>
        <v>1265228.85</v>
      </c>
      <c r="D143" s="53">
        <f>IF('Town Data'!E139&gt;9,'Town Data'!D139,"*")</f>
        <v>566216.13</v>
      </c>
      <c r="E143" s="54" t="str">
        <f>IF('Town Data'!G139&gt;9,'Town Data'!F139,"*")</f>
        <v>*</v>
      </c>
      <c r="F143" s="53">
        <f>IF('Town Data'!I139&gt;9,'Town Data'!H139,"*")</f>
        <v>1143878.66</v>
      </c>
      <c r="G143" s="53">
        <f>IF('Town Data'!K139&gt;9,'Town Data'!J139,"*")</f>
        <v>562553.84</v>
      </c>
      <c r="H143" s="54" t="str">
        <f>IF('Town Data'!M139&gt;9,'Town Data'!L139,"*")</f>
        <v>*</v>
      </c>
      <c r="I143" s="22">
        <f t="shared" si="6"/>
        <v>0.10608659313567419</v>
      </c>
      <c r="J143" s="22">
        <f t="shared" si="7"/>
        <v>0.0065101146585365725</v>
      </c>
      <c r="K143" s="22">
        <f t="shared" si="8"/>
      </c>
    </row>
    <row r="144" spans="2:11" ht="15">
      <c r="B144" s="27" t="str">
        <f>'Town Data'!A140</f>
        <v>READSBORO</v>
      </c>
      <c r="C144" s="52">
        <f>IF('Town Data'!C140&gt;9,'Town Data'!B140,"*")</f>
        <v>1759236.12</v>
      </c>
      <c r="D144" s="53">
        <f>IF('Town Data'!E140&gt;9,'Town Data'!D140,"*")</f>
        <v>529078.75</v>
      </c>
      <c r="E144" s="54" t="str">
        <f>IF('Town Data'!G140&gt;9,'Town Data'!F140,"*")</f>
        <v>*</v>
      </c>
      <c r="F144" s="53">
        <f>IF('Town Data'!I140&gt;9,'Town Data'!H140,"*")</f>
        <v>1791976.34</v>
      </c>
      <c r="G144" s="53">
        <f>IF('Town Data'!K140&gt;9,'Town Data'!J140,"*")</f>
        <v>449136.49</v>
      </c>
      <c r="H144" s="54" t="str">
        <f>IF('Town Data'!M140&gt;9,'Town Data'!L140,"*")</f>
        <v>*</v>
      </c>
      <c r="I144" s="22">
        <f t="shared" si="6"/>
        <v>-0.018270453280649884</v>
      </c>
      <c r="J144" s="22">
        <f t="shared" si="7"/>
        <v>0.1779910156041875</v>
      </c>
      <c r="K144" s="22">
        <f t="shared" si="8"/>
      </c>
    </row>
    <row r="145" spans="2:11" ht="15">
      <c r="B145" s="27" t="str">
        <f>'Town Data'!A141</f>
        <v>RICHFORD</v>
      </c>
      <c r="C145" s="52">
        <f>IF('Town Data'!C141&gt;9,'Town Data'!B141,"*")</f>
        <v>65549068.29</v>
      </c>
      <c r="D145" s="53">
        <f>IF('Town Data'!E141&gt;9,'Town Data'!D141,"*")</f>
        <v>3214214.59</v>
      </c>
      <c r="E145" s="54">
        <f>IF('Town Data'!G141&gt;9,'Town Data'!F141,"*")</f>
        <v>37636.9999995</v>
      </c>
      <c r="F145" s="53">
        <f>IF('Town Data'!I141&gt;9,'Town Data'!H141,"*")</f>
        <v>63429825.07</v>
      </c>
      <c r="G145" s="53">
        <f>IF('Town Data'!K141&gt;9,'Town Data'!J141,"*")</f>
        <v>3205050.7</v>
      </c>
      <c r="H145" s="54">
        <f>IF('Town Data'!M141&gt;9,'Town Data'!L141,"*")</f>
        <v>73301.8333327</v>
      </c>
      <c r="I145" s="22">
        <f t="shared" si="6"/>
        <v>0.033410831854908014</v>
      </c>
      <c r="J145" s="22">
        <f t="shared" si="7"/>
        <v>0.0028592028200988095</v>
      </c>
      <c r="K145" s="22">
        <f t="shared" si="8"/>
        <v>-0.48654763068920254</v>
      </c>
    </row>
    <row r="146" spans="2:11" ht="15">
      <c r="B146" s="27" t="str">
        <f>'Town Data'!A142</f>
        <v>RICHMOND</v>
      </c>
      <c r="C146" s="52">
        <f>IF('Town Data'!C142&gt;9,'Town Data'!B142,"*")</f>
        <v>112642046.85</v>
      </c>
      <c r="D146" s="53">
        <f>IF('Town Data'!E142&gt;9,'Town Data'!D142,"*")</f>
        <v>24541889.58</v>
      </c>
      <c r="E146" s="54">
        <f>IF('Town Data'!G142&gt;9,'Town Data'!F142,"*")</f>
        <v>559048.4999993</v>
      </c>
      <c r="F146" s="53">
        <f>IF('Town Data'!I142&gt;9,'Town Data'!H142,"*")</f>
        <v>116328405.59</v>
      </c>
      <c r="G146" s="53">
        <f>IF('Town Data'!K142&gt;9,'Town Data'!J142,"*")</f>
        <v>25267456.61</v>
      </c>
      <c r="H146" s="54">
        <f>IF('Town Data'!M142&gt;9,'Town Data'!L142,"*")</f>
        <v>649571.9999987</v>
      </c>
      <c r="I146" s="22">
        <f t="shared" si="6"/>
        <v>-0.03168923979747988</v>
      </c>
      <c r="J146" s="22">
        <f t="shared" si="7"/>
        <v>-0.028715475451250857</v>
      </c>
      <c r="K146" s="22">
        <f t="shared" si="8"/>
        <v>-0.1393586854106722</v>
      </c>
    </row>
    <row r="147" spans="2:11" ht="15">
      <c r="B147" s="27" t="str">
        <f>'Town Data'!A143</f>
        <v>RIPTON</v>
      </c>
      <c r="C147" s="52">
        <f>IF('Town Data'!C143&gt;9,'Town Data'!B143,"*")</f>
        <v>2786165.35</v>
      </c>
      <c r="D147" s="53">
        <f>IF('Town Data'!E143&gt;9,'Town Data'!D143,"*")</f>
        <v>69552.18</v>
      </c>
      <c r="E147" s="54" t="str">
        <f>IF('Town Data'!G143&gt;9,'Town Data'!F143,"*")</f>
        <v>*</v>
      </c>
      <c r="F147" s="53">
        <f>IF('Town Data'!I143&gt;9,'Town Data'!H143,"*")</f>
        <v>2602150.07</v>
      </c>
      <c r="G147" s="53">
        <f>IF('Town Data'!K143&gt;9,'Town Data'!J143,"*")</f>
        <v>75196.93</v>
      </c>
      <c r="H147" s="54" t="str">
        <f>IF('Town Data'!M143&gt;9,'Town Data'!L143,"*")</f>
        <v>*</v>
      </c>
      <c r="I147" s="22">
        <f t="shared" si="6"/>
        <v>0.07071662857630662</v>
      </c>
      <c r="J147" s="22">
        <f t="shared" si="7"/>
        <v>-0.07506622943250477</v>
      </c>
      <c r="K147" s="22">
        <f t="shared" si="8"/>
      </c>
    </row>
    <row r="148" spans="2:11" ht="15">
      <c r="B148" s="27" t="str">
        <f>'Town Data'!A144</f>
        <v>ROCHESTER</v>
      </c>
      <c r="C148" s="52">
        <f>IF('Town Data'!C144&gt;9,'Town Data'!B144,"*")</f>
        <v>30671904.46</v>
      </c>
      <c r="D148" s="53">
        <f>IF('Town Data'!E144&gt;9,'Town Data'!D144,"*")</f>
        <v>3166483.05</v>
      </c>
      <c r="E148" s="54" t="str">
        <f>IF('Town Data'!G144&gt;9,'Town Data'!F144,"*")</f>
        <v>*</v>
      </c>
      <c r="F148" s="53">
        <f>IF('Town Data'!I144&gt;9,'Town Data'!H144,"*")</f>
        <v>25519810.52</v>
      </c>
      <c r="G148" s="53">
        <f>IF('Town Data'!K144&gt;9,'Town Data'!J144,"*")</f>
        <v>3269698.09</v>
      </c>
      <c r="H148" s="54">
        <f>IF('Town Data'!M144&gt;9,'Town Data'!L144,"*")</f>
        <v>25807.4999997</v>
      </c>
      <c r="I148" s="22">
        <f t="shared" si="6"/>
        <v>0.20188605773394283</v>
      </c>
      <c r="J148" s="22">
        <f t="shared" si="7"/>
        <v>-0.03156714692273012</v>
      </c>
      <c r="K148" s="22">
        <f t="shared" si="8"/>
      </c>
    </row>
    <row r="149" spans="2:11" ht="15">
      <c r="B149" s="27" t="str">
        <f>'Town Data'!A145</f>
        <v>ROCKINGHAM</v>
      </c>
      <c r="C149" s="52">
        <f>IF('Town Data'!C145&gt;9,'Town Data'!B145,"*")</f>
        <v>100752181.38</v>
      </c>
      <c r="D149" s="53">
        <f>IF('Town Data'!E145&gt;9,'Town Data'!D145,"*")</f>
        <v>14980754.07</v>
      </c>
      <c r="E149" s="54">
        <f>IF('Town Data'!G145&gt;9,'Town Data'!F145,"*")</f>
        <v>788022.9999988</v>
      </c>
      <c r="F149" s="53">
        <f>IF('Town Data'!I145&gt;9,'Town Data'!H145,"*")</f>
        <v>163260998.85</v>
      </c>
      <c r="G149" s="53">
        <f>IF('Town Data'!K145&gt;9,'Town Data'!J145,"*")</f>
        <v>15368762.65</v>
      </c>
      <c r="H149" s="54">
        <f>IF('Town Data'!M145&gt;9,'Town Data'!L145,"*")</f>
        <v>1123843.9999985</v>
      </c>
      <c r="I149" s="22">
        <f t="shared" si="6"/>
        <v>-0.382876608071175</v>
      </c>
      <c r="J149" s="22">
        <f t="shared" si="7"/>
        <v>-0.025246572468864307</v>
      </c>
      <c r="K149" s="22">
        <f t="shared" si="8"/>
        <v>-0.29881460416227545</v>
      </c>
    </row>
    <row r="150" spans="2:11" ht="15">
      <c r="B150" s="27" t="str">
        <f>'Town Data'!A146</f>
        <v>ROXBURY</v>
      </c>
      <c r="C150" s="52">
        <f>IF('Town Data'!C146&gt;9,'Town Data'!B146,"*")</f>
        <v>1054204.8</v>
      </c>
      <c r="D150" s="53">
        <f>IF('Town Data'!E146&gt;9,'Town Data'!D146,"*")</f>
        <v>379051.02</v>
      </c>
      <c r="E150" s="54" t="str">
        <f>IF('Town Data'!G146&gt;9,'Town Data'!F146,"*")</f>
        <v>*</v>
      </c>
      <c r="F150" s="53">
        <f>IF('Town Data'!I146&gt;9,'Town Data'!H146,"*")</f>
        <v>1032730.78</v>
      </c>
      <c r="G150" s="53">
        <f>IF('Town Data'!K146&gt;9,'Town Data'!J146,"*")</f>
        <v>374622.12</v>
      </c>
      <c r="H150" s="54" t="str">
        <f>IF('Town Data'!M146&gt;9,'Town Data'!L146,"*")</f>
        <v>*</v>
      </c>
      <c r="I150" s="22">
        <f t="shared" si="6"/>
        <v>0.02079343466455025</v>
      </c>
      <c r="J150" s="22">
        <f t="shared" si="7"/>
        <v>0.011822313108473209</v>
      </c>
      <c r="K150" s="22">
        <f t="shared" si="8"/>
      </c>
    </row>
    <row r="151" spans="2:11" ht="15">
      <c r="B151" s="27" t="str">
        <f>'Town Data'!A147</f>
        <v>ROYALTON</v>
      </c>
      <c r="C151" s="52">
        <f>IF('Town Data'!C147&gt;9,'Town Data'!B147,"*")</f>
        <v>49746039.69</v>
      </c>
      <c r="D151" s="53">
        <f>IF('Town Data'!E147&gt;9,'Town Data'!D147,"*")</f>
        <v>12834731.93</v>
      </c>
      <c r="E151" s="54">
        <f>IF('Town Data'!G147&gt;9,'Town Data'!F147,"*")</f>
        <v>854226.3333326</v>
      </c>
      <c r="F151" s="53">
        <f>IF('Town Data'!I147&gt;9,'Town Data'!H147,"*")</f>
        <v>48212468.19</v>
      </c>
      <c r="G151" s="53">
        <f>IF('Town Data'!K147&gt;9,'Town Data'!J147,"*")</f>
        <v>12586583.99</v>
      </c>
      <c r="H151" s="54">
        <f>IF('Town Data'!M147&gt;9,'Town Data'!L147,"*")</f>
        <v>366004.3333328</v>
      </c>
      <c r="I151" s="22">
        <f t="shared" si="6"/>
        <v>0.031808607971621876</v>
      </c>
      <c r="J151" s="22">
        <f t="shared" si="7"/>
        <v>0.019715273039702608</v>
      </c>
      <c r="K151" s="22">
        <f t="shared" si="8"/>
        <v>1.3339240974392235</v>
      </c>
    </row>
    <row r="152" spans="2:11" ht="15">
      <c r="B152" s="27" t="str">
        <f>'Town Data'!A148</f>
        <v>RUPERT</v>
      </c>
      <c r="C152" s="52">
        <f>IF('Town Data'!C148&gt;9,'Town Data'!B148,"*")</f>
        <v>1450711.07</v>
      </c>
      <c r="D152" s="53">
        <f>IF('Town Data'!E148&gt;9,'Town Data'!D148,"*")</f>
        <v>313557.01</v>
      </c>
      <c r="E152" s="54" t="str">
        <f>IF('Town Data'!G148&gt;9,'Town Data'!F148,"*")</f>
        <v>*</v>
      </c>
      <c r="F152" s="53">
        <f>IF('Town Data'!I148&gt;9,'Town Data'!H148,"*")</f>
        <v>2015754.8</v>
      </c>
      <c r="G152" s="53">
        <f>IF('Town Data'!K148&gt;9,'Town Data'!J148,"*")</f>
        <v>303177.06</v>
      </c>
      <c r="H152" s="54" t="str">
        <f>IF('Town Data'!M148&gt;9,'Town Data'!L148,"*")</f>
        <v>*</v>
      </c>
      <c r="I152" s="22">
        <f t="shared" si="6"/>
        <v>-0.2803137216887689</v>
      </c>
      <c r="J152" s="22">
        <f t="shared" si="7"/>
        <v>0.03423725396637863</v>
      </c>
      <c r="K152" s="22">
        <f t="shared" si="8"/>
      </c>
    </row>
    <row r="153" spans="2:11" ht="15">
      <c r="B153" s="27" t="str">
        <f>'Town Data'!A149</f>
        <v>RUTLAND</v>
      </c>
      <c r="C153" s="52">
        <f>IF('Town Data'!C149&gt;9,'Town Data'!B149,"*")</f>
        <v>542084323.87</v>
      </c>
      <c r="D153" s="53">
        <f>IF('Town Data'!E149&gt;9,'Town Data'!D149,"*")</f>
        <v>171434983.06</v>
      </c>
      <c r="E153" s="54">
        <f>IF('Town Data'!G149&gt;9,'Town Data'!F149,"*")</f>
        <v>6862674.3333279</v>
      </c>
      <c r="F153" s="53">
        <f>IF('Town Data'!I149&gt;9,'Town Data'!H149,"*")</f>
        <v>542192180.74</v>
      </c>
      <c r="G153" s="53">
        <f>IF('Town Data'!K149&gt;9,'Town Data'!J149,"*")</f>
        <v>172325297.27</v>
      </c>
      <c r="H153" s="54">
        <f>IF('Town Data'!M149&gt;9,'Town Data'!L149,"*")</f>
        <v>6792429.3333252</v>
      </c>
      <c r="I153" s="22">
        <f t="shared" si="6"/>
        <v>-0.00019892738005332077</v>
      </c>
      <c r="J153" s="22">
        <f t="shared" si="7"/>
        <v>-0.00516647424437667</v>
      </c>
      <c r="K153" s="22">
        <f t="shared" si="8"/>
        <v>0.01034166077489566</v>
      </c>
    </row>
    <row r="154" spans="2:11" ht="15">
      <c r="B154" s="27" t="str">
        <f>'Town Data'!A150</f>
        <v>RUTLAND TOWN</v>
      </c>
      <c r="C154" s="52">
        <f>IF('Town Data'!C150&gt;9,'Town Data'!B150,"*")</f>
        <v>296649817.13</v>
      </c>
      <c r="D154" s="53">
        <f>IF('Town Data'!E150&gt;9,'Town Data'!D150,"*")</f>
        <v>114442344.33</v>
      </c>
      <c r="E154" s="54">
        <f>IF('Town Data'!G150&gt;9,'Town Data'!F150,"*")</f>
        <v>13042275.6666653</v>
      </c>
      <c r="F154" s="53">
        <f>IF('Town Data'!I150&gt;9,'Town Data'!H150,"*")</f>
        <v>299450833.67</v>
      </c>
      <c r="G154" s="53">
        <f>IF('Town Data'!K150&gt;9,'Town Data'!J150,"*")</f>
        <v>114706053.39</v>
      </c>
      <c r="H154" s="54">
        <f>IF('Town Data'!M150&gt;9,'Town Data'!L150,"*")</f>
        <v>14414816.3333307</v>
      </c>
      <c r="I154" s="22">
        <f t="shared" si="6"/>
        <v>-0.009353844521557719</v>
      </c>
      <c r="J154" s="22">
        <f t="shared" si="7"/>
        <v>-0.0022989986335193043</v>
      </c>
      <c r="K154" s="22">
        <f t="shared" si="8"/>
        <v>-0.09521735379255152</v>
      </c>
    </row>
    <row r="155" spans="2:11" ht="15">
      <c r="B155" s="27" t="str">
        <f>'Town Data'!A151</f>
        <v>RYEGATE</v>
      </c>
      <c r="C155" s="52">
        <f>IF('Town Data'!C151&gt;9,'Town Data'!B151,"*")</f>
        <v>22415068.02</v>
      </c>
      <c r="D155" s="53">
        <f>IF('Town Data'!E151&gt;9,'Town Data'!D151,"*")</f>
        <v>795252.91</v>
      </c>
      <c r="E155" s="54" t="str">
        <f>IF('Town Data'!G151&gt;9,'Town Data'!F151,"*")</f>
        <v>*</v>
      </c>
      <c r="F155" s="53">
        <f>IF('Town Data'!I151&gt;9,'Town Data'!H151,"*")</f>
        <v>23518636.53</v>
      </c>
      <c r="G155" s="53">
        <f>IF('Town Data'!K151&gt;9,'Town Data'!J151,"*")</f>
        <v>784014.56</v>
      </c>
      <c r="H155" s="54">
        <f>IF('Town Data'!M151&gt;9,'Town Data'!L151,"*")</f>
        <v>323723.6666663</v>
      </c>
      <c r="I155" s="22">
        <f t="shared" si="6"/>
        <v>-0.0469231500130676</v>
      </c>
      <c r="J155" s="22">
        <f t="shared" si="7"/>
        <v>0.014334363892425641</v>
      </c>
      <c r="K155" s="22">
        <f t="shared" si="8"/>
      </c>
    </row>
    <row r="156" spans="2:11" ht="15">
      <c r="B156" s="27" t="str">
        <f>'Town Data'!A152</f>
        <v>SALISBURY</v>
      </c>
      <c r="C156" s="52">
        <f>IF('Town Data'!C152&gt;9,'Town Data'!B152,"*")</f>
        <v>2137754.95</v>
      </c>
      <c r="D156" s="53">
        <f>IF('Town Data'!E152&gt;9,'Town Data'!D152,"*")</f>
        <v>946082.2</v>
      </c>
      <c r="E156" s="54" t="str">
        <f>IF('Town Data'!G152&gt;9,'Town Data'!F152,"*")</f>
        <v>*</v>
      </c>
      <c r="F156" s="53">
        <f>IF('Town Data'!I152&gt;9,'Town Data'!H152,"*")</f>
        <v>2240827.15</v>
      </c>
      <c r="G156" s="53">
        <f>IF('Town Data'!K152&gt;9,'Town Data'!J152,"*")</f>
        <v>1003143.8</v>
      </c>
      <c r="H156" s="54" t="str">
        <f>IF('Town Data'!M152&gt;9,'Town Data'!L152,"*")</f>
        <v>*</v>
      </c>
      <c r="I156" s="22">
        <f t="shared" si="6"/>
        <v>-0.04599738984776212</v>
      </c>
      <c r="J156" s="22">
        <f t="shared" si="7"/>
        <v>-0.05688277194157018</v>
      </c>
      <c r="K156" s="22">
        <f t="shared" si="8"/>
      </c>
    </row>
    <row r="157" spans="2:11" ht="15">
      <c r="B157" s="27" t="str">
        <f>'Town Data'!A153</f>
        <v>SANDGATE</v>
      </c>
      <c r="C157" s="52">
        <f>IF('Town Data'!C153&gt;9,'Town Data'!B153,"*")</f>
        <v>1108637.82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>
        <f>IF('Town Data'!I153&gt;9,'Town Data'!H153,"*")</f>
        <v>898587.35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  <v>0.23375631762454713</v>
      </c>
      <c r="J157" s="22">
        <f t="shared" si="7"/>
      </c>
      <c r="K157" s="22">
        <f t="shared" si="8"/>
      </c>
    </row>
    <row r="158" spans="2:11" ht="15">
      <c r="B158" s="27" t="str">
        <f>'Town Data'!A154</f>
        <v>SHAFTSBURY</v>
      </c>
      <c r="C158" s="52">
        <f>IF('Town Data'!C154&gt;9,'Town Data'!B154,"*")</f>
        <v>76363448.66</v>
      </c>
      <c r="D158" s="53">
        <f>IF('Town Data'!E154&gt;9,'Town Data'!D154,"*")</f>
        <v>6966137.83</v>
      </c>
      <c r="E158" s="54" t="str">
        <f>IF('Town Data'!G154&gt;9,'Town Data'!F154,"*")</f>
        <v>*</v>
      </c>
      <c r="F158" s="53">
        <f>IF('Town Data'!I154&gt;9,'Town Data'!H154,"*")</f>
        <v>63868917.72</v>
      </c>
      <c r="G158" s="53">
        <f>IF('Town Data'!K154&gt;9,'Town Data'!J154,"*")</f>
        <v>6931908.26</v>
      </c>
      <c r="H158" s="54" t="str">
        <f>IF('Town Data'!M154&gt;9,'Town Data'!L154,"*")</f>
        <v>*</v>
      </c>
      <c r="I158" s="22">
        <f t="shared" si="6"/>
        <v>0.1956277229367775</v>
      </c>
      <c r="J158" s="22">
        <f t="shared" si="7"/>
        <v>0.004937972159487335</v>
      </c>
      <c r="K158" s="22">
        <f t="shared" si="8"/>
      </c>
    </row>
    <row r="159" spans="2:11" ht="15">
      <c r="B159" s="27" t="str">
        <f>'Town Data'!A155</f>
        <v>SHARON</v>
      </c>
      <c r="C159" s="52">
        <f>IF('Town Data'!C155&gt;9,'Town Data'!B155,"*")</f>
        <v>7293968.63</v>
      </c>
      <c r="D159" s="53">
        <f>IF('Town Data'!E155&gt;9,'Town Data'!D155,"*")</f>
        <v>1403993.87</v>
      </c>
      <c r="E159" s="54">
        <f>IF('Town Data'!G155&gt;9,'Town Data'!F155,"*")</f>
        <v>809936.833333</v>
      </c>
      <c r="F159" s="53">
        <f>IF('Town Data'!I155&gt;9,'Town Data'!H155,"*")</f>
        <v>7480221.39</v>
      </c>
      <c r="G159" s="53">
        <f>IF('Town Data'!K155&gt;9,'Town Data'!J155,"*")</f>
        <v>1424104.23</v>
      </c>
      <c r="H159" s="54">
        <f>IF('Town Data'!M155&gt;9,'Town Data'!L155,"*")</f>
        <v>990157.3333329</v>
      </c>
      <c r="I159" s="22">
        <f t="shared" si="6"/>
        <v>-0.02489936464300287</v>
      </c>
      <c r="J159" s="22">
        <f t="shared" si="7"/>
        <v>-0.014121410200431657</v>
      </c>
      <c r="K159" s="22">
        <f t="shared" si="8"/>
        <v>-0.18201198328075022</v>
      </c>
    </row>
    <row r="160" spans="2:11" ht="15">
      <c r="B160" s="27" t="str">
        <f>'Town Data'!A156</f>
        <v>SHEFFIELD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>
        <f>IF('Town Data'!I156&gt;9,'Town Data'!H156,"*")</f>
        <v>1045412.44</v>
      </c>
      <c r="G160" s="53">
        <f>IF('Town Data'!K156&gt;9,'Town Data'!J156,"*")</f>
        <v>323631.33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 t="str">
        <f>'Town Data'!A157</f>
        <v>SHELBURNE</v>
      </c>
      <c r="C161" s="52">
        <f>IF('Town Data'!C157&gt;9,'Town Data'!B157,"*")</f>
        <v>307517311.54</v>
      </c>
      <c r="D161" s="53">
        <f>IF('Town Data'!E157&gt;9,'Town Data'!D157,"*")</f>
        <v>64141072.39</v>
      </c>
      <c r="E161" s="54">
        <f>IF('Town Data'!G157&gt;9,'Town Data'!F157,"*")</f>
        <v>1549688.4999982</v>
      </c>
      <c r="F161" s="53">
        <f>IF('Town Data'!I157&gt;9,'Town Data'!H157,"*")</f>
        <v>311588602.45</v>
      </c>
      <c r="G161" s="53">
        <f>IF('Town Data'!K157&gt;9,'Town Data'!J157,"*")</f>
        <v>67177486.52</v>
      </c>
      <c r="H161" s="54">
        <f>IF('Town Data'!M157&gt;9,'Town Data'!L157,"*")</f>
        <v>624970.6666646</v>
      </c>
      <c r="I161" s="22">
        <f t="shared" si="6"/>
        <v>-0.013066238232039565</v>
      </c>
      <c r="J161" s="22">
        <f t="shared" si="7"/>
        <v>-0.04519987703165997</v>
      </c>
      <c r="K161" s="22">
        <f t="shared" si="8"/>
        <v>1.479617976742361</v>
      </c>
    </row>
    <row r="162" spans="2:11" ht="15">
      <c r="B162" s="27" t="str">
        <f>'Town Data'!A158</f>
        <v>SHELDON</v>
      </c>
      <c r="C162" s="52">
        <f>IF('Town Data'!C158&gt;9,'Town Data'!B158,"*")</f>
        <v>37542277.59</v>
      </c>
      <c r="D162" s="53">
        <f>IF('Town Data'!E158&gt;9,'Town Data'!D158,"*")</f>
        <v>1435436.32</v>
      </c>
      <c r="E162" s="54" t="str">
        <f>IF('Town Data'!G158&gt;9,'Town Data'!F158,"*")</f>
        <v>*</v>
      </c>
      <c r="F162" s="53">
        <f>IF('Town Data'!I158&gt;9,'Town Data'!H158,"*")</f>
        <v>45866460.49</v>
      </c>
      <c r="G162" s="53">
        <f>IF('Town Data'!K158&gt;9,'Town Data'!J158,"*")</f>
        <v>1797223.91</v>
      </c>
      <c r="H162" s="54" t="str">
        <f>IF('Town Data'!M158&gt;9,'Town Data'!L158,"*")</f>
        <v>*</v>
      </c>
      <c r="I162" s="22">
        <f t="shared" si="6"/>
        <v>-0.18148736159431514</v>
      </c>
      <c r="J162" s="22">
        <f t="shared" si="7"/>
        <v>-0.2013035704605109</v>
      </c>
      <c r="K162" s="22">
        <f t="shared" si="8"/>
      </c>
    </row>
    <row r="163" spans="2:11" ht="15">
      <c r="B163" s="27" t="str">
        <f>'Town Data'!A159</f>
        <v>SHOREHAM</v>
      </c>
      <c r="C163" s="52">
        <f>IF('Town Data'!C159&gt;9,'Town Data'!B159,"*")</f>
        <v>30909722.55</v>
      </c>
      <c r="D163" s="53">
        <f>IF('Town Data'!E159&gt;9,'Town Data'!D159,"*")</f>
        <v>1641429.69</v>
      </c>
      <c r="E163" s="54" t="str">
        <f>IF('Town Data'!G159&gt;9,'Town Data'!F159,"*")</f>
        <v>*</v>
      </c>
      <c r="F163" s="53">
        <f>IF('Town Data'!I159&gt;9,'Town Data'!H159,"*")</f>
        <v>23263593.86</v>
      </c>
      <c r="G163" s="53">
        <f>IF('Town Data'!K159&gt;9,'Town Data'!J159,"*")</f>
        <v>1624986.73</v>
      </c>
      <c r="H163" s="54" t="str">
        <f>IF('Town Data'!M159&gt;9,'Town Data'!L159,"*")</f>
        <v>*</v>
      </c>
      <c r="I163" s="22">
        <f t="shared" si="6"/>
        <v>0.3286735805316368</v>
      </c>
      <c r="J163" s="22">
        <f t="shared" si="7"/>
        <v>0.010118827247284636</v>
      </c>
      <c r="K163" s="22">
        <f t="shared" si="8"/>
      </c>
    </row>
    <row r="164" spans="2:11" ht="15">
      <c r="B164" s="27" t="str">
        <f>'Town Data'!A160</f>
        <v>SHREWSBURY</v>
      </c>
      <c r="C164" s="52">
        <f>IF('Town Data'!C160&gt;9,'Town Data'!B160,"*")</f>
        <v>1923421.95</v>
      </c>
      <c r="D164" s="53">
        <f>IF('Town Data'!E160&gt;9,'Town Data'!D160,"*")</f>
        <v>1147995.13</v>
      </c>
      <c r="E164" s="54" t="str">
        <f>IF('Town Data'!G160&gt;9,'Town Data'!F160,"*")</f>
        <v>*</v>
      </c>
      <c r="F164" s="53">
        <f>IF('Town Data'!I160&gt;9,'Town Data'!H160,"*")</f>
        <v>1770165.52</v>
      </c>
      <c r="G164" s="53">
        <f>IF('Town Data'!K160&gt;9,'Town Data'!J160,"*")</f>
        <v>1076931.38</v>
      </c>
      <c r="H164" s="54" t="str">
        <f>IF('Town Data'!M160&gt;9,'Town Data'!L160,"*")</f>
        <v>*</v>
      </c>
      <c r="I164" s="22">
        <f t="shared" si="6"/>
        <v>0.08657745745719865</v>
      </c>
      <c r="J164" s="22">
        <f t="shared" si="7"/>
        <v>0.06598725909537524</v>
      </c>
      <c r="K164" s="22">
        <f t="shared" si="8"/>
      </c>
    </row>
    <row r="165" spans="2:11" ht="15">
      <c r="B165" s="27" t="str">
        <f>'Town Data'!A161</f>
        <v>SOUTH BURLINGTON</v>
      </c>
      <c r="C165" s="52">
        <f>IF('Town Data'!C161&gt;9,'Town Data'!B161,"*")</f>
        <v>1769351843.41</v>
      </c>
      <c r="D165" s="53">
        <f>IF('Town Data'!E161&gt;9,'Town Data'!D161,"*")</f>
        <v>321450856.3</v>
      </c>
      <c r="E165" s="54">
        <f>IF('Town Data'!G161&gt;9,'Town Data'!F161,"*")</f>
        <v>17451277.8333253</v>
      </c>
      <c r="F165" s="53">
        <f>IF('Town Data'!I161&gt;9,'Town Data'!H161,"*")</f>
        <v>1770615377.48</v>
      </c>
      <c r="G165" s="53">
        <f>IF('Town Data'!K161&gt;9,'Town Data'!J161,"*")</f>
        <v>333291269.13</v>
      </c>
      <c r="H165" s="54">
        <f>IF('Town Data'!M161&gt;9,'Town Data'!L161,"*")</f>
        <v>19583148.6666518</v>
      </c>
      <c r="I165" s="22">
        <f aca="true" t="shared" si="9" ref="I165:I228">_xlfn.IFERROR((C165-F165)/F165,"")</f>
        <v>-0.0007136129540443943</v>
      </c>
      <c r="J165" s="22">
        <f aca="true" t="shared" si="10" ref="J165:J228">_xlfn.IFERROR((D165-G165)/G165,"")</f>
        <v>-0.035525721573527444</v>
      </c>
      <c r="K165" s="22">
        <f aca="true" t="shared" si="11" ref="K165:K228">_xlfn.IFERROR((E165-H165)/H165,"")</f>
        <v>-0.10886251591179864</v>
      </c>
    </row>
    <row r="166" spans="2:11" ht="15">
      <c r="B166" s="27" t="str">
        <f>'Town Data'!A162</f>
        <v>SOUTH HERO</v>
      </c>
      <c r="C166" s="52">
        <f>IF('Town Data'!C162&gt;9,'Town Data'!B162,"*")</f>
        <v>21703315.02</v>
      </c>
      <c r="D166" s="53">
        <f>IF('Town Data'!E162&gt;9,'Town Data'!D162,"*")</f>
        <v>6111254.84</v>
      </c>
      <c r="E166" s="54">
        <f>IF('Town Data'!G162&gt;9,'Town Data'!F162,"*")</f>
        <v>112858.1666663</v>
      </c>
      <c r="F166" s="53">
        <f>IF('Town Data'!I162&gt;9,'Town Data'!H162,"*")</f>
        <v>21809986.69</v>
      </c>
      <c r="G166" s="53">
        <f>IF('Town Data'!K162&gt;9,'Town Data'!J162,"*")</f>
        <v>5854004.4</v>
      </c>
      <c r="H166" s="54">
        <f>IF('Town Data'!M162&gt;9,'Town Data'!L162,"*")</f>
        <v>97196.6666663</v>
      </c>
      <c r="I166" s="22">
        <f t="shared" si="9"/>
        <v>-0.004890955300257535</v>
      </c>
      <c r="J166" s="22">
        <f t="shared" si="10"/>
        <v>0.04394435371452735</v>
      </c>
      <c r="K166" s="22">
        <f t="shared" si="11"/>
        <v>0.1611320690016024</v>
      </c>
    </row>
    <row r="167" spans="2:11" ht="15">
      <c r="B167" s="27" t="str">
        <f>'Town Data'!A163</f>
        <v>SPRINGFIELD</v>
      </c>
      <c r="C167" s="52">
        <f>IF('Town Data'!C163&gt;9,'Town Data'!B163,"*")</f>
        <v>203259965.85</v>
      </c>
      <c r="D167" s="53">
        <f>IF('Town Data'!E163&gt;9,'Town Data'!D163,"*")</f>
        <v>52434510.3</v>
      </c>
      <c r="E167" s="54">
        <f>IF('Town Data'!G163&gt;9,'Town Data'!F163,"*")</f>
        <v>2429599.1666644</v>
      </c>
      <c r="F167" s="53">
        <f>IF('Town Data'!I163&gt;9,'Town Data'!H163,"*")</f>
        <v>257351657.48</v>
      </c>
      <c r="G167" s="53">
        <f>IF('Town Data'!K163&gt;9,'Town Data'!J163,"*")</f>
        <v>51541536.68</v>
      </c>
      <c r="H167" s="54">
        <f>IF('Town Data'!M163&gt;9,'Town Data'!L163,"*")</f>
        <v>4905484.3333298</v>
      </c>
      <c r="I167" s="22">
        <f t="shared" si="9"/>
        <v>-0.21018590732878306</v>
      </c>
      <c r="J167" s="22">
        <f t="shared" si="10"/>
        <v>0.017325320072315648</v>
      </c>
      <c r="K167" s="22">
        <f t="shared" si="11"/>
        <v>-0.5047177808403661</v>
      </c>
    </row>
    <row r="168" spans="2:11" ht="15">
      <c r="B168" s="27" t="str">
        <f>'Town Data'!A164</f>
        <v>ST ALBANS</v>
      </c>
      <c r="C168" s="52">
        <f>IF('Town Data'!C164&gt;9,'Town Data'!B164,"*")</f>
        <v>666524993.27</v>
      </c>
      <c r="D168" s="53">
        <f>IF('Town Data'!E164&gt;9,'Town Data'!D164,"*")</f>
        <v>82410000.2</v>
      </c>
      <c r="E168" s="54">
        <f>IF('Town Data'!G164&gt;9,'Town Data'!F164,"*")</f>
        <v>3139592.3333315</v>
      </c>
      <c r="F168" s="53">
        <f>IF('Town Data'!I164&gt;9,'Town Data'!H164,"*")</f>
        <v>645890109.25</v>
      </c>
      <c r="G168" s="53">
        <f>IF('Town Data'!K164&gt;9,'Town Data'!J164,"*")</f>
        <v>79123937.4</v>
      </c>
      <c r="H168" s="54">
        <f>IF('Town Data'!M164&gt;9,'Town Data'!L164,"*")</f>
        <v>2749730.8333302</v>
      </c>
      <c r="I168" s="22">
        <f t="shared" si="9"/>
        <v>0.03194797957807554</v>
      </c>
      <c r="J168" s="22">
        <f t="shared" si="10"/>
        <v>0.0415305773193233</v>
      </c>
      <c r="K168" s="22">
        <f t="shared" si="11"/>
        <v>0.14178169560296153</v>
      </c>
    </row>
    <row r="169" spans="2:11" ht="15">
      <c r="B169" s="27" t="str">
        <f>'Town Data'!A165</f>
        <v>ST ALBANS TOWN</v>
      </c>
      <c r="C169" s="52">
        <f>IF('Town Data'!C165&gt;9,'Town Data'!B165,"*")</f>
        <v>257173697.19</v>
      </c>
      <c r="D169" s="53">
        <f>IF('Town Data'!E165&gt;9,'Town Data'!D165,"*")</f>
        <v>66552604.16</v>
      </c>
      <c r="E169" s="54">
        <f>IF('Town Data'!G165&gt;9,'Town Data'!F165,"*")</f>
        <v>1346953.4999992</v>
      </c>
      <c r="F169" s="53">
        <f>IF('Town Data'!I165&gt;9,'Town Data'!H165,"*")</f>
        <v>271416047.12</v>
      </c>
      <c r="G169" s="53">
        <f>IF('Town Data'!K165&gt;9,'Town Data'!J165,"*")</f>
        <v>66150031.2</v>
      </c>
      <c r="H169" s="54">
        <f>IF('Town Data'!M165&gt;9,'Town Data'!L165,"*")</f>
        <v>1218984.166665</v>
      </c>
      <c r="I169" s="22">
        <f t="shared" si="9"/>
        <v>-0.052474236807756244</v>
      </c>
      <c r="J169" s="22">
        <f t="shared" si="10"/>
        <v>0.006085756162122467</v>
      </c>
      <c r="K169" s="22">
        <f t="shared" si="11"/>
        <v>0.10498030805790483</v>
      </c>
    </row>
    <row r="170" spans="2:11" ht="15">
      <c r="B170" s="27" t="str">
        <f>'Town Data'!A166</f>
        <v>ST GEORGE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>
        <f>IF('Town Data'!I166&gt;9,'Town Data'!H166,"*")</f>
        <v>3029791.56</v>
      </c>
      <c r="G170" s="53">
        <f>IF('Town Data'!K166&gt;9,'Town Data'!J166,"*")</f>
        <v>1051598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 t="str">
        <f>'Town Data'!A167</f>
        <v>ST JOHNSBURY</v>
      </c>
      <c r="C171" s="52">
        <f>IF('Town Data'!C167&gt;9,'Town Data'!B167,"*")</f>
        <v>247530213.73</v>
      </c>
      <c r="D171" s="53">
        <f>IF('Town Data'!E167&gt;9,'Town Data'!D167,"*")</f>
        <v>74344510.75</v>
      </c>
      <c r="E171" s="54">
        <f>IF('Town Data'!G167&gt;9,'Town Data'!F167,"*")</f>
        <v>2663530.3333296</v>
      </c>
      <c r="F171" s="53">
        <f>IF('Town Data'!I167&gt;9,'Town Data'!H167,"*")</f>
        <v>266949983.2</v>
      </c>
      <c r="G171" s="53">
        <f>IF('Town Data'!K167&gt;9,'Town Data'!J167,"*")</f>
        <v>74962044.87</v>
      </c>
      <c r="H171" s="54">
        <f>IF('Town Data'!M167&gt;9,'Town Data'!L167,"*")</f>
        <v>3257356.9999952</v>
      </c>
      <c r="I171" s="22">
        <f t="shared" si="9"/>
        <v>-0.07274684657106957</v>
      </c>
      <c r="J171" s="22">
        <f t="shared" si="10"/>
        <v>-0.008237957236504676</v>
      </c>
      <c r="K171" s="22">
        <f t="shared" si="11"/>
        <v>-0.18230321904122734</v>
      </c>
    </row>
    <row r="172" spans="2:11" ht="15">
      <c r="B172" s="27" t="str">
        <f>'Town Data'!A168</f>
        <v>STAMFORD</v>
      </c>
      <c r="C172" s="52">
        <f>IF('Town Data'!C168&gt;9,'Town Data'!B168,"*")</f>
        <v>2250960.84</v>
      </c>
      <c r="D172" s="53">
        <f>IF('Town Data'!E168&gt;9,'Town Data'!D168,"*")</f>
        <v>1596463.43</v>
      </c>
      <c r="E172" s="54" t="str">
        <f>IF('Town Data'!G168&gt;9,'Town Data'!F168,"*")</f>
        <v>*</v>
      </c>
      <c r="F172" s="53">
        <f>IF('Town Data'!I168&gt;9,'Town Data'!H168,"*")</f>
        <v>2373520.41</v>
      </c>
      <c r="G172" s="53">
        <f>IF('Town Data'!K168&gt;9,'Town Data'!J168,"*")</f>
        <v>1695726</v>
      </c>
      <c r="H172" s="54" t="str">
        <f>IF('Town Data'!M168&gt;9,'Town Data'!L168,"*")</f>
        <v>*</v>
      </c>
      <c r="I172" s="22">
        <f t="shared" si="9"/>
        <v>-0.051636198064123784</v>
      </c>
      <c r="J172" s="22">
        <f t="shared" si="10"/>
        <v>-0.05853691575171936</v>
      </c>
      <c r="K172" s="22">
        <f t="shared" si="11"/>
      </c>
    </row>
    <row r="173" spans="2:11" ht="15">
      <c r="B173" s="27" t="str">
        <f>'Town Data'!A169</f>
        <v>STARKSBORO</v>
      </c>
      <c r="C173" s="52">
        <f>IF('Town Data'!C169&gt;9,'Town Data'!B169,"*")</f>
        <v>1658500.86</v>
      </c>
      <c r="D173" s="53">
        <f>IF('Town Data'!E169&gt;9,'Town Data'!D169,"*")</f>
        <v>798692.13</v>
      </c>
      <c r="E173" s="54" t="str">
        <f>IF('Town Data'!G169&gt;9,'Town Data'!F169,"*")</f>
        <v>*</v>
      </c>
      <c r="F173" s="53">
        <f>IF('Town Data'!I169&gt;9,'Town Data'!H169,"*")</f>
        <v>1424327.26</v>
      </c>
      <c r="G173" s="53">
        <f>IF('Town Data'!K169&gt;9,'Town Data'!J169,"*")</f>
        <v>874508.25</v>
      </c>
      <c r="H173" s="54" t="str">
        <f>IF('Town Data'!M169&gt;9,'Town Data'!L169,"*")</f>
        <v>*</v>
      </c>
      <c r="I173" s="22">
        <f t="shared" si="9"/>
        <v>0.16440996853489984</v>
      </c>
      <c r="J173" s="22">
        <f t="shared" si="10"/>
        <v>-0.08669571727882498</v>
      </c>
      <c r="K173" s="22">
        <f t="shared" si="11"/>
      </c>
    </row>
    <row r="174" spans="2:11" ht="15">
      <c r="B174" s="27" t="str">
        <f>'Town Data'!A170</f>
        <v>STOCKBRIDGE</v>
      </c>
      <c r="C174" s="52">
        <f>IF('Town Data'!C170&gt;9,'Town Data'!B170,"*")</f>
        <v>4228952.92</v>
      </c>
      <c r="D174" s="53">
        <f>IF('Town Data'!E170&gt;9,'Town Data'!D170,"*")</f>
        <v>469785.18</v>
      </c>
      <c r="E174" s="54" t="str">
        <f>IF('Town Data'!G170&gt;9,'Town Data'!F170,"*")</f>
        <v>*</v>
      </c>
      <c r="F174" s="53">
        <f>IF('Town Data'!I170&gt;9,'Town Data'!H170,"*")</f>
        <v>5678698.41</v>
      </c>
      <c r="G174" s="53">
        <f>IF('Town Data'!K170&gt;9,'Town Data'!J170,"*")</f>
        <v>482768.78</v>
      </c>
      <c r="H174" s="54" t="str">
        <f>IF('Town Data'!M170&gt;9,'Town Data'!L170,"*")</f>
        <v>*</v>
      </c>
      <c r="I174" s="22">
        <f t="shared" si="9"/>
        <v>-0.2552953837884834</v>
      </c>
      <c r="J174" s="22">
        <f t="shared" si="10"/>
        <v>-0.026894034034263842</v>
      </c>
      <c r="K174" s="22">
        <f t="shared" si="11"/>
      </c>
    </row>
    <row r="175" spans="2:11" ht="15">
      <c r="B175" s="27" t="str">
        <f>'Town Data'!A171</f>
        <v>STOWE</v>
      </c>
      <c r="C175" s="52">
        <f>IF('Town Data'!C171&gt;9,'Town Data'!B171,"*")</f>
        <v>197146180.36</v>
      </c>
      <c r="D175" s="53">
        <f>IF('Town Data'!E171&gt;9,'Town Data'!D171,"*")</f>
        <v>92583749.52</v>
      </c>
      <c r="E175" s="54">
        <f>IF('Town Data'!G171&gt;9,'Town Data'!F171,"*")</f>
        <v>3617015.4999978</v>
      </c>
      <c r="F175" s="53">
        <f>IF('Town Data'!I171&gt;9,'Town Data'!H171,"*")</f>
        <v>164664572.44</v>
      </c>
      <c r="G175" s="53">
        <f>IF('Town Data'!K171&gt;9,'Town Data'!J171,"*")</f>
        <v>71012099.05</v>
      </c>
      <c r="H175" s="54">
        <f>IF('Town Data'!M171&gt;9,'Town Data'!L171,"*")</f>
        <v>5714847.8333296</v>
      </c>
      <c r="I175" s="22">
        <f t="shared" si="9"/>
        <v>0.19725923699729384</v>
      </c>
      <c r="J175" s="22">
        <f t="shared" si="10"/>
        <v>0.30377429703649916</v>
      </c>
      <c r="K175" s="22">
        <f t="shared" si="11"/>
        <v>-0.3670845479204221</v>
      </c>
    </row>
    <row r="176" spans="2:11" ht="15">
      <c r="B176" s="27" t="str">
        <f>'Town Data'!A172</f>
        <v>STRAFFORD</v>
      </c>
      <c r="C176" s="52">
        <f>IF('Town Data'!C172&gt;9,'Town Data'!B172,"*")</f>
        <v>4689645.06</v>
      </c>
      <c r="D176" s="53">
        <f>IF('Town Data'!E172&gt;9,'Town Data'!D172,"*")</f>
        <v>657767.3</v>
      </c>
      <c r="E176" s="54">
        <f>IF('Town Data'!G172&gt;9,'Town Data'!F172,"*")</f>
        <v>23690.3333331</v>
      </c>
      <c r="F176" s="53">
        <f>IF('Town Data'!I172&gt;9,'Town Data'!H172,"*")</f>
        <v>4781342.85</v>
      </c>
      <c r="G176" s="53">
        <f>IF('Town Data'!K172&gt;9,'Town Data'!J172,"*")</f>
        <v>693919.89</v>
      </c>
      <c r="H176" s="54">
        <f>IF('Town Data'!M172&gt;9,'Town Data'!L172,"*")</f>
        <v>38006.1666664</v>
      </c>
      <c r="I176" s="22">
        <f t="shared" si="9"/>
        <v>-0.01917825031099789</v>
      </c>
      <c r="J176" s="22">
        <f t="shared" si="10"/>
        <v>-0.05209908308003675</v>
      </c>
      <c r="K176" s="22">
        <f t="shared" si="11"/>
        <v>-0.3766713296544099</v>
      </c>
    </row>
    <row r="177" spans="2:11" ht="15">
      <c r="B177" s="27" t="str">
        <f>'Town Data'!A173</f>
        <v>STRATTON</v>
      </c>
      <c r="C177" s="52">
        <f>IF('Town Data'!C173&gt;9,'Town Data'!B173,"*")</f>
        <v>75685146.93</v>
      </c>
      <c r="D177" s="53">
        <f>IF('Town Data'!E173&gt;9,'Town Data'!D173,"*")</f>
        <v>27550952.04</v>
      </c>
      <c r="E177" s="54" t="str">
        <f>IF('Town Data'!G173&gt;9,'Town Data'!F173,"*")</f>
        <v>*</v>
      </c>
      <c r="F177" s="53">
        <f>IF('Town Data'!I173&gt;9,'Town Data'!H173,"*")</f>
        <v>61175952.27</v>
      </c>
      <c r="G177" s="53">
        <f>IF('Town Data'!K173&gt;9,'Town Data'!J173,"*")</f>
        <v>21747892</v>
      </c>
      <c r="H177" s="54" t="str">
        <f>IF('Town Data'!M173&gt;9,'Town Data'!L173,"*")</f>
        <v>*</v>
      </c>
      <c r="I177" s="22">
        <f t="shared" si="9"/>
        <v>0.23717153753428616</v>
      </c>
      <c r="J177" s="22">
        <f t="shared" si="10"/>
        <v>0.26683321951387284</v>
      </c>
      <c r="K177" s="22">
        <f t="shared" si="11"/>
      </c>
    </row>
    <row r="178" spans="2:11" ht="15">
      <c r="B178" s="27" t="str">
        <f>'Town Data'!A174</f>
        <v>SUDBURY</v>
      </c>
      <c r="C178" s="52">
        <f>IF('Town Data'!C174&gt;9,'Town Data'!B174,"*")</f>
        <v>6474866.68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>
        <f>IF('Town Data'!I174&gt;9,'Town Data'!H174,"*")</f>
        <v>278318.73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  <v>22.26421466496344</v>
      </c>
      <c r="J178" s="22">
        <f t="shared" si="10"/>
      </c>
      <c r="K178" s="22">
        <f t="shared" si="11"/>
      </c>
    </row>
    <row r="179" spans="2:11" ht="15">
      <c r="B179" s="27" t="str">
        <f>'Town Data'!A175</f>
        <v>SUNDERLAND</v>
      </c>
      <c r="C179" s="52">
        <f>IF('Town Data'!C175&gt;9,'Town Data'!B175,"*")</f>
        <v>4148114.12</v>
      </c>
      <c r="D179" s="53">
        <f>IF('Town Data'!E175&gt;9,'Town Data'!D175,"*")</f>
        <v>390941.21</v>
      </c>
      <c r="E179" s="54" t="str">
        <f>IF('Town Data'!G175&gt;9,'Town Data'!F175,"*")</f>
        <v>*</v>
      </c>
      <c r="F179" s="53">
        <f>IF('Town Data'!I175&gt;9,'Town Data'!H175,"*")</f>
        <v>4823045.04</v>
      </c>
      <c r="G179" s="53">
        <f>IF('Town Data'!K175&gt;9,'Town Data'!J175,"*")</f>
        <v>365967.09</v>
      </c>
      <c r="H179" s="54" t="str">
        <f>IF('Town Data'!M175&gt;9,'Town Data'!L175,"*")</f>
        <v>*</v>
      </c>
      <c r="I179" s="22">
        <f t="shared" si="9"/>
        <v>-0.13993875537185527</v>
      </c>
      <c r="J179" s="22">
        <f t="shared" si="10"/>
        <v>0.06824143668218909</v>
      </c>
      <c r="K179" s="22">
        <f t="shared" si="11"/>
      </c>
    </row>
    <row r="180" spans="2:11" ht="15">
      <c r="B180" s="27" t="str">
        <f>'Town Data'!A176</f>
        <v>SUTTON</v>
      </c>
      <c r="C180" s="52">
        <f>IF('Town Data'!C176&gt;9,'Town Data'!B176,"*")</f>
        <v>392264.93</v>
      </c>
      <c r="D180" s="53">
        <f>IF('Town Data'!E176&gt;9,'Town Data'!D176,"*")</f>
        <v>204983.1</v>
      </c>
      <c r="E180" s="54" t="str">
        <f>IF('Town Data'!G176&gt;9,'Town Data'!F176,"*")</f>
        <v>*</v>
      </c>
      <c r="F180" s="53">
        <f>IF('Town Data'!I176&gt;9,'Town Data'!H176,"*")</f>
        <v>378658.37</v>
      </c>
      <c r="G180" s="53">
        <f>IF('Town Data'!K176&gt;9,'Town Data'!J176,"*")</f>
        <v>244491.43</v>
      </c>
      <c r="H180" s="54" t="str">
        <f>IF('Town Data'!M176&gt;9,'Town Data'!L176,"*")</f>
        <v>*</v>
      </c>
      <c r="I180" s="22">
        <f t="shared" si="9"/>
        <v>0.03593360421426839</v>
      </c>
      <c r="J180" s="22">
        <f t="shared" si="10"/>
        <v>-0.16159392580754256</v>
      </c>
      <c r="K180" s="22">
        <f t="shared" si="11"/>
      </c>
    </row>
    <row r="181" spans="2:11" ht="15">
      <c r="B181" s="27" t="str">
        <f>'Town Data'!A177</f>
        <v>SWANTON</v>
      </c>
      <c r="C181" s="52">
        <f>IF('Town Data'!C177&gt;9,'Town Data'!B177,"*")</f>
        <v>193566283.31</v>
      </c>
      <c r="D181" s="53">
        <f>IF('Town Data'!E177&gt;9,'Town Data'!D177,"*")</f>
        <v>34312136.99</v>
      </c>
      <c r="E181" s="54">
        <f>IF('Town Data'!G177&gt;9,'Town Data'!F177,"*")</f>
        <v>524674.9999992</v>
      </c>
      <c r="F181" s="53">
        <f>IF('Town Data'!I177&gt;9,'Town Data'!H177,"*")</f>
        <v>205566269.8</v>
      </c>
      <c r="G181" s="53">
        <f>IF('Town Data'!K177&gt;9,'Town Data'!J177,"*")</f>
        <v>33761423.36</v>
      </c>
      <c r="H181" s="54">
        <f>IF('Town Data'!M177&gt;9,'Town Data'!L177,"*")</f>
        <v>667686.1666656</v>
      </c>
      <c r="I181" s="22">
        <f t="shared" si="9"/>
        <v>-0.05837526993934882</v>
      </c>
      <c r="J181" s="22">
        <f t="shared" si="10"/>
        <v>0.01631191979460438</v>
      </c>
      <c r="K181" s="22">
        <f t="shared" si="11"/>
        <v>-0.2141892011640626</v>
      </c>
    </row>
    <row r="182" spans="2:11" ht="15">
      <c r="B182" s="27" t="str">
        <f>'Town Data'!A178</f>
        <v>THETFORD</v>
      </c>
      <c r="C182" s="52">
        <f>IF('Town Data'!C178&gt;9,'Town Data'!B178,"*")</f>
        <v>16558715.66</v>
      </c>
      <c r="D182" s="53">
        <f>IF('Town Data'!E178&gt;9,'Town Data'!D178,"*")</f>
        <v>5930062.66</v>
      </c>
      <c r="E182" s="54">
        <f>IF('Town Data'!G178&gt;9,'Town Data'!F178,"*")</f>
        <v>188384.6666661</v>
      </c>
      <c r="F182" s="53">
        <f>IF('Town Data'!I178&gt;9,'Town Data'!H178,"*")</f>
        <v>17380351.65</v>
      </c>
      <c r="G182" s="53">
        <f>IF('Town Data'!K178&gt;9,'Town Data'!J178,"*")</f>
        <v>6158272.99</v>
      </c>
      <c r="H182" s="54">
        <f>IF('Town Data'!M178&gt;9,'Town Data'!L178,"*")</f>
        <v>203182.833332</v>
      </c>
      <c r="I182" s="22">
        <f t="shared" si="9"/>
        <v>-0.04727384155084103</v>
      </c>
      <c r="J182" s="22">
        <f t="shared" si="10"/>
        <v>-0.03705752089434412</v>
      </c>
      <c r="K182" s="22">
        <f t="shared" si="11"/>
        <v>-0.072831776303266</v>
      </c>
    </row>
    <row r="183" spans="2:11" ht="15">
      <c r="B183" s="27" t="str">
        <f>'Town Data'!A179</f>
        <v>TOPSHAM</v>
      </c>
      <c r="C183" s="52">
        <f>IF('Town Data'!C179&gt;9,'Town Data'!B179,"*")</f>
        <v>4452197.25</v>
      </c>
      <c r="D183" s="53">
        <f>IF('Town Data'!E179&gt;9,'Town Data'!D179,"*")</f>
        <v>452091.24</v>
      </c>
      <c r="E183" s="54" t="str">
        <f>IF('Town Data'!G179&gt;9,'Town Data'!F179,"*")</f>
        <v>*</v>
      </c>
      <c r="F183" s="53">
        <f>IF('Town Data'!I179&gt;9,'Town Data'!H179,"*")</f>
        <v>5529330.27</v>
      </c>
      <c r="G183" s="53">
        <f>IF('Town Data'!K179&gt;9,'Town Data'!J179,"*")</f>
        <v>697129.42</v>
      </c>
      <c r="H183" s="54" t="str">
        <f>IF('Town Data'!M179&gt;9,'Town Data'!L179,"*")</f>
        <v>*</v>
      </c>
      <c r="I183" s="22">
        <f t="shared" si="9"/>
        <v>-0.1948035236462733</v>
      </c>
      <c r="J183" s="22">
        <f t="shared" si="10"/>
        <v>-0.35149596756366996</v>
      </c>
      <c r="K183" s="22">
        <f t="shared" si="11"/>
      </c>
    </row>
    <row r="184" spans="2:11" ht="15">
      <c r="B184" s="27" t="str">
        <f>'Town Data'!A180</f>
        <v>TOWNSHEND</v>
      </c>
      <c r="C184" s="52">
        <f>IF('Town Data'!C180&gt;9,'Town Data'!B180,"*")</f>
        <v>15475482.13</v>
      </c>
      <c r="D184" s="53">
        <f>IF('Town Data'!E180&gt;9,'Town Data'!D180,"*")</f>
        <v>2794651.18</v>
      </c>
      <c r="E184" s="54" t="str">
        <f>IF('Town Data'!G180&gt;9,'Town Data'!F180,"*")</f>
        <v>*</v>
      </c>
      <c r="F184" s="53">
        <f>IF('Town Data'!I180&gt;9,'Town Data'!H180,"*")</f>
        <v>17289441.77</v>
      </c>
      <c r="G184" s="53">
        <f>IF('Town Data'!K180&gt;9,'Town Data'!J180,"*")</f>
        <v>3063015.09</v>
      </c>
      <c r="H184" s="54">
        <f>IF('Town Data'!M180&gt;9,'Town Data'!L180,"*")</f>
        <v>29592.9999997</v>
      </c>
      <c r="I184" s="22">
        <f t="shared" si="9"/>
        <v>-0.10491718958488958</v>
      </c>
      <c r="J184" s="22">
        <f t="shared" si="10"/>
        <v>-0.08761429575588532</v>
      </c>
      <c r="K184" s="22">
        <f t="shared" si="11"/>
      </c>
    </row>
    <row r="185" spans="2:11" ht="15">
      <c r="B185" s="27" t="str">
        <f>'Town Data'!A181</f>
        <v>TROY</v>
      </c>
      <c r="C185" s="52">
        <f>IF('Town Data'!C181&gt;9,'Town Data'!B181,"*")</f>
        <v>34729979.47</v>
      </c>
      <c r="D185" s="53">
        <f>IF('Town Data'!E181&gt;9,'Town Data'!D181,"*")</f>
        <v>3930404.31</v>
      </c>
      <c r="E185" s="54">
        <f>IF('Town Data'!G181&gt;9,'Town Data'!F181,"*")</f>
        <v>228576.8333328</v>
      </c>
      <c r="F185" s="53">
        <f>IF('Town Data'!I181&gt;9,'Town Data'!H181,"*")</f>
        <v>20091880.08</v>
      </c>
      <c r="G185" s="53">
        <f>IF('Town Data'!K181&gt;9,'Town Data'!J181,"*")</f>
        <v>3636658.15</v>
      </c>
      <c r="H185" s="54">
        <f>IF('Town Data'!M181&gt;9,'Town Data'!L181,"*")</f>
        <v>428901.1666659</v>
      </c>
      <c r="I185" s="22">
        <f t="shared" si="9"/>
        <v>0.7285579712657733</v>
      </c>
      <c r="J185" s="22">
        <f t="shared" si="10"/>
        <v>0.08077365204095419</v>
      </c>
      <c r="K185" s="22">
        <f t="shared" si="11"/>
        <v>-0.46706409052308806</v>
      </c>
    </row>
    <row r="186" spans="2:11" ht="15">
      <c r="B186" s="27" t="str">
        <f>'Town Data'!A182</f>
        <v>TUNBRIDGE</v>
      </c>
      <c r="C186" s="52">
        <f>IF('Town Data'!C182&gt;9,'Town Data'!B182,"*")</f>
        <v>2435587.26</v>
      </c>
      <c r="D186" s="53">
        <f>IF('Town Data'!E182&gt;9,'Town Data'!D182,"*")</f>
        <v>1235818.06</v>
      </c>
      <c r="E186" s="54" t="str">
        <f>IF('Town Data'!G182&gt;9,'Town Data'!F182,"*")</f>
        <v>*</v>
      </c>
      <c r="F186" s="53">
        <f>IF('Town Data'!I182&gt;9,'Town Data'!H182,"*")</f>
        <v>3130411.65</v>
      </c>
      <c r="G186" s="53">
        <f>IF('Town Data'!K182&gt;9,'Town Data'!J182,"*")</f>
        <v>1370149.86</v>
      </c>
      <c r="H186" s="54">
        <f>IF('Town Data'!M182&gt;9,'Town Data'!L182,"*")</f>
        <v>306308.1666662</v>
      </c>
      <c r="I186" s="22">
        <f t="shared" si="9"/>
        <v>-0.22195943143771527</v>
      </c>
      <c r="J186" s="22">
        <f t="shared" si="10"/>
        <v>-0.09804168428700204</v>
      </c>
      <c r="K186" s="22">
        <f t="shared" si="11"/>
      </c>
    </row>
    <row r="187" spans="2:11" ht="15">
      <c r="B187" s="27" t="str">
        <f>'Town Data'!A183</f>
        <v>UNDERHILL</v>
      </c>
      <c r="C187" s="52">
        <f>IF('Town Data'!C183&gt;9,'Town Data'!B183,"*")</f>
        <v>30363029.6</v>
      </c>
      <c r="D187" s="53">
        <f>IF('Town Data'!E183&gt;9,'Town Data'!D183,"*")</f>
        <v>3142585.07</v>
      </c>
      <c r="E187" s="54">
        <f>IF('Town Data'!G183&gt;9,'Town Data'!F183,"*")</f>
        <v>40041.833333</v>
      </c>
      <c r="F187" s="53">
        <f>IF('Town Data'!I183&gt;9,'Town Data'!H183,"*")</f>
        <v>26638215.91</v>
      </c>
      <c r="G187" s="53">
        <f>IF('Town Data'!K183&gt;9,'Town Data'!J183,"*")</f>
        <v>3472872.92</v>
      </c>
      <c r="H187" s="54">
        <f>IF('Town Data'!M183&gt;9,'Town Data'!L183,"*")</f>
        <v>31133.1666662</v>
      </c>
      <c r="I187" s="22">
        <f t="shared" si="9"/>
        <v>0.13982969815188354</v>
      </c>
      <c r="J187" s="22">
        <f t="shared" si="10"/>
        <v>-0.09510507801707875</v>
      </c>
      <c r="K187" s="22">
        <f t="shared" si="11"/>
        <v>0.2861471421238938</v>
      </c>
    </row>
    <row r="188" spans="2:11" ht="15">
      <c r="B188" s="27" t="str">
        <f>'Town Data'!A184</f>
        <v>VERGENNES</v>
      </c>
      <c r="C188" s="52">
        <f>IF('Town Data'!C184&gt;9,'Town Data'!B184,"*")</f>
        <v>181975019.94</v>
      </c>
      <c r="D188" s="53">
        <f>IF('Town Data'!E184&gt;9,'Town Data'!D184,"*")</f>
        <v>17729040.71</v>
      </c>
      <c r="E188" s="54">
        <f>IF('Town Data'!G184&gt;9,'Town Data'!F184,"*")</f>
        <v>3386673.4999992</v>
      </c>
      <c r="F188" s="53">
        <f>IF('Town Data'!I184&gt;9,'Town Data'!H184,"*")</f>
        <v>185099505.69</v>
      </c>
      <c r="G188" s="53">
        <f>IF('Town Data'!K184&gt;9,'Town Data'!J184,"*")</f>
        <v>18302810.65</v>
      </c>
      <c r="H188" s="54">
        <f>IF('Town Data'!M184&gt;9,'Town Data'!L184,"*")</f>
        <v>3414640.6666647</v>
      </c>
      <c r="I188" s="22">
        <f t="shared" si="9"/>
        <v>-0.016880032922577386</v>
      </c>
      <c r="J188" s="22">
        <f t="shared" si="10"/>
        <v>-0.031348733862358875</v>
      </c>
      <c r="K188" s="22">
        <f t="shared" si="11"/>
        <v>-0.00819036888376819</v>
      </c>
    </row>
    <row r="189" spans="2:11" ht="15">
      <c r="B189" s="27" t="str">
        <f>'Town Data'!A185</f>
        <v>VERNON</v>
      </c>
      <c r="C189" s="52">
        <f>IF('Town Data'!C185&gt;9,'Town Data'!B185,"*")</f>
        <v>22318109.36</v>
      </c>
      <c r="D189" s="53">
        <f>IF('Town Data'!E185&gt;9,'Town Data'!D185,"*")</f>
        <v>3384351.78</v>
      </c>
      <c r="E189" s="54" t="str">
        <f>IF('Town Data'!G185&gt;9,'Town Data'!F185,"*")</f>
        <v>*</v>
      </c>
      <c r="F189" s="53">
        <f>IF('Town Data'!I185&gt;9,'Town Data'!H185,"*")</f>
        <v>23568464.28</v>
      </c>
      <c r="G189" s="53">
        <f>IF('Town Data'!K185&gt;9,'Town Data'!J185,"*")</f>
        <v>3047292.91</v>
      </c>
      <c r="H189" s="54">
        <f>IF('Town Data'!M185&gt;9,'Town Data'!L185,"*")</f>
        <v>253912.3333329</v>
      </c>
      <c r="I189" s="22">
        <f t="shared" si="9"/>
        <v>-0.053052031950212485</v>
      </c>
      <c r="J189" s="22">
        <f t="shared" si="10"/>
        <v>0.11060927844970428</v>
      </c>
      <c r="K189" s="22">
        <f t="shared" si="11"/>
      </c>
    </row>
    <row r="190" spans="2:11" ht="15">
      <c r="B190" s="27" t="str">
        <f>'Town Data'!A186</f>
        <v>VERSHIRE</v>
      </c>
      <c r="C190" s="52">
        <f>IF('Town Data'!C186&gt;9,'Town Data'!B186,"*")</f>
        <v>994323.16</v>
      </c>
      <c r="D190" s="53">
        <f>IF('Town Data'!E186&gt;9,'Town Data'!D186,"*")</f>
        <v>162141.07</v>
      </c>
      <c r="E190" s="54" t="str">
        <f>IF('Town Data'!G186&gt;9,'Town Data'!F186,"*")</f>
        <v>*</v>
      </c>
      <c r="F190" s="53">
        <f>IF('Town Data'!I186&gt;9,'Town Data'!H186,"*")</f>
        <v>835783.62</v>
      </c>
      <c r="G190" s="53">
        <f>IF('Town Data'!K186&gt;9,'Town Data'!J186,"*")</f>
        <v>158902.89</v>
      </c>
      <c r="H190" s="54" t="str">
        <f>IF('Town Data'!M186&gt;9,'Town Data'!L186,"*")</f>
        <v>*</v>
      </c>
      <c r="I190" s="22">
        <f t="shared" si="9"/>
        <v>0.1896896950433176</v>
      </c>
      <c r="J190" s="22">
        <f t="shared" si="10"/>
        <v>0.020378358128036518</v>
      </c>
      <c r="K190" s="22">
        <f t="shared" si="11"/>
      </c>
    </row>
    <row r="191" spans="2:11" ht="15">
      <c r="B191" s="27" t="str">
        <f>'Town Data'!A187</f>
        <v>WAITSFIELD</v>
      </c>
      <c r="C191" s="52">
        <f>IF('Town Data'!C187&gt;9,'Town Data'!B187,"*")</f>
        <v>124638720.28</v>
      </c>
      <c r="D191" s="53">
        <f>IF('Town Data'!E187&gt;9,'Town Data'!D187,"*")</f>
        <v>41153204.41</v>
      </c>
      <c r="E191" s="54">
        <f>IF('Town Data'!G187&gt;9,'Town Data'!F187,"*")</f>
        <v>793402.4999991</v>
      </c>
      <c r="F191" s="53">
        <f>IF('Town Data'!I187&gt;9,'Town Data'!H187,"*")</f>
        <v>122395751.83</v>
      </c>
      <c r="G191" s="53">
        <f>IF('Town Data'!K187&gt;9,'Town Data'!J187,"*")</f>
        <v>44361718.04</v>
      </c>
      <c r="H191" s="54">
        <f>IF('Town Data'!M187&gt;9,'Town Data'!L187,"*")</f>
        <v>814730.1666655</v>
      </c>
      <c r="I191" s="22">
        <f t="shared" si="9"/>
        <v>0.01832554166680021</v>
      </c>
      <c r="J191" s="22">
        <f t="shared" si="10"/>
        <v>-0.07232618058450657</v>
      </c>
      <c r="K191" s="22">
        <f t="shared" si="11"/>
        <v>-0.026177583129994055</v>
      </c>
    </row>
    <row r="192" spans="2:11" ht="15">
      <c r="B192" s="27" t="str">
        <f>'Town Data'!A188</f>
        <v>WALDEN</v>
      </c>
      <c r="C192" s="52">
        <f>IF('Town Data'!C188&gt;9,'Town Data'!B188,"*")</f>
        <v>157280.67</v>
      </c>
      <c r="D192" s="53">
        <f>IF('Town Data'!E188&gt;9,'Town Data'!D188,"*")</f>
        <v>66054.66</v>
      </c>
      <c r="E192" s="54" t="str">
        <f>IF('Town Data'!G188&gt;9,'Town Data'!F188,"*")</f>
        <v>*</v>
      </c>
      <c r="F192" s="53">
        <f>IF('Town Data'!I188&gt;9,'Town Data'!H188,"*")</f>
        <v>174476.91</v>
      </c>
      <c r="G192" s="53">
        <f>IF('Town Data'!K188&gt;9,'Town Data'!J188,"*")</f>
        <v>66113.65</v>
      </c>
      <c r="H192" s="54" t="str">
        <f>IF('Town Data'!M188&gt;9,'Town Data'!L188,"*")</f>
        <v>*</v>
      </c>
      <c r="I192" s="22">
        <f t="shared" si="9"/>
        <v>-0.09855882936028607</v>
      </c>
      <c r="J192" s="22">
        <f t="shared" si="10"/>
        <v>-0.0008922514488307738</v>
      </c>
      <c r="K192" s="22">
        <f t="shared" si="11"/>
      </c>
    </row>
    <row r="193" spans="2:11" ht="15">
      <c r="B193" s="27" t="str">
        <f>'Town Data'!A189</f>
        <v>WALLINGFORD</v>
      </c>
      <c r="C193" s="52">
        <f>IF('Town Data'!C189&gt;9,'Town Data'!B189,"*")</f>
        <v>9128721.87</v>
      </c>
      <c r="D193" s="53">
        <f>IF('Town Data'!E189&gt;9,'Town Data'!D189,"*")</f>
        <v>2646182.19</v>
      </c>
      <c r="E193" s="54" t="str">
        <f>IF('Town Data'!G189&gt;9,'Town Data'!F189,"*")</f>
        <v>*</v>
      </c>
      <c r="F193" s="53">
        <f>IF('Town Data'!I189&gt;9,'Town Data'!H189,"*")</f>
        <v>8712309.77</v>
      </c>
      <c r="G193" s="53">
        <f>IF('Town Data'!K189&gt;9,'Town Data'!J189,"*")</f>
        <v>2330687.77</v>
      </c>
      <c r="H193" s="54">
        <f>IF('Town Data'!M189&gt;9,'Town Data'!L189,"*")</f>
        <v>44547.333333</v>
      </c>
      <c r="I193" s="22">
        <f t="shared" si="9"/>
        <v>0.0477958326773314</v>
      </c>
      <c r="J193" s="22">
        <f t="shared" si="10"/>
        <v>0.13536537328635828</v>
      </c>
      <c r="K193" s="22">
        <f t="shared" si="11"/>
      </c>
    </row>
    <row r="194" spans="2:11" ht="15">
      <c r="B194" s="27" t="str">
        <f>'Town Data'!A190</f>
        <v>WARDSBORO</v>
      </c>
      <c r="C194" s="52">
        <f>IF('Town Data'!C190&gt;9,'Town Data'!B190,"*")</f>
        <v>3791319.26</v>
      </c>
      <c r="D194" s="53">
        <f>IF('Town Data'!E190&gt;9,'Town Data'!D190,"*")</f>
        <v>951863.03</v>
      </c>
      <c r="E194" s="54" t="str">
        <f>IF('Town Data'!G190&gt;9,'Town Data'!F190,"*")</f>
        <v>*</v>
      </c>
      <c r="F194" s="53">
        <f>IF('Town Data'!I190&gt;9,'Town Data'!H190,"*")</f>
        <v>4358113.18</v>
      </c>
      <c r="G194" s="53">
        <f>IF('Town Data'!K190&gt;9,'Town Data'!J190,"*")</f>
        <v>1050315.86</v>
      </c>
      <c r="H194" s="54" t="str">
        <f>IF('Town Data'!M190&gt;9,'Town Data'!L190,"*")</f>
        <v>*</v>
      </c>
      <c r="I194" s="22">
        <f t="shared" si="9"/>
        <v>-0.13005488765209167</v>
      </c>
      <c r="J194" s="22">
        <f t="shared" si="10"/>
        <v>-0.09373640230473151</v>
      </c>
      <c r="K194" s="22">
        <f t="shared" si="11"/>
      </c>
    </row>
    <row r="195" spans="2:11" ht="15">
      <c r="B195" s="27" t="str">
        <f>'Town Data'!A191</f>
        <v>WARREN</v>
      </c>
      <c r="C195" s="52">
        <f>IF('Town Data'!C191&gt;9,'Town Data'!B191,"*")</f>
        <v>41504706.33</v>
      </c>
      <c r="D195" s="53">
        <f>IF('Town Data'!E191&gt;9,'Town Data'!D191,"*")</f>
        <v>22208208.58</v>
      </c>
      <c r="E195" s="54">
        <f>IF('Town Data'!G191&gt;9,'Town Data'!F191,"*")</f>
        <v>84287.666666</v>
      </c>
      <c r="F195" s="53">
        <f>IF('Town Data'!I191&gt;9,'Town Data'!H191,"*")</f>
        <v>38438042.85</v>
      </c>
      <c r="G195" s="53">
        <f>IF('Town Data'!K191&gt;9,'Town Data'!J191,"*")</f>
        <v>18958967.44</v>
      </c>
      <c r="H195" s="54">
        <f>IF('Town Data'!M191&gt;9,'Town Data'!L191,"*")</f>
        <v>410457.1666657</v>
      </c>
      <c r="I195" s="22">
        <f t="shared" si="9"/>
        <v>0.07978198817164794</v>
      </c>
      <c r="J195" s="22">
        <f t="shared" si="10"/>
        <v>0.17138281134154407</v>
      </c>
      <c r="K195" s="22">
        <f t="shared" si="11"/>
        <v>-0.7946492995829484</v>
      </c>
    </row>
    <row r="196" spans="2:11" ht="15">
      <c r="B196" s="27" t="str">
        <f>'Town Data'!A192</f>
        <v>WASHINGTON</v>
      </c>
      <c r="C196" s="52">
        <f>IF('Town Data'!C192&gt;9,'Town Data'!B192,"*")</f>
        <v>2060076.77</v>
      </c>
      <c r="D196" s="53">
        <f>IF('Town Data'!E192&gt;9,'Town Data'!D192,"*")</f>
        <v>780643.83</v>
      </c>
      <c r="E196" s="54" t="str">
        <f>IF('Town Data'!G192&gt;9,'Town Data'!F192,"*")</f>
        <v>*</v>
      </c>
      <c r="F196" s="53">
        <f>IF('Town Data'!I192&gt;9,'Town Data'!H192,"*")</f>
        <v>1664709.09</v>
      </c>
      <c r="G196" s="53">
        <f>IF('Town Data'!K192&gt;9,'Town Data'!J192,"*")</f>
        <v>776145.26</v>
      </c>
      <c r="H196" s="54" t="str">
        <f>IF('Town Data'!M192&gt;9,'Town Data'!L192,"*")</f>
        <v>*</v>
      </c>
      <c r="I196" s="22">
        <f t="shared" si="9"/>
        <v>0.2374995621607376</v>
      </c>
      <c r="J196" s="22">
        <f t="shared" si="10"/>
        <v>0.005796041323501671</v>
      </c>
      <c r="K196" s="22">
        <f t="shared" si="11"/>
      </c>
    </row>
    <row r="197" spans="2:11" ht="15">
      <c r="B197" s="27" t="str">
        <f>'Town Data'!A193</f>
        <v>WATERBURY</v>
      </c>
      <c r="C197" s="52">
        <f>IF('Town Data'!C193&gt;9,'Town Data'!B193,"*")</f>
        <v>133591746.58</v>
      </c>
      <c r="D197" s="53">
        <f>IF('Town Data'!E193&gt;9,'Town Data'!D193,"*")</f>
        <v>37574219.79</v>
      </c>
      <c r="E197" s="54">
        <f>IF('Town Data'!G193&gt;9,'Town Data'!F193,"*")</f>
        <v>3024228.3333319</v>
      </c>
      <c r="F197" s="53">
        <f>IF('Town Data'!I193&gt;9,'Town Data'!H193,"*")</f>
        <v>130054754.28</v>
      </c>
      <c r="G197" s="53">
        <f>IF('Town Data'!K193&gt;9,'Town Data'!J193,"*")</f>
        <v>37854638.3</v>
      </c>
      <c r="H197" s="54">
        <f>IF('Town Data'!M193&gt;9,'Town Data'!L193,"*")</f>
        <v>4425000.1666645</v>
      </c>
      <c r="I197" s="22">
        <f t="shared" si="9"/>
        <v>0.027196178406404637</v>
      </c>
      <c r="J197" s="22">
        <f t="shared" si="10"/>
        <v>-0.007407771480410577</v>
      </c>
      <c r="K197" s="22">
        <f t="shared" si="11"/>
        <v>-0.3165585944798915</v>
      </c>
    </row>
    <row r="198" spans="2:11" ht="15">
      <c r="B198" s="27" t="str">
        <f>'Town Data'!A194</f>
        <v>WATERFORD</v>
      </c>
      <c r="C198" s="52">
        <f>IF('Town Data'!C194&gt;9,'Town Data'!B194,"*")</f>
        <v>7349425.38</v>
      </c>
      <c r="D198" s="53">
        <f>IF('Town Data'!E194&gt;9,'Town Data'!D194,"*")</f>
        <v>1727962.5</v>
      </c>
      <c r="E198" s="54" t="str">
        <f>IF('Town Data'!G194&gt;9,'Town Data'!F194,"*")</f>
        <v>*</v>
      </c>
      <c r="F198" s="53">
        <f>IF('Town Data'!I194&gt;9,'Town Data'!H194,"*")</f>
        <v>6021411.38</v>
      </c>
      <c r="G198" s="53">
        <f>IF('Town Data'!K194&gt;9,'Town Data'!J194,"*")</f>
        <v>1910946.73</v>
      </c>
      <c r="H198" s="54">
        <f>IF('Town Data'!M194&gt;9,'Town Data'!L194,"*")</f>
        <v>66242.3333328</v>
      </c>
      <c r="I198" s="22">
        <f t="shared" si="9"/>
        <v>0.22054862493052252</v>
      </c>
      <c r="J198" s="22">
        <f t="shared" si="10"/>
        <v>-0.09575579848842776</v>
      </c>
      <c r="K198" s="22">
        <f t="shared" si="11"/>
      </c>
    </row>
    <row r="199" spans="2:11" ht="15">
      <c r="B199" s="27" t="str">
        <f>'Town Data'!A195</f>
        <v>WATERVILLE</v>
      </c>
      <c r="C199" s="52">
        <f>IF('Town Data'!C195&gt;9,'Town Data'!B195,"*")</f>
        <v>904503.52</v>
      </c>
      <c r="D199" s="53">
        <f>IF('Town Data'!E195&gt;9,'Town Data'!D195,"*")</f>
        <v>375811.83</v>
      </c>
      <c r="E199" s="54" t="str">
        <f>IF('Town Data'!G195&gt;9,'Town Data'!F195,"*")</f>
        <v>*</v>
      </c>
      <c r="F199" s="53">
        <f>IF('Town Data'!I195&gt;9,'Town Data'!H195,"*")</f>
        <v>823533.77</v>
      </c>
      <c r="G199" s="53">
        <f>IF('Town Data'!K195&gt;9,'Town Data'!J195,"*")</f>
        <v>378284.47</v>
      </c>
      <c r="H199" s="54" t="str">
        <f>IF('Town Data'!M195&gt;9,'Town Data'!L195,"*")</f>
        <v>*</v>
      </c>
      <c r="I199" s="22">
        <f t="shared" si="9"/>
        <v>0.09831989039138006</v>
      </c>
      <c r="J199" s="22">
        <f t="shared" si="10"/>
        <v>-0.006536456545519714</v>
      </c>
      <c r="K199" s="22">
        <f t="shared" si="11"/>
      </c>
    </row>
    <row r="200" spans="2:11" ht="15">
      <c r="B200" s="27" t="str">
        <f>'Town Data'!A196</f>
        <v>WEATHERSFIELD</v>
      </c>
      <c r="C200" s="52">
        <f>IF('Town Data'!C196&gt;9,'Town Data'!B196,"*")</f>
        <v>21136552.9</v>
      </c>
      <c r="D200" s="53">
        <f>IF('Town Data'!E196&gt;9,'Town Data'!D196,"*")</f>
        <v>4568765.75</v>
      </c>
      <c r="E200" s="54">
        <f>IF('Town Data'!G196&gt;9,'Town Data'!F196,"*")</f>
        <v>911795.4999995</v>
      </c>
      <c r="F200" s="53">
        <f>IF('Town Data'!I196&gt;9,'Town Data'!H196,"*")</f>
        <v>20677705.48</v>
      </c>
      <c r="G200" s="53">
        <f>IF('Town Data'!K196&gt;9,'Town Data'!J196,"*")</f>
        <v>4920142.04</v>
      </c>
      <c r="H200" s="54">
        <f>IF('Town Data'!M196&gt;9,'Town Data'!L196,"*")</f>
        <v>676825.4999991</v>
      </c>
      <c r="I200" s="22">
        <f t="shared" si="9"/>
        <v>0.02219044179944467</v>
      </c>
      <c r="J200" s="22">
        <f t="shared" si="10"/>
        <v>-0.07141588335120505</v>
      </c>
      <c r="K200" s="22">
        <f t="shared" si="11"/>
        <v>0.3471648157475043</v>
      </c>
    </row>
    <row r="201" spans="2:11" ht="15">
      <c r="B201" s="27" t="str">
        <f>'Town Data'!A197</f>
        <v>WELLS</v>
      </c>
      <c r="C201" s="52">
        <f>IF('Town Data'!C197&gt;9,'Town Data'!B197,"*")</f>
        <v>4338482.28</v>
      </c>
      <c r="D201" s="53">
        <f>IF('Town Data'!E197&gt;9,'Town Data'!D197,"*")</f>
        <v>1504522.93</v>
      </c>
      <c r="E201" s="54" t="str">
        <f>IF('Town Data'!G197&gt;9,'Town Data'!F197,"*")</f>
        <v>*</v>
      </c>
      <c r="F201" s="53">
        <f>IF('Town Data'!I197&gt;9,'Town Data'!H197,"*")</f>
        <v>6163917.56</v>
      </c>
      <c r="G201" s="53">
        <f>IF('Town Data'!K197&gt;9,'Town Data'!J197,"*")</f>
        <v>2463240.72</v>
      </c>
      <c r="H201" s="54" t="str">
        <f>IF('Town Data'!M197&gt;9,'Town Data'!L197,"*")</f>
        <v>*</v>
      </c>
      <c r="I201" s="22">
        <f t="shared" si="9"/>
        <v>-0.2961485552379775</v>
      </c>
      <c r="J201" s="22">
        <f t="shared" si="10"/>
        <v>-0.38920994696774913</v>
      </c>
      <c r="K201" s="22">
        <f t="shared" si="11"/>
      </c>
    </row>
    <row r="202" spans="2:11" ht="15">
      <c r="B202" s="27" t="str">
        <f>'Town Data'!A198</f>
        <v>WEST FAIRLEE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>
        <f>IF('Town Data'!I198&gt;9,'Town Data'!H198,"*")</f>
        <v>1293695.59</v>
      </c>
      <c r="G202" s="53">
        <f>IF('Town Data'!K198&gt;9,'Town Data'!J198,"*")</f>
        <v>490977.51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 t="str">
        <f>'Town Data'!A199</f>
        <v>WEST HAVEN</v>
      </c>
      <c r="C203" s="52">
        <f>IF('Town Data'!C199&gt;9,'Town Data'!B199,"*")</f>
        <v>1159148.34</v>
      </c>
      <c r="D203" s="53">
        <f>IF('Town Data'!E199&gt;9,'Town Data'!D199,"*")</f>
        <v>422983.84</v>
      </c>
      <c r="E203" s="54" t="str">
        <f>IF('Town Data'!G199&gt;9,'Town Data'!F199,"*")</f>
        <v>*</v>
      </c>
      <c r="F203" s="53">
        <f>IF('Town Data'!I199&gt;9,'Town Data'!H199,"*")</f>
        <v>1049027.24</v>
      </c>
      <c r="G203" s="53">
        <f>IF('Town Data'!K199&gt;9,'Town Data'!J199,"*")</f>
        <v>435051.17</v>
      </c>
      <c r="H203" s="54" t="str">
        <f>IF('Town Data'!M199&gt;9,'Town Data'!L199,"*")</f>
        <v>*</v>
      </c>
      <c r="I203" s="22">
        <f t="shared" si="9"/>
        <v>0.1049744904622306</v>
      </c>
      <c r="J203" s="22">
        <f t="shared" si="10"/>
        <v>-0.027737725656501414</v>
      </c>
      <c r="K203" s="22">
        <f t="shared" si="11"/>
      </c>
    </row>
    <row r="204" spans="2:11" ht="15">
      <c r="B204" s="27" t="str">
        <f>'Town Data'!A200</f>
        <v>WEST RUTLAND</v>
      </c>
      <c r="C204" s="52">
        <f>IF('Town Data'!C200&gt;9,'Town Data'!B200,"*")</f>
        <v>56539942.75</v>
      </c>
      <c r="D204" s="53">
        <f>IF('Town Data'!E200&gt;9,'Town Data'!D200,"*")</f>
        <v>9744495</v>
      </c>
      <c r="E204" s="54">
        <f>IF('Town Data'!G200&gt;9,'Town Data'!F200,"*")</f>
        <v>344409.3333328</v>
      </c>
      <c r="F204" s="53">
        <f>IF('Town Data'!I200&gt;9,'Town Data'!H200,"*")</f>
        <v>57535827.24</v>
      </c>
      <c r="G204" s="53">
        <f>IF('Town Data'!K200&gt;9,'Town Data'!J200,"*")</f>
        <v>9785032.1</v>
      </c>
      <c r="H204" s="54">
        <f>IF('Town Data'!M200&gt;9,'Town Data'!L200,"*")</f>
        <v>344164.9999993</v>
      </c>
      <c r="I204" s="22">
        <f t="shared" si="9"/>
        <v>-0.01730894536105052</v>
      </c>
      <c r="J204" s="22">
        <f t="shared" si="10"/>
        <v>-0.0041427661744716845</v>
      </c>
      <c r="K204" s="22">
        <f t="shared" si="11"/>
        <v>0.0007099307991821295</v>
      </c>
    </row>
    <row r="205" spans="2:11" ht="15">
      <c r="B205" s="27" t="str">
        <f>'Town Data'!A201</f>
        <v>WEST WINDSOR</v>
      </c>
      <c r="C205" s="52">
        <f>IF('Town Data'!C201&gt;9,'Town Data'!B201,"*")</f>
        <v>2209310.19</v>
      </c>
      <c r="D205" s="53">
        <f>IF('Town Data'!E201&gt;9,'Town Data'!D201,"*")</f>
        <v>319288.56</v>
      </c>
      <c r="E205" s="54" t="str">
        <f>IF('Town Data'!G201&gt;9,'Town Data'!F201,"*")</f>
        <v>*</v>
      </c>
      <c r="F205" s="53">
        <f>IF('Town Data'!I201&gt;9,'Town Data'!H201,"*")</f>
        <v>2123303.54</v>
      </c>
      <c r="G205" s="53">
        <f>IF('Town Data'!K201&gt;9,'Town Data'!J201,"*")</f>
        <v>395736.95</v>
      </c>
      <c r="H205" s="54">
        <f>IF('Town Data'!M201&gt;9,'Town Data'!L201,"*")</f>
        <v>382827.4999996</v>
      </c>
      <c r="I205" s="22">
        <f t="shared" si="9"/>
        <v>0.04050605501274674</v>
      </c>
      <c r="J205" s="22">
        <f t="shared" si="10"/>
        <v>-0.1931798130045729</v>
      </c>
      <c r="K205" s="22">
        <f t="shared" si="11"/>
      </c>
    </row>
    <row r="206" spans="2:11" ht="15">
      <c r="B206" s="27" t="str">
        <f>'Town Data'!A202</f>
        <v>WESTFIELD</v>
      </c>
      <c r="C206" s="52">
        <f>IF('Town Data'!C202&gt;9,'Town Data'!B202,"*")</f>
        <v>4907614.74</v>
      </c>
      <c r="D206" s="53">
        <f>IF('Town Data'!E202&gt;9,'Town Data'!D202,"*")</f>
        <v>1179925.82</v>
      </c>
      <c r="E206" s="54" t="str">
        <f>IF('Town Data'!G202&gt;9,'Town Data'!F202,"*")</f>
        <v>*</v>
      </c>
      <c r="F206" s="53">
        <f>IF('Town Data'!I202&gt;9,'Town Data'!H202,"*")</f>
        <v>4996074.58</v>
      </c>
      <c r="G206" s="53">
        <f>IF('Town Data'!K202&gt;9,'Town Data'!J202,"*")</f>
        <v>1114176.73</v>
      </c>
      <c r="H206" s="54" t="str">
        <f>IF('Town Data'!M202&gt;9,'Town Data'!L202,"*")</f>
        <v>*</v>
      </c>
      <c r="I206" s="22">
        <f t="shared" si="9"/>
        <v>-0.01770586859413933</v>
      </c>
      <c r="J206" s="22">
        <f t="shared" si="10"/>
        <v>0.05901136527954599</v>
      </c>
      <c r="K206" s="22">
        <f t="shared" si="11"/>
      </c>
    </row>
    <row r="207" spans="2:11" ht="15">
      <c r="B207" s="27" t="str">
        <f>'Town Data'!A203</f>
        <v>WESTFORD</v>
      </c>
      <c r="C207" s="52">
        <f>IF('Town Data'!C203&gt;9,'Town Data'!B203,"*")</f>
        <v>12233009.99</v>
      </c>
      <c r="D207" s="53">
        <f>IF('Town Data'!E203&gt;9,'Town Data'!D203,"*")</f>
        <v>1009271.48</v>
      </c>
      <c r="E207" s="54" t="str">
        <f>IF('Town Data'!G203&gt;9,'Town Data'!F203,"*")</f>
        <v>*</v>
      </c>
      <c r="F207" s="53">
        <f>IF('Town Data'!I203&gt;9,'Town Data'!H203,"*")</f>
        <v>12637744.44</v>
      </c>
      <c r="G207" s="53">
        <f>IF('Town Data'!K203&gt;9,'Town Data'!J203,"*")</f>
        <v>797507.16</v>
      </c>
      <c r="H207" s="54" t="str">
        <f>IF('Town Data'!M203&gt;9,'Town Data'!L203,"*")</f>
        <v>*</v>
      </c>
      <c r="I207" s="22">
        <f t="shared" si="9"/>
        <v>-0.032025845428474205</v>
      </c>
      <c r="J207" s="22">
        <f t="shared" si="10"/>
        <v>0.2655328135235801</v>
      </c>
      <c r="K207" s="22">
        <f t="shared" si="11"/>
      </c>
    </row>
    <row r="208" spans="2:11" ht="15">
      <c r="B208" s="27" t="str">
        <f>'Town Data'!A204</f>
        <v>WESTMINSTER</v>
      </c>
      <c r="C208" s="52">
        <f>IF('Town Data'!C204&gt;9,'Town Data'!B204,"*")</f>
        <v>27824900.46</v>
      </c>
      <c r="D208" s="53">
        <f>IF('Town Data'!E204&gt;9,'Town Data'!D204,"*")</f>
        <v>5677812.38</v>
      </c>
      <c r="E208" s="54">
        <f>IF('Town Data'!G204&gt;9,'Town Data'!F204,"*")</f>
        <v>466131.8333327</v>
      </c>
      <c r="F208" s="53">
        <f>IF('Town Data'!I204&gt;9,'Town Data'!H204,"*")</f>
        <v>30796403.98</v>
      </c>
      <c r="G208" s="53">
        <f>IF('Town Data'!K204&gt;9,'Town Data'!J204,"*")</f>
        <v>5938772.16</v>
      </c>
      <c r="H208" s="54">
        <f>IF('Town Data'!M204&gt;9,'Town Data'!L204,"*")</f>
        <v>329548.1666659</v>
      </c>
      <c r="I208" s="22">
        <f t="shared" si="9"/>
        <v>-0.09648865243908908</v>
      </c>
      <c r="J208" s="22">
        <f t="shared" si="10"/>
        <v>-0.04394170595694317</v>
      </c>
      <c r="K208" s="22">
        <f t="shared" si="11"/>
        <v>0.4144573706740425</v>
      </c>
    </row>
    <row r="209" spans="2:11" ht="15">
      <c r="B209" s="27" t="str">
        <f>'Town Data'!A205</f>
        <v>WESTON</v>
      </c>
      <c r="C209" s="52">
        <f>IF('Town Data'!C205&gt;9,'Town Data'!B205,"*")</f>
        <v>8884171.3</v>
      </c>
      <c r="D209" s="53">
        <f>IF('Town Data'!E205&gt;9,'Town Data'!D205,"*")</f>
        <v>4639448.62</v>
      </c>
      <c r="E209" s="54" t="str">
        <f>IF('Town Data'!G205&gt;9,'Town Data'!F205,"*")</f>
        <v>*</v>
      </c>
      <c r="F209" s="53">
        <f>IF('Town Data'!I205&gt;9,'Town Data'!H205,"*")</f>
        <v>8953993.7</v>
      </c>
      <c r="G209" s="53">
        <f>IF('Town Data'!K205&gt;9,'Town Data'!J205,"*")</f>
        <v>4684664.97</v>
      </c>
      <c r="H209" s="54" t="str">
        <f>IF('Town Data'!M205&gt;9,'Town Data'!L205,"*")</f>
        <v>*</v>
      </c>
      <c r="I209" s="22">
        <f t="shared" si="9"/>
        <v>-0.007797905866295004</v>
      </c>
      <c r="J209" s="22">
        <f t="shared" si="10"/>
        <v>-0.009651992253354167</v>
      </c>
      <c r="K209" s="22">
        <f t="shared" si="11"/>
      </c>
    </row>
    <row r="210" spans="2:11" ht="15">
      <c r="B210" s="27" t="str">
        <f>'Town Data'!A206</f>
        <v>WEYBRIDGE</v>
      </c>
      <c r="C210" s="52">
        <f>IF('Town Data'!C206&gt;9,'Town Data'!B206,"*")</f>
        <v>2069770.33</v>
      </c>
      <c r="D210" s="53">
        <f>IF('Town Data'!E206&gt;9,'Town Data'!D206,"*")</f>
        <v>340510.49</v>
      </c>
      <c r="E210" s="54" t="str">
        <f>IF('Town Data'!G206&gt;9,'Town Data'!F206,"*")</f>
        <v>*</v>
      </c>
      <c r="F210" s="53">
        <f>IF('Town Data'!I206&gt;9,'Town Data'!H206,"*")</f>
        <v>1809296</v>
      </c>
      <c r="G210" s="53">
        <f>IF('Town Data'!K206&gt;9,'Town Data'!J206,"*")</f>
        <v>319309.09</v>
      </c>
      <c r="H210" s="54" t="str">
        <f>IF('Town Data'!M206&gt;9,'Town Data'!L206,"*")</f>
        <v>*</v>
      </c>
      <c r="I210" s="22">
        <f t="shared" si="9"/>
        <v>0.14396446463154733</v>
      </c>
      <c r="J210" s="22">
        <f t="shared" si="10"/>
        <v>0.06639773393234738</v>
      </c>
      <c r="K210" s="22">
        <f t="shared" si="11"/>
      </c>
    </row>
    <row r="211" spans="2:11" ht="15">
      <c r="B211" s="27" t="str">
        <f>'Town Data'!A207</f>
        <v>WHEELOCK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>
        <f>IF('Town Data'!I207&gt;9,'Town Data'!H207,"*")</f>
        <v>1027876.19</v>
      </c>
      <c r="G211" s="53">
        <f>IF('Town Data'!K207&gt;9,'Town Data'!J207,"*")</f>
        <v>320636.74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 t="str">
        <f>'Town Data'!A208</f>
        <v>WHITING</v>
      </c>
      <c r="C212" s="52">
        <f>IF('Town Data'!C208&gt;9,'Town Data'!B208,"*")</f>
        <v>8784059.27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>
        <f>IF('Town Data'!I208&gt;9,'Town Data'!H208,"*")</f>
        <v>17373143.27</v>
      </c>
      <c r="G212" s="53">
        <f>IF('Town Data'!K208&gt;9,'Town Data'!J208,"*")</f>
        <v>207940.56</v>
      </c>
      <c r="H212" s="54" t="str">
        <f>IF('Town Data'!M208&gt;9,'Town Data'!L208,"*")</f>
        <v>*</v>
      </c>
      <c r="I212" s="22">
        <f t="shared" si="9"/>
        <v>-0.49438860121712447</v>
      </c>
      <c r="J212" s="22">
        <f t="shared" si="10"/>
      </c>
      <c r="K212" s="22">
        <f t="shared" si="11"/>
      </c>
    </row>
    <row r="213" spans="2:11" ht="15">
      <c r="B213" s="27" t="str">
        <f>'Town Data'!A209</f>
        <v>WHITINGHAM</v>
      </c>
      <c r="C213" s="52">
        <f>IF('Town Data'!C209&gt;9,'Town Data'!B209,"*")</f>
        <v>9083317.2</v>
      </c>
      <c r="D213" s="53">
        <f>IF('Town Data'!E209&gt;9,'Town Data'!D209,"*")</f>
        <v>1981856.44</v>
      </c>
      <c r="E213" s="54">
        <f>IF('Town Data'!G209&gt;9,'Town Data'!F209,"*")</f>
        <v>301496.1666663</v>
      </c>
      <c r="F213" s="53">
        <f>IF('Town Data'!I209&gt;9,'Town Data'!H209,"*")</f>
        <v>10847042.01</v>
      </c>
      <c r="G213" s="53">
        <f>IF('Town Data'!K209&gt;9,'Town Data'!J209,"*")</f>
        <v>2210363.9</v>
      </c>
      <c r="H213" s="54">
        <f>IF('Town Data'!M209&gt;9,'Town Data'!L209,"*")</f>
        <v>348974.9999991</v>
      </c>
      <c r="I213" s="22">
        <f t="shared" si="9"/>
        <v>-0.16259961087769406</v>
      </c>
      <c r="J213" s="22">
        <f t="shared" si="10"/>
        <v>-0.10338001810471116</v>
      </c>
      <c r="K213" s="22">
        <f t="shared" si="11"/>
        <v>-0.13605224824965245</v>
      </c>
    </row>
    <row r="214" spans="2:11" ht="15">
      <c r="B214" s="27" t="str">
        <f>'Town Data'!A210</f>
        <v>WILLIAMSTOWN</v>
      </c>
      <c r="C214" s="52">
        <f>IF('Town Data'!C210&gt;9,'Town Data'!B210,"*")</f>
        <v>24294065.42</v>
      </c>
      <c r="D214" s="53">
        <f>IF('Town Data'!E210&gt;9,'Town Data'!D210,"*")</f>
        <v>4656594.16</v>
      </c>
      <c r="E214" s="54">
        <f>IF('Town Data'!G210&gt;9,'Town Data'!F210,"*")</f>
        <v>32714.3333329</v>
      </c>
      <c r="F214" s="53">
        <f>IF('Town Data'!I210&gt;9,'Town Data'!H210,"*")</f>
        <v>25589528.33</v>
      </c>
      <c r="G214" s="53">
        <f>IF('Town Data'!K210&gt;9,'Town Data'!J210,"*")</f>
        <v>5172215.56</v>
      </c>
      <c r="H214" s="54">
        <f>IF('Town Data'!M210&gt;9,'Town Data'!L210,"*")</f>
        <v>35317.9999995</v>
      </c>
      <c r="I214" s="22">
        <f t="shared" si="9"/>
        <v>-0.05062472794706633</v>
      </c>
      <c r="J214" s="22">
        <f t="shared" si="10"/>
        <v>-0.09969062464983565</v>
      </c>
      <c r="K214" s="22">
        <f t="shared" si="11"/>
        <v>-0.07372067123384285</v>
      </c>
    </row>
    <row r="215" spans="2:11" ht="15">
      <c r="B215" s="27" t="str">
        <f>'Town Data'!A211</f>
        <v>WILLISTON</v>
      </c>
      <c r="C215" s="52">
        <f>IF('Town Data'!C211&gt;9,'Town Data'!B211,"*")</f>
        <v>1424705475.69</v>
      </c>
      <c r="D215" s="53">
        <f>IF('Town Data'!E211&gt;9,'Town Data'!D211,"*")</f>
        <v>382648362.51</v>
      </c>
      <c r="E215" s="54">
        <f>IF('Town Data'!G211&gt;9,'Town Data'!F211,"*")</f>
        <v>19137793.3333278</v>
      </c>
      <c r="F215" s="53">
        <f>IF('Town Data'!I211&gt;9,'Town Data'!H211,"*")</f>
        <v>1513849083.47</v>
      </c>
      <c r="G215" s="53">
        <f>IF('Town Data'!K211&gt;9,'Town Data'!J211,"*")</f>
        <v>390390300.8</v>
      </c>
      <c r="H215" s="54">
        <f>IF('Town Data'!M211&gt;9,'Town Data'!L211,"*")</f>
        <v>16960133.3333218</v>
      </c>
      <c r="I215" s="22">
        <f t="shared" si="9"/>
        <v>-0.05888539931316511</v>
      </c>
      <c r="J215" s="22">
        <f t="shared" si="10"/>
        <v>-0.019831277247756924</v>
      </c>
      <c r="K215" s="22">
        <f t="shared" si="11"/>
        <v>0.12839875472721218</v>
      </c>
    </row>
    <row r="216" spans="2:11" ht="15">
      <c r="B216" s="27" t="str">
        <f>'Town Data'!A212</f>
        <v>WILMINGTON</v>
      </c>
      <c r="C216" s="52">
        <f>IF('Town Data'!C212&gt;9,'Town Data'!B212,"*")</f>
        <v>66518260.97</v>
      </c>
      <c r="D216" s="53">
        <f>IF('Town Data'!E212&gt;9,'Town Data'!D212,"*")</f>
        <v>32750997.31</v>
      </c>
      <c r="E216" s="54">
        <f>IF('Town Data'!G212&gt;9,'Town Data'!F212,"*")</f>
        <v>114397.9999996</v>
      </c>
      <c r="F216" s="53">
        <f>IF('Town Data'!I212&gt;9,'Town Data'!H212,"*")</f>
        <v>71448247.96</v>
      </c>
      <c r="G216" s="53">
        <f>IF('Town Data'!K212&gt;9,'Town Data'!J212,"*")</f>
        <v>38874924.24</v>
      </c>
      <c r="H216" s="54">
        <f>IF('Town Data'!M212&gt;9,'Town Data'!L212,"*")</f>
        <v>134017.1666659</v>
      </c>
      <c r="I216" s="22">
        <f t="shared" si="9"/>
        <v>-0.06900081010747845</v>
      </c>
      <c r="J216" s="22">
        <f t="shared" si="10"/>
        <v>-0.1575289740037318</v>
      </c>
      <c r="K216" s="22">
        <f t="shared" si="11"/>
        <v>-0.14639293722131796</v>
      </c>
    </row>
    <row r="217" spans="2:11" ht="15">
      <c r="B217" s="27" t="str">
        <f>'Town Data'!A213</f>
        <v>WINDSOR</v>
      </c>
      <c r="C217" s="52">
        <f>IF('Town Data'!C213&gt;9,'Town Data'!B213,"*")</f>
        <v>37585602.59</v>
      </c>
      <c r="D217" s="53">
        <f>IF('Town Data'!E213&gt;9,'Town Data'!D213,"*")</f>
        <v>9038940.28</v>
      </c>
      <c r="E217" s="54">
        <f>IF('Town Data'!G213&gt;9,'Town Data'!F213,"*")</f>
        <v>675553.6666655</v>
      </c>
      <c r="F217" s="53">
        <f>IF('Town Data'!I213&gt;9,'Town Data'!H213,"*")</f>
        <v>39230884.36</v>
      </c>
      <c r="G217" s="53">
        <f>IF('Town Data'!K213&gt;9,'Town Data'!J213,"*")</f>
        <v>9068082.29</v>
      </c>
      <c r="H217" s="54">
        <f>IF('Town Data'!M213&gt;9,'Town Data'!L213,"*")</f>
        <v>684949.1666649</v>
      </c>
      <c r="I217" s="22">
        <f t="shared" si="9"/>
        <v>-0.04193843184625053</v>
      </c>
      <c r="J217" s="22">
        <f t="shared" si="10"/>
        <v>-0.0032136905100802497</v>
      </c>
      <c r="K217" s="22">
        <f t="shared" si="11"/>
        <v>-0.013717076327208071</v>
      </c>
    </row>
    <row r="218" spans="2:11" ht="15">
      <c r="B218" s="27" t="str">
        <f>'Town Data'!A214</f>
        <v>WINHALL</v>
      </c>
      <c r="C218" s="52">
        <f>IF('Town Data'!C214&gt;9,'Town Data'!B214,"*")</f>
        <v>10339342.49</v>
      </c>
      <c r="D218" s="53">
        <f>IF('Town Data'!E214&gt;9,'Town Data'!D214,"*")</f>
        <v>5515855.74</v>
      </c>
      <c r="E218" s="54">
        <f>IF('Town Data'!G214&gt;9,'Town Data'!F214,"*")</f>
        <v>400854.9999997</v>
      </c>
      <c r="F218" s="53">
        <f>IF('Town Data'!I214&gt;9,'Town Data'!H214,"*")</f>
        <v>9430808.12</v>
      </c>
      <c r="G218" s="53">
        <f>IF('Town Data'!K214&gt;9,'Town Data'!J214,"*")</f>
        <v>5202886.84</v>
      </c>
      <c r="H218" s="54">
        <f>IF('Town Data'!M214&gt;9,'Town Data'!L214,"*")</f>
        <v>549598.4999996</v>
      </c>
      <c r="I218" s="22">
        <f t="shared" si="9"/>
        <v>0.09633685241387364</v>
      </c>
      <c r="J218" s="22">
        <f t="shared" si="10"/>
        <v>0.06015293232862247</v>
      </c>
      <c r="K218" s="22">
        <f t="shared" si="11"/>
        <v>-0.27064029468786444</v>
      </c>
    </row>
    <row r="219" spans="2:11" ht="15">
      <c r="B219" s="27" t="str">
        <f>'Town Data'!A215</f>
        <v>WINOOSKI</v>
      </c>
      <c r="C219" s="52">
        <f>IF('Town Data'!C215&gt;9,'Town Data'!B215,"*")</f>
        <v>252420779.38</v>
      </c>
      <c r="D219" s="53">
        <f>IF('Town Data'!E215&gt;9,'Town Data'!D215,"*")</f>
        <v>17411381.56</v>
      </c>
      <c r="E219" s="54">
        <f>IF('Town Data'!G215&gt;9,'Town Data'!F215,"*")</f>
        <v>12939152.8333326</v>
      </c>
      <c r="F219" s="53">
        <f>IF('Town Data'!I215&gt;9,'Town Data'!H215,"*")</f>
        <v>229452356.75</v>
      </c>
      <c r="G219" s="53">
        <f>IF('Town Data'!K215&gt;9,'Town Data'!J215,"*")</f>
        <v>19664087.65</v>
      </c>
      <c r="H219" s="54">
        <f>IF('Town Data'!M215&gt;9,'Town Data'!L215,"*")</f>
        <v>6308871.1666652</v>
      </c>
      <c r="I219" s="22">
        <f t="shared" si="9"/>
        <v>0.10010105346194051</v>
      </c>
      <c r="J219" s="22">
        <f t="shared" si="10"/>
        <v>-0.1145594003696378</v>
      </c>
      <c r="K219" s="22">
        <f t="shared" si="11"/>
        <v>1.0509458017942208</v>
      </c>
    </row>
    <row r="220" spans="2:11" ht="15">
      <c r="B220" s="27" t="str">
        <f>'Town Data'!A216</f>
        <v>WOLCOTT</v>
      </c>
      <c r="C220" s="52">
        <f>IF('Town Data'!C216&gt;9,'Town Data'!B216,"*")</f>
        <v>12310558.15</v>
      </c>
      <c r="D220" s="53">
        <f>IF('Town Data'!E216&gt;9,'Town Data'!D216,"*")</f>
        <v>1919798.05</v>
      </c>
      <c r="E220" s="54" t="str">
        <f>IF('Town Data'!G216&gt;9,'Town Data'!F216,"*")</f>
        <v>*</v>
      </c>
      <c r="F220" s="53">
        <f>IF('Town Data'!I216&gt;9,'Town Data'!H216,"*")</f>
        <v>13713124.1</v>
      </c>
      <c r="G220" s="53">
        <f>IF('Town Data'!K216&gt;9,'Town Data'!J216,"*")</f>
        <v>2159504.52</v>
      </c>
      <c r="H220" s="54">
        <f>IF('Town Data'!M216&gt;9,'Town Data'!L216,"*")</f>
        <v>146240.4999997</v>
      </c>
      <c r="I220" s="22">
        <f t="shared" si="9"/>
        <v>-0.10227909700022327</v>
      </c>
      <c r="J220" s="22">
        <f t="shared" si="10"/>
        <v>-0.11100067991522425</v>
      </c>
      <c r="K220" s="22">
        <f t="shared" si="11"/>
      </c>
    </row>
    <row r="221" spans="2:11" ht="15">
      <c r="B221" s="27" t="str">
        <f>'Town Data'!A217</f>
        <v>WOODBURY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>
        <f>IF('Town Data'!I217&gt;9,'Town Data'!H217,"*")</f>
        <v>580857.14</v>
      </c>
      <c r="G221" s="53">
        <f>IF('Town Data'!K217&gt;9,'Town Data'!J217,"*")</f>
        <v>320302.8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 t="str">
        <f>'Town Data'!A218</f>
        <v>WOODSTOCK</v>
      </c>
      <c r="C222" s="52">
        <f>IF('Town Data'!C218&gt;9,'Town Data'!B218,"*")</f>
        <v>87008206.7</v>
      </c>
      <c r="D222" s="53">
        <f>IF('Town Data'!E218&gt;9,'Town Data'!D218,"*")</f>
        <v>20636441.94</v>
      </c>
      <c r="E222" s="54">
        <f>IF('Town Data'!G218&gt;9,'Town Data'!F218,"*")</f>
        <v>1900717.3333321</v>
      </c>
      <c r="F222" s="53">
        <f>IF('Town Data'!I218&gt;9,'Town Data'!H218,"*")</f>
        <v>83905115.64</v>
      </c>
      <c r="G222" s="53">
        <f>IF('Town Data'!K218&gt;9,'Town Data'!J218,"*")</f>
        <v>19684018.1</v>
      </c>
      <c r="H222" s="54">
        <f>IF('Town Data'!M218&gt;9,'Town Data'!L218,"*")</f>
        <v>2571545.1666638</v>
      </c>
      <c r="I222" s="22">
        <f t="shared" si="9"/>
        <v>0.03698333571595328</v>
      </c>
      <c r="J222" s="22">
        <f t="shared" si="10"/>
        <v>0.04838564134423346</v>
      </c>
      <c r="K222" s="22">
        <f t="shared" si="11"/>
        <v>-0.2608656624149441</v>
      </c>
    </row>
    <row r="223" spans="2:11" ht="15">
      <c r="B223" s="27" t="str">
        <f>'Town Data'!A219</f>
        <v>WORCESTER</v>
      </c>
      <c r="C223" s="52">
        <f>IF('Town Data'!C219&gt;9,'Town Data'!B219,"*")</f>
        <v>2394159.78</v>
      </c>
      <c r="D223" s="53">
        <f>IF('Town Data'!E219&gt;9,'Town Data'!D219,"*")</f>
        <v>1073951.98</v>
      </c>
      <c r="E223" s="54" t="str">
        <f>IF('Town Data'!G219&gt;9,'Town Data'!F219,"*")</f>
        <v>*</v>
      </c>
      <c r="F223" s="53">
        <f>IF('Town Data'!I219&gt;9,'Town Data'!H219,"*")</f>
        <v>2397085.83</v>
      </c>
      <c r="G223" s="53">
        <f>IF('Town Data'!K219&gt;9,'Town Data'!J219,"*")</f>
        <v>1121097.81</v>
      </c>
      <c r="H223" s="54" t="str">
        <f>IF('Town Data'!M219&gt;9,'Town Data'!L219,"*")</f>
        <v>*</v>
      </c>
      <c r="I223" s="22">
        <f t="shared" si="9"/>
        <v>-0.0012206696829042119</v>
      </c>
      <c r="J223" s="22">
        <f t="shared" si="10"/>
        <v>-0.04205327098087906</v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219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40" t="s">
        <v>52</v>
      </c>
      <c r="B2" s="44">
        <v>9269176.13</v>
      </c>
      <c r="C2" s="41">
        <v>31</v>
      </c>
      <c r="D2" s="44">
        <v>1459653.39</v>
      </c>
      <c r="E2" s="41">
        <v>25</v>
      </c>
      <c r="F2" s="41">
        <v>0</v>
      </c>
      <c r="G2" s="41">
        <v>0</v>
      </c>
      <c r="H2" s="44">
        <v>7109836.46</v>
      </c>
      <c r="I2" s="41">
        <v>44</v>
      </c>
      <c r="J2" s="44">
        <v>1482491.68</v>
      </c>
      <c r="K2" s="41">
        <v>36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53</v>
      </c>
      <c r="B3" s="44">
        <v>1676042.94</v>
      </c>
      <c r="C3" s="41">
        <v>15</v>
      </c>
      <c r="D3" s="44">
        <v>471089.7</v>
      </c>
      <c r="E3" s="41">
        <v>14</v>
      </c>
      <c r="F3" s="41">
        <v>0</v>
      </c>
      <c r="G3" s="41">
        <v>0</v>
      </c>
      <c r="H3" s="44">
        <v>1970715.65</v>
      </c>
      <c r="I3" s="41">
        <v>21</v>
      </c>
      <c r="J3" s="44">
        <v>634929.97</v>
      </c>
      <c r="K3" s="41">
        <v>21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54</v>
      </c>
      <c r="B4" s="44">
        <v>18979649.03</v>
      </c>
      <c r="C4" s="41">
        <v>45</v>
      </c>
      <c r="D4" s="44">
        <v>4607575.02</v>
      </c>
      <c r="E4" s="41">
        <v>38</v>
      </c>
      <c r="F4" s="44">
        <v>0</v>
      </c>
      <c r="G4" s="41">
        <v>0</v>
      </c>
      <c r="H4" s="44">
        <v>18888743.82</v>
      </c>
      <c r="I4" s="41">
        <v>75</v>
      </c>
      <c r="J4" s="44">
        <v>4612993.2</v>
      </c>
      <c r="K4" s="41">
        <v>66</v>
      </c>
      <c r="L4" s="44">
        <v>0</v>
      </c>
      <c r="M4" s="41">
        <v>0</v>
      </c>
      <c r="N4" s="37"/>
      <c r="O4" s="37"/>
      <c r="P4" s="37"/>
      <c r="Q4" s="37"/>
    </row>
    <row r="5" spans="1:17" ht="15">
      <c r="A5" s="40" t="s">
        <v>55</v>
      </c>
      <c r="B5" s="44">
        <v>1801778.87</v>
      </c>
      <c r="C5" s="41">
        <v>12</v>
      </c>
      <c r="D5" s="44">
        <v>300202.49</v>
      </c>
      <c r="E5" s="41">
        <v>11</v>
      </c>
      <c r="F5" s="41">
        <v>0</v>
      </c>
      <c r="G5" s="41">
        <v>0</v>
      </c>
      <c r="H5" s="44">
        <v>1929697.78</v>
      </c>
      <c r="I5" s="41">
        <v>19</v>
      </c>
      <c r="J5" s="44">
        <v>224140.42</v>
      </c>
      <c r="K5" s="41">
        <v>16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56</v>
      </c>
      <c r="B6" s="44">
        <v>123155716.2</v>
      </c>
      <c r="C6" s="41">
        <v>85</v>
      </c>
      <c r="D6" s="44">
        <v>5461670.58</v>
      </c>
      <c r="E6" s="41">
        <v>71</v>
      </c>
      <c r="F6" s="44">
        <v>446954.4999996</v>
      </c>
      <c r="G6" s="41">
        <v>18</v>
      </c>
      <c r="H6" s="44">
        <v>124636032.59</v>
      </c>
      <c r="I6" s="41">
        <v>121</v>
      </c>
      <c r="J6" s="44">
        <v>5720244.63</v>
      </c>
      <c r="K6" s="41">
        <v>106</v>
      </c>
      <c r="L6" s="44">
        <v>415583.4999992</v>
      </c>
      <c r="M6" s="41">
        <v>24</v>
      </c>
      <c r="N6" s="37"/>
      <c r="O6" s="37"/>
      <c r="P6" s="37"/>
      <c r="Q6" s="37"/>
    </row>
    <row r="7" spans="1:17" ht="15">
      <c r="A7" s="40" t="s">
        <v>57</v>
      </c>
      <c r="B7" s="44">
        <v>2892058</v>
      </c>
      <c r="C7" s="41">
        <v>16</v>
      </c>
      <c r="D7" s="44">
        <v>1137196.11</v>
      </c>
      <c r="E7" s="41">
        <v>16</v>
      </c>
      <c r="F7" s="44">
        <v>0</v>
      </c>
      <c r="G7" s="41">
        <v>0</v>
      </c>
      <c r="H7" s="44">
        <v>2870892.7</v>
      </c>
      <c r="I7" s="41">
        <v>23</v>
      </c>
      <c r="J7" s="44">
        <v>1196995.16</v>
      </c>
      <c r="K7" s="41">
        <v>23</v>
      </c>
      <c r="L7" s="44">
        <v>0</v>
      </c>
      <c r="M7" s="41">
        <v>0</v>
      </c>
      <c r="N7" s="37"/>
      <c r="O7" s="37"/>
      <c r="P7" s="37"/>
      <c r="Q7" s="37"/>
    </row>
    <row r="8" spans="1:17" ht="15">
      <c r="A8" s="40" t="s">
        <v>58</v>
      </c>
      <c r="B8" s="44">
        <v>2716645.82</v>
      </c>
      <c r="C8" s="41">
        <v>21</v>
      </c>
      <c r="D8" s="44">
        <v>424574.94</v>
      </c>
      <c r="E8" s="41">
        <v>14</v>
      </c>
      <c r="F8" s="44">
        <v>0</v>
      </c>
      <c r="G8" s="41">
        <v>0</v>
      </c>
      <c r="H8" s="44">
        <v>2726629.53</v>
      </c>
      <c r="I8" s="41">
        <v>30</v>
      </c>
      <c r="J8" s="44">
        <v>388468.31</v>
      </c>
      <c r="K8" s="41">
        <v>21</v>
      </c>
      <c r="L8" s="44">
        <v>0</v>
      </c>
      <c r="M8" s="41">
        <v>0</v>
      </c>
      <c r="N8" s="37"/>
      <c r="O8" s="37"/>
      <c r="P8" s="37"/>
      <c r="Q8" s="37"/>
    </row>
    <row r="9" spans="1:17" ht="15">
      <c r="A9" s="40" t="s">
        <v>59</v>
      </c>
      <c r="B9" s="44">
        <v>32050270.71</v>
      </c>
      <c r="C9" s="41">
        <v>42</v>
      </c>
      <c r="D9" s="44">
        <v>1796909.63</v>
      </c>
      <c r="E9" s="41">
        <v>35</v>
      </c>
      <c r="F9" s="41">
        <v>0</v>
      </c>
      <c r="G9" s="41">
        <v>0</v>
      </c>
      <c r="H9" s="44">
        <v>30919489.7</v>
      </c>
      <c r="I9" s="41">
        <v>59</v>
      </c>
      <c r="J9" s="44">
        <v>1938045.04</v>
      </c>
      <c r="K9" s="41">
        <v>53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60</v>
      </c>
      <c r="B10" s="44">
        <v>611076719.09</v>
      </c>
      <c r="C10" s="41">
        <v>390</v>
      </c>
      <c r="D10" s="44">
        <v>117127694.9</v>
      </c>
      <c r="E10" s="41">
        <v>328</v>
      </c>
      <c r="F10" s="44">
        <v>4682435.3333299</v>
      </c>
      <c r="G10" s="41">
        <v>99</v>
      </c>
      <c r="H10" s="44">
        <v>606776444.51</v>
      </c>
      <c r="I10" s="41">
        <v>601</v>
      </c>
      <c r="J10" s="44">
        <v>118261617.55</v>
      </c>
      <c r="K10" s="41">
        <v>530</v>
      </c>
      <c r="L10" s="44">
        <v>4177237.8333282</v>
      </c>
      <c r="M10" s="41">
        <v>166</v>
      </c>
      <c r="N10" s="37"/>
      <c r="O10" s="37"/>
      <c r="P10" s="37"/>
      <c r="Q10" s="37"/>
    </row>
    <row r="11" spans="1:17" ht="15">
      <c r="A11" s="40" t="s">
        <v>61</v>
      </c>
      <c r="B11" s="44">
        <v>124625072.92</v>
      </c>
      <c r="C11" s="41">
        <v>66</v>
      </c>
      <c r="D11" s="44">
        <v>12994516.69</v>
      </c>
      <c r="E11" s="41">
        <v>56</v>
      </c>
      <c r="F11" s="41">
        <v>1226086.1666661</v>
      </c>
      <c r="G11" s="41">
        <v>19</v>
      </c>
      <c r="H11" s="44">
        <v>132272175.02</v>
      </c>
      <c r="I11" s="41">
        <v>100</v>
      </c>
      <c r="J11" s="44">
        <v>14054586.22</v>
      </c>
      <c r="K11" s="41">
        <v>91</v>
      </c>
      <c r="L11" s="41">
        <v>1163057.666666</v>
      </c>
      <c r="M11" s="41">
        <v>26</v>
      </c>
      <c r="N11" s="37"/>
      <c r="O11" s="37"/>
      <c r="P11" s="37"/>
      <c r="Q11" s="37"/>
    </row>
    <row r="12" spans="1:17" ht="15">
      <c r="A12" s="40" t="s">
        <v>62</v>
      </c>
      <c r="B12" s="44">
        <v>184466826.36</v>
      </c>
      <c r="C12" s="41">
        <v>88</v>
      </c>
      <c r="D12" s="44">
        <v>13766750.66</v>
      </c>
      <c r="E12" s="41">
        <v>79</v>
      </c>
      <c r="F12" s="44">
        <v>762713.9999992</v>
      </c>
      <c r="G12" s="41">
        <v>25</v>
      </c>
      <c r="H12" s="44">
        <v>185296078.91</v>
      </c>
      <c r="I12" s="41">
        <v>143</v>
      </c>
      <c r="J12" s="44">
        <v>14333613.63</v>
      </c>
      <c r="K12" s="41">
        <v>128</v>
      </c>
      <c r="L12" s="44">
        <v>660170.6666652</v>
      </c>
      <c r="M12" s="41">
        <v>46</v>
      </c>
      <c r="N12" s="37"/>
      <c r="O12" s="37"/>
      <c r="P12" s="37"/>
      <c r="Q12" s="37"/>
    </row>
    <row r="13" spans="1:17" ht="15">
      <c r="A13" s="40" t="s">
        <v>63</v>
      </c>
      <c r="B13" s="44">
        <v>482952074.94</v>
      </c>
      <c r="C13" s="41">
        <v>409</v>
      </c>
      <c r="D13" s="44">
        <v>131734298.36</v>
      </c>
      <c r="E13" s="41">
        <v>349</v>
      </c>
      <c r="F13" s="41">
        <v>3223075.4999961</v>
      </c>
      <c r="G13" s="41">
        <v>122</v>
      </c>
      <c r="H13" s="41">
        <v>452462250.04</v>
      </c>
      <c r="I13" s="41">
        <v>649</v>
      </c>
      <c r="J13" s="41">
        <v>131902762.43</v>
      </c>
      <c r="K13" s="41">
        <v>571</v>
      </c>
      <c r="L13" s="41">
        <v>4063772.1666604</v>
      </c>
      <c r="M13" s="41">
        <v>193</v>
      </c>
      <c r="N13" s="37"/>
      <c r="O13" s="37"/>
      <c r="P13" s="37"/>
      <c r="Q13" s="37"/>
    </row>
    <row r="14" spans="1:17" ht="15">
      <c r="A14" s="40" t="s">
        <v>64</v>
      </c>
      <c r="B14" s="44">
        <v>9761558.68</v>
      </c>
      <c r="C14" s="41">
        <v>20</v>
      </c>
      <c r="D14" s="44">
        <v>1075745.67</v>
      </c>
      <c r="E14" s="41">
        <v>15</v>
      </c>
      <c r="F14" s="41">
        <v>0</v>
      </c>
      <c r="G14" s="41">
        <v>0</v>
      </c>
      <c r="H14" s="44">
        <v>2400432.22</v>
      </c>
      <c r="I14" s="41">
        <v>26</v>
      </c>
      <c r="J14" s="44">
        <v>837742.85</v>
      </c>
      <c r="K14" s="41">
        <v>23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65</v>
      </c>
      <c r="B15" s="44">
        <v>220005218.45</v>
      </c>
      <c r="C15" s="41">
        <v>95</v>
      </c>
      <c r="D15" s="44">
        <v>69321829.01</v>
      </c>
      <c r="E15" s="41">
        <v>87</v>
      </c>
      <c r="F15" s="41">
        <v>2322269.1666652</v>
      </c>
      <c r="G15" s="41">
        <v>40</v>
      </c>
      <c r="H15" s="44">
        <v>203382917.49</v>
      </c>
      <c r="I15" s="41">
        <v>150</v>
      </c>
      <c r="J15" s="44">
        <v>65372402.19</v>
      </c>
      <c r="K15" s="41">
        <v>141</v>
      </c>
      <c r="L15" s="41">
        <v>1945504.1666645</v>
      </c>
      <c r="M15" s="41">
        <v>70</v>
      </c>
      <c r="N15" s="37"/>
      <c r="O15" s="37"/>
      <c r="P15" s="37"/>
      <c r="Q15" s="37"/>
    </row>
    <row r="16" spans="1:17" ht="15">
      <c r="A16" s="40" t="s">
        <v>66</v>
      </c>
      <c r="B16" s="44">
        <v>648076236.35</v>
      </c>
      <c r="C16" s="41">
        <v>68</v>
      </c>
      <c r="D16" s="44">
        <v>15353457.64</v>
      </c>
      <c r="E16" s="41">
        <v>60</v>
      </c>
      <c r="F16" s="41">
        <v>1538057.8333328</v>
      </c>
      <c r="G16" s="41">
        <v>24</v>
      </c>
      <c r="H16" s="44">
        <v>59308098.91</v>
      </c>
      <c r="I16" s="41">
        <v>102</v>
      </c>
      <c r="J16" s="44">
        <v>16562476.89</v>
      </c>
      <c r="K16" s="41">
        <v>94</v>
      </c>
      <c r="L16" s="41">
        <v>1207652.3333323</v>
      </c>
      <c r="M16" s="41">
        <v>37</v>
      </c>
      <c r="N16" s="37"/>
      <c r="O16" s="37"/>
      <c r="P16" s="37"/>
      <c r="Q16" s="37"/>
    </row>
    <row r="17" spans="1:17" ht="15">
      <c r="A17" s="40" t="s">
        <v>67</v>
      </c>
      <c r="B17" s="44">
        <v>5868566.84</v>
      </c>
      <c r="C17" s="41">
        <v>11</v>
      </c>
      <c r="D17" s="44">
        <v>0</v>
      </c>
      <c r="E17" s="41">
        <v>0</v>
      </c>
      <c r="F17" s="44">
        <v>0</v>
      </c>
      <c r="G17" s="41">
        <v>0</v>
      </c>
      <c r="H17" s="44">
        <v>4040834.36</v>
      </c>
      <c r="I17" s="41">
        <v>13</v>
      </c>
      <c r="J17" s="44">
        <v>2675532.72</v>
      </c>
      <c r="K17" s="41">
        <v>12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68</v>
      </c>
      <c r="B18" s="44">
        <v>92966026.19</v>
      </c>
      <c r="C18" s="41">
        <v>80</v>
      </c>
      <c r="D18" s="44">
        <v>19773889.59</v>
      </c>
      <c r="E18" s="41">
        <v>71</v>
      </c>
      <c r="F18" s="41">
        <v>781283.1666661</v>
      </c>
      <c r="G18" s="41">
        <v>27</v>
      </c>
      <c r="H18" s="44">
        <v>91591055.22</v>
      </c>
      <c r="I18" s="41">
        <v>132</v>
      </c>
      <c r="J18" s="44">
        <v>20694811.89</v>
      </c>
      <c r="K18" s="41">
        <v>119</v>
      </c>
      <c r="L18" s="41">
        <v>986698.3333319</v>
      </c>
      <c r="M18" s="41">
        <v>46</v>
      </c>
      <c r="N18" s="37"/>
      <c r="O18" s="37"/>
      <c r="P18" s="37"/>
      <c r="Q18" s="37"/>
    </row>
    <row r="19" spans="1:17" ht="15">
      <c r="A19" s="40" t="s">
        <v>69</v>
      </c>
      <c r="B19" s="44">
        <v>878045.29</v>
      </c>
      <c r="C19" s="41">
        <v>19</v>
      </c>
      <c r="D19" s="44">
        <v>259832.45</v>
      </c>
      <c r="E19" s="41">
        <v>12</v>
      </c>
      <c r="F19" s="41">
        <v>0</v>
      </c>
      <c r="G19" s="41">
        <v>0</v>
      </c>
      <c r="H19" s="44">
        <v>1527380.63</v>
      </c>
      <c r="I19" s="41">
        <v>26</v>
      </c>
      <c r="J19" s="44">
        <v>303743.86</v>
      </c>
      <c r="K19" s="41">
        <v>16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70</v>
      </c>
      <c r="B20" s="44">
        <v>105485099.7</v>
      </c>
      <c r="C20" s="41">
        <v>146</v>
      </c>
      <c r="D20" s="44">
        <v>15526464.44</v>
      </c>
      <c r="E20" s="41">
        <v>125</v>
      </c>
      <c r="F20" s="41">
        <v>1201329.6666659</v>
      </c>
      <c r="G20" s="41">
        <v>24</v>
      </c>
      <c r="H20" s="44">
        <v>125580315.41</v>
      </c>
      <c r="I20" s="41">
        <v>219</v>
      </c>
      <c r="J20" s="44">
        <v>15677614.64</v>
      </c>
      <c r="K20" s="41">
        <v>193</v>
      </c>
      <c r="L20" s="41">
        <v>803487.9999986</v>
      </c>
      <c r="M20" s="41">
        <v>42</v>
      </c>
      <c r="N20" s="37"/>
      <c r="O20" s="37"/>
      <c r="P20" s="37"/>
      <c r="Q20" s="37"/>
    </row>
    <row r="21" spans="1:17" ht="15">
      <c r="A21" s="40" t="s">
        <v>71</v>
      </c>
      <c r="B21" s="44">
        <v>768594093.7</v>
      </c>
      <c r="C21" s="41">
        <v>470</v>
      </c>
      <c r="D21" s="44">
        <v>94349690.45</v>
      </c>
      <c r="E21" s="41">
        <v>415</v>
      </c>
      <c r="F21" s="41">
        <v>6166903.4999955</v>
      </c>
      <c r="G21" s="41">
        <v>141</v>
      </c>
      <c r="H21" s="44">
        <v>759977108.08</v>
      </c>
      <c r="I21" s="41">
        <v>730</v>
      </c>
      <c r="J21" s="44">
        <v>100835604.23</v>
      </c>
      <c r="K21" s="41">
        <v>656</v>
      </c>
      <c r="L21" s="44">
        <v>7371364.4999942</v>
      </c>
      <c r="M21" s="41">
        <v>208</v>
      </c>
      <c r="N21" s="37"/>
      <c r="O21" s="37"/>
      <c r="P21" s="37"/>
      <c r="Q21" s="37"/>
    </row>
    <row r="22" spans="1:17" ht="15">
      <c r="A22" s="40" t="s">
        <v>72</v>
      </c>
      <c r="B22" s="44">
        <v>13696242.09</v>
      </c>
      <c r="C22" s="41">
        <v>26</v>
      </c>
      <c r="D22" s="44">
        <v>2797409.27</v>
      </c>
      <c r="E22" s="41">
        <v>23</v>
      </c>
      <c r="F22" s="41">
        <v>0</v>
      </c>
      <c r="G22" s="41">
        <v>0</v>
      </c>
      <c r="H22" s="44">
        <v>8587982.63</v>
      </c>
      <c r="I22" s="41">
        <v>40</v>
      </c>
      <c r="J22" s="44">
        <v>2354323.73</v>
      </c>
      <c r="K22" s="41">
        <v>34</v>
      </c>
      <c r="L22" s="41">
        <v>225072.4999996</v>
      </c>
      <c r="M22" s="41">
        <v>13</v>
      </c>
      <c r="N22" s="37"/>
      <c r="O22" s="37"/>
      <c r="P22" s="37"/>
      <c r="Q22" s="37"/>
    </row>
    <row r="23" spans="1:17" ht="15">
      <c r="A23" s="40" t="s">
        <v>73</v>
      </c>
      <c r="B23" s="44">
        <v>16804558.52</v>
      </c>
      <c r="C23" s="41">
        <v>25</v>
      </c>
      <c r="D23" s="44">
        <v>3986829.81</v>
      </c>
      <c r="E23" s="41">
        <v>22</v>
      </c>
      <c r="F23" s="44">
        <v>0</v>
      </c>
      <c r="G23" s="41">
        <v>0</v>
      </c>
      <c r="H23" s="44">
        <v>15074923.22</v>
      </c>
      <c r="I23" s="41">
        <v>44</v>
      </c>
      <c r="J23" s="44">
        <v>3164922.47</v>
      </c>
      <c r="K23" s="41">
        <v>39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74</v>
      </c>
      <c r="B24" s="44">
        <v>8111368.91</v>
      </c>
      <c r="C24" s="41">
        <v>28</v>
      </c>
      <c r="D24" s="44">
        <v>3183580.67</v>
      </c>
      <c r="E24" s="41">
        <v>23</v>
      </c>
      <c r="F24" s="41">
        <v>81906.333333</v>
      </c>
      <c r="G24" s="41">
        <v>10</v>
      </c>
      <c r="H24" s="44">
        <v>9073053.1</v>
      </c>
      <c r="I24" s="41">
        <v>47</v>
      </c>
      <c r="J24" s="44">
        <v>3440853.05</v>
      </c>
      <c r="K24" s="41">
        <v>43</v>
      </c>
      <c r="L24" s="41">
        <v>44322.1666662</v>
      </c>
      <c r="M24" s="41">
        <v>13</v>
      </c>
      <c r="N24" s="37"/>
      <c r="O24" s="37"/>
      <c r="P24" s="37"/>
      <c r="Q24" s="37"/>
    </row>
    <row r="25" spans="1:17" ht="15">
      <c r="A25" s="40" t="s">
        <v>75</v>
      </c>
      <c r="B25" s="44">
        <v>67389183.07</v>
      </c>
      <c r="C25" s="41">
        <v>123</v>
      </c>
      <c r="D25" s="41">
        <v>16247994.82</v>
      </c>
      <c r="E25" s="41">
        <v>103</v>
      </c>
      <c r="F25" s="41">
        <v>932339.9999991</v>
      </c>
      <c r="G25" s="41">
        <v>21</v>
      </c>
      <c r="H25" s="44">
        <v>62171716.43</v>
      </c>
      <c r="I25" s="41">
        <v>184</v>
      </c>
      <c r="J25" s="44">
        <v>15170770.55</v>
      </c>
      <c r="K25" s="41">
        <v>160</v>
      </c>
      <c r="L25" s="41">
        <v>1339232.1666656</v>
      </c>
      <c r="M25" s="41">
        <v>35</v>
      </c>
      <c r="N25" s="37"/>
      <c r="O25" s="37"/>
      <c r="P25" s="37"/>
      <c r="Q25" s="37"/>
    </row>
    <row r="26" spans="1:17" ht="15">
      <c r="A26" s="40" t="s">
        <v>76</v>
      </c>
      <c r="B26" s="44">
        <v>31249477.3</v>
      </c>
      <c r="C26" s="41">
        <v>21</v>
      </c>
      <c r="D26" s="44">
        <v>200601.2</v>
      </c>
      <c r="E26" s="41">
        <v>14</v>
      </c>
      <c r="F26" s="41">
        <v>0</v>
      </c>
      <c r="G26" s="41">
        <v>0</v>
      </c>
      <c r="H26" s="44">
        <v>28738908.73</v>
      </c>
      <c r="I26" s="41">
        <v>28</v>
      </c>
      <c r="J26" s="44">
        <v>223970.13</v>
      </c>
      <c r="K26" s="41">
        <v>22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77</v>
      </c>
      <c r="B27" s="44">
        <v>0</v>
      </c>
      <c r="C27" s="41">
        <v>0</v>
      </c>
      <c r="D27" s="44">
        <v>0</v>
      </c>
      <c r="E27" s="41">
        <v>0</v>
      </c>
      <c r="F27" s="44">
        <v>0</v>
      </c>
      <c r="G27" s="41">
        <v>0</v>
      </c>
      <c r="H27" s="44">
        <v>925893.6</v>
      </c>
      <c r="I27" s="41">
        <v>14</v>
      </c>
      <c r="J27" s="44">
        <v>40173.4</v>
      </c>
      <c r="K27" s="41">
        <v>12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78</v>
      </c>
      <c r="B28" s="44">
        <v>2569711.66</v>
      </c>
      <c r="C28" s="41">
        <v>13</v>
      </c>
      <c r="D28" s="44">
        <v>0</v>
      </c>
      <c r="E28" s="41">
        <v>0</v>
      </c>
      <c r="F28" s="41">
        <v>0</v>
      </c>
      <c r="G28" s="41">
        <v>0</v>
      </c>
      <c r="H28" s="44">
        <v>1745617.9</v>
      </c>
      <c r="I28" s="41">
        <v>19</v>
      </c>
      <c r="J28" s="44">
        <v>217102.43</v>
      </c>
      <c r="K28" s="41">
        <v>15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79</v>
      </c>
      <c r="B29" s="44">
        <v>12408371.36</v>
      </c>
      <c r="C29" s="41">
        <v>54</v>
      </c>
      <c r="D29" s="44">
        <v>5666561.53</v>
      </c>
      <c r="E29" s="41">
        <v>46</v>
      </c>
      <c r="F29" s="41">
        <v>222149.3333329</v>
      </c>
      <c r="G29" s="41">
        <v>16</v>
      </c>
      <c r="H29" s="44">
        <v>10523775.02</v>
      </c>
      <c r="I29" s="41">
        <v>78</v>
      </c>
      <c r="J29" s="44">
        <v>4130711.64</v>
      </c>
      <c r="K29" s="41">
        <v>68</v>
      </c>
      <c r="L29" s="41">
        <v>301603.9999996</v>
      </c>
      <c r="M29" s="41">
        <v>16</v>
      </c>
      <c r="N29" s="37"/>
      <c r="O29" s="37"/>
      <c r="P29" s="37"/>
      <c r="Q29" s="37"/>
    </row>
    <row r="30" spans="1:17" ht="15">
      <c r="A30" s="40" t="s">
        <v>80</v>
      </c>
      <c r="B30" s="44">
        <v>1218353691.91</v>
      </c>
      <c r="C30" s="41">
        <v>877</v>
      </c>
      <c r="D30" s="44">
        <v>235383163.6</v>
      </c>
      <c r="E30" s="41">
        <v>764</v>
      </c>
      <c r="F30" s="41">
        <v>8868326.4999913</v>
      </c>
      <c r="G30" s="41">
        <v>257</v>
      </c>
      <c r="H30" s="44">
        <v>1150403081.14</v>
      </c>
      <c r="I30" s="41">
        <v>1364</v>
      </c>
      <c r="J30" s="44">
        <v>234571070.97</v>
      </c>
      <c r="K30" s="41">
        <v>1226</v>
      </c>
      <c r="L30" s="41">
        <v>8800151.8333195</v>
      </c>
      <c r="M30" s="41">
        <v>398</v>
      </c>
      <c r="N30" s="37"/>
      <c r="O30" s="37"/>
      <c r="P30" s="37"/>
      <c r="Q30" s="37"/>
    </row>
    <row r="31" spans="1:17" ht="15">
      <c r="A31" s="40" t="s">
        <v>81</v>
      </c>
      <c r="B31" s="44">
        <v>809351558.42</v>
      </c>
      <c r="C31" s="41">
        <v>30</v>
      </c>
      <c r="D31" s="44">
        <v>2719671.12</v>
      </c>
      <c r="E31" s="41">
        <v>28</v>
      </c>
      <c r="F31" s="41">
        <v>0</v>
      </c>
      <c r="G31" s="41">
        <v>0</v>
      </c>
      <c r="H31" s="44">
        <v>753043191.03</v>
      </c>
      <c r="I31" s="41">
        <v>40</v>
      </c>
      <c r="J31" s="44">
        <v>2682459.46</v>
      </c>
      <c r="K31" s="41">
        <v>36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82</v>
      </c>
      <c r="B32" s="44">
        <v>3711490.95</v>
      </c>
      <c r="C32" s="41">
        <v>37</v>
      </c>
      <c r="D32" s="44">
        <v>670390.74</v>
      </c>
      <c r="E32" s="41">
        <v>28</v>
      </c>
      <c r="F32" s="44">
        <v>0</v>
      </c>
      <c r="G32" s="41">
        <v>0</v>
      </c>
      <c r="H32" s="44">
        <v>4562852.18</v>
      </c>
      <c r="I32" s="41">
        <v>48</v>
      </c>
      <c r="J32" s="44">
        <v>696113.92</v>
      </c>
      <c r="K32" s="41">
        <v>34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83</v>
      </c>
      <c r="B33" s="44">
        <v>56095217.68</v>
      </c>
      <c r="C33" s="41">
        <v>103</v>
      </c>
      <c r="D33" s="44">
        <v>22747712.62</v>
      </c>
      <c r="E33" s="41">
        <v>93</v>
      </c>
      <c r="F33" s="44">
        <v>861583.6666662</v>
      </c>
      <c r="G33" s="41">
        <v>13</v>
      </c>
      <c r="H33" s="44">
        <v>56474505.46</v>
      </c>
      <c r="I33" s="41">
        <v>154</v>
      </c>
      <c r="J33" s="44">
        <v>21071518.21</v>
      </c>
      <c r="K33" s="41">
        <v>140</v>
      </c>
      <c r="L33" s="44">
        <v>1357833.1666661</v>
      </c>
      <c r="M33" s="41">
        <v>24</v>
      </c>
      <c r="N33" s="37"/>
      <c r="O33" s="37"/>
      <c r="P33" s="37"/>
      <c r="Q33" s="37"/>
    </row>
    <row r="34" spans="1:17" ht="15">
      <c r="A34" s="40" t="s">
        <v>84</v>
      </c>
      <c r="B34" s="44">
        <v>2433999.07</v>
      </c>
      <c r="C34" s="41">
        <v>14</v>
      </c>
      <c r="D34" s="44">
        <v>252522.28</v>
      </c>
      <c r="E34" s="41">
        <v>11</v>
      </c>
      <c r="F34" s="41">
        <v>0</v>
      </c>
      <c r="G34" s="41">
        <v>0</v>
      </c>
      <c r="H34" s="44">
        <v>1353537.17</v>
      </c>
      <c r="I34" s="41">
        <v>17</v>
      </c>
      <c r="J34" s="44">
        <v>257093.61</v>
      </c>
      <c r="K34" s="41">
        <v>16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85</v>
      </c>
      <c r="B35" s="44">
        <v>96276620.94</v>
      </c>
      <c r="C35" s="41">
        <v>92</v>
      </c>
      <c r="D35" s="44">
        <v>19386637.18</v>
      </c>
      <c r="E35" s="41">
        <v>78</v>
      </c>
      <c r="F35" s="41">
        <v>0</v>
      </c>
      <c r="G35" s="41">
        <v>0</v>
      </c>
      <c r="H35" s="44">
        <v>101673998.66</v>
      </c>
      <c r="I35" s="41">
        <v>151</v>
      </c>
      <c r="J35" s="44">
        <v>21020691.24</v>
      </c>
      <c r="K35" s="41">
        <v>136</v>
      </c>
      <c r="L35" s="41">
        <v>549741.9999994</v>
      </c>
      <c r="M35" s="41">
        <v>21</v>
      </c>
      <c r="N35" s="37"/>
      <c r="O35" s="37"/>
      <c r="P35" s="37"/>
      <c r="Q35" s="37"/>
    </row>
    <row r="36" spans="1:17" ht="15">
      <c r="A36" s="40" t="s">
        <v>86</v>
      </c>
      <c r="B36" s="44">
        <v>5142851.5</v>
      </c>
      <c r="C36" s="41">
        <v>32</v>
      </c>
      <c r="D36" s="44">
        <v>1011538.26</v>
      </c>
      <c r="E36" s="41">
        <v>26</v>
      </c>
      <c r="F36" s="41">
        <v>0</v>
      </c>
      <c r="G36" s="41">
        <v>0</v>
      </c>
      <c r="H36" s="44">
        <v>5143366.73</v>
      </c>
      <c r="I36" s="41">
        <v>44</v>
      </c>
      <c r="J36" s="44">
        <v>911219.61</v>
      </c>
      <c r="K36" s="41">
        <v>37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87</v>
      </c>
      <c r="B37" s="44">
        <v>2746956.22</v>
      </c>
      <c r="C37" s="41">
        <v>16</v>
      </c>
      <c r="D37" s="44">
        <v>729142.67</v>
      </c>
      <c r="E37" s="41">
        <v>14</v>
      </c>
      <c r="F37" s="41">
        <v>0</v>
      </c>
      <c r="G37" s="41">
        <v>0</v>
      </c>
      <c r="H37" s="44">
        <v>3862092.35</v>
      </c>
      <c r="I37" s="41">
        <v>26</v>
      </c>
      <c r="J37" s="44">
        <v>757795.05</v>
      </c>
      <c r="K37" s="41">
        <v>22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88</v>
      </c>
      <c r="B38" s="44">
        <v>22282732.21</v>
      </c>
      <c r="C38" s="41">
        <v>111</v>
      </c>
      <c r="D38" s="44">
        <v>5739884.22</v>
      </c>
      <c r="E38" s="41">
        <v>83</v>
      </c>
      <c r="F38" s="41">
        <v>205033.3333328</v>
      </c>
      <c r="G38" s="41">
        <v>18</v>
      </c>
      <c r="H38" s="44">
        <v>19932031.9</v>
      </c>
      <c r="I38" s="41">
        <v>144</v>
      </c>
      <c r="J38" s="44">
        <v>5277740.04</v>
      </c>
      <c r="K38" s="41">
        <v>107</v>
      </c>
      <c r="L38" s="41">
        <v>184588.9999994</v>
      </c>
      <c r="M38" s="41">
        <v>22</v>
      </c>
      <c r="N38" s="37"/>
      <c r="O38" s="37"/>
      <c r="P38" s="37"/>
      <c r="Q38" s="37"/>
    </row>
    <row r="39" spans="1:17" ht="15">
      <c r="A39" s="40" t="s">
        <v>89</v>
      </c>
      <c r="B39" s="44">
        <v>15544498.62</v>
      </c>
      <c r="C39" s="41">
        <v>33</v>
      </c>
      <c r="D39" s="44">
        <v>1060621.68</v>
      </c>
      <c r="E39" s="41">
        <v>27</v>
      </c>
      <c r="F39" s="41">
        <v>0</v>
      </c>
      <c r="G39" s="41">
        <v>0</v>
      </c>
      <c r="H39" s="44">
        <v>19017798.62</v>
      </c>
      <c r="I39" s="41">
        <v>53</v>
      </c>
      <c r="J39" s="44">
        <v>1293944.8</v>
      </c>
      <c r="K39" s="41">
        <v>43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90</v>
      </c>
      <c r="B40" s="44">
        <v>61677635.52</v>
      </c>
      <c r="C40" s="41">
        <v>129</v>
      </c>
      <c r="D40" s="44">
        <v>9151547.53</v>
      </c>
      <c r="E40" s="41">
        <v>113</v>
      </c>
      <c r="F40" s="44">
        <v>1093833.1666659</v>
      </c>
      <c r="G40" s="41">
        <v>35</v>
      </c>
      <c r="H40" s="44">
        <v>55217996.82</v>
      </c>
      <c r="I40" s="41">
        <v>192</v>
      </c>
      <c r="J40" s="44">
        <v>8231221.15</v>
      </c>
      <c r="K40" s="41">
        <v>168</v>
      </c>
      <c r="L40" s="44">
        <v>1443681.9999983</v>
      </c>
      <c r="M40" s="41">
        <v>49</v>
      </c>
      <c r="N40" s="37"/>
      <c r="O40" s="37"/>
      <c r="P40" s="37"/>
      <c r="Q40" s="37"/>
    </row>
    <row r="41" spans="1:17" ht="15">
      <c r="A41" s="40" t="s">
        <v>91</v>
      </c>
      <c r="B41" s="44">
        <v>2424077.59</v>
      </c>
      <c r="C41" s="41">
        <v>26</v>
      </c>
      <c r="D41" s="44">
        <v>954592.33</v>
      </c>
      <c r="E41" s="41">
        <v>19</v>
      </c>
      <c r="F41" s="41">
        <v>0</v>
      </c>
      <c r="G41" s="41">
        <v>0</v>
      </c>
      <c r="H41" s="44">
        <v>2660335.75</v>
      </c>
      <c r="I41" s="41">
        <v>28</v>
      </c>
      <c r="J41" s="44">
        <v>687855.67</v>
      </c>
      <c r="K41" s="41">
        <v>23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92</v>
      </c>
      <c r="B42" s="44">
        <v>104324218.05</v>
      </c>
      <c r="C42" s="41">
        <v>62</v>
      </c>
      <c r="D42" s="44">
        <v>16829840.48</v>
      </c>
      <c r="E42" s="41">
        <v>54</v>
      </c>
      <c r="F42" s="41">
        <v>687855.4999994</v>
      </c>
      <c r="G42" s="41">
        <v>16</v>
      </c>
      <c r="H42" s="44">
        <v>91918275.79</v>
      </c>
      <c r="I42" s="41">
        <v>103</v>
      </c>
      <c r="J42" s="44">
        <v>18173369.15</v>
      </c>
      <c r="K42" s="41">
        <v>92</v>
      </c>
      <c r="L42" s="41">
        <v>779760.6666656</v>
      </c>
      <c r="M42" s="41">
        <v>26</v>
      </c>
      <c r="N42" s="37"/>
      <c r="O42" s="37"/>
      <c r="P42" s="37"/>
      <c r="Q42" s="37"/>
    </row>
    <row r="43" spans="1:17" ht="15">
      <c r="A43" s="40" t="s">
        <v>93</v>
      </c>
      <c r="B43" s="44">
        <v>1565041152.91</v>
      </c>
      <c r="C43" s="41">
        <v>350</v>
      </c>
      <c r="D43" s="44">
        <v>329220759.85</v>
      </c>
      <c r="E43" s="41">
        <v>294</v>
      </c>
      <c r="F43" s="41">
        <v>18774830.8333301</v>
      </c>
      <c r="G43" s="41">
        <v>109</v>
      </c>
      <c r="H43" s="44">
        <v>1664242802.21</v>
      </c>
      <c r="I43" s="41">
        <v>566</v>
      </c>
      <c r="J43" s="44">
        <v>333591502.7</v>
      </c>
      <c r="K43" s="41">
        <v>479</v>
      </c>
      <c r="L43" s="41">
        <v>18487332.3333273</v>
      </c>
      <c r="M43" s="41">
        <v>184</v>
      </c>
      <c r="N43" s="37"/>
      <c r="O43" s="37"/>
      <c r="P43" s="37"/>
      <c r="Q43" s="37"/>
    </row>
    <row r="44" spans="1:17" ht="15">
      <c r="A44" s="40" t="s">
        <v>94</v>
      </c>
      <c r="B44" s="44">
        <v>3299895.75</v>
      </c>
      <c r="C44" s="41">
        <v>23</v>
      </c>
      <c r="D44" s="44">
        <v>1408248.59</v>
      </c>
      <c r="E44" s="41">
        <v>18</v>
      </c>
      <c r="F44" s="41">
        <v>0</v>
      </c>
      <c r="G44" s="41">
        <v>0</v>
      </c>
      <c r="H44" s="44">
        <v>2882831.8</v>
      </c>
      <c r="I44" s="41">
        <v>35</v>
      </c>
      <c r="J44" s="44">
        <v>1191034.64</v>
      </c>
      <c r="K44" s="41">
        <v>32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95</v>
      </c>
      <c r="B45" s="44">
        <v>4799795.03</v>
      </c>
      <c r="C45" s="41">
        <v>30</v>
      </c>
      <c r="D45" s="44">
        <v>1748228.87</v>
      </c>
      <c r="E45" s="41">
        <v>26</v>
      </c>
      <c r="F45" s="41">
        <v>0</v>
      </c>
      <c r="G45" s="41">
        <v>0</v>
      </c>
      <c r="H45" s="44">
        <v>4848533.16</v>
      </c>
      <c r="I45" s="41">
        <v>38</v>
      </c>
      <c r="J45" s="44">
        <v>1846669.78</v>
      </c>
      <c r="K45" s="41">
        <v>35</v>
      </c>
      <c r="L45" s="41">
        <v>30152.1666661</v>
      </c>
      <c r="M45" s="41">
        <v>15</v>
      </c>
      <c r="N45" s="37"/>
      <c r="O45" s="37"/>
      <c r="P45" s="37"/>
      <c r="Q45" s="37"/>
    </row>
    <row r="46" spans="1:17" ht="15">
      <c r="A46" s="40" t="s">
        <v>96</v>
      </c>
      <c r="B46" s="44">
        <v>4363262.49</v>
      </c>
      <c r="C46" s="41">
        <v>20</v>
      </c>
      <c r="D46" s="44">
        <v>693402.07</v>
      </c>
      <c r="E46" s="41">
        <v>17</v>
      </c>
      <c r="F46" s="41">
        <v>0</v>
      </c>
      <c r="G46" s="41">
        <v>0</v>
      </c>
      <c r="H46" s="44">
        <v>4491823.72</v>
      </c>
      <c r="I46" s="41">
        <v>26</v>
      </c>
      <c r="J46" s="44">
        <v>799188.02</v>
      </c>
      <c r="K46" s="41">
        <v>22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97</v>
      </c>
      <c r="B47" s="44">
        <v>9946408.87</v>
      </c>
      <c r="C47" s="41">
        <v>13</v>
      </c>
      <c r="D47" s="44">
        <v>3188322.37</v>
      </c>
      <c r="E47" s="41">
        <v>13</v>
      </c>
      <c r="F47" s="41">
        <v>0</v>
      </c>
      <c r="G47" s="41">
        <v>0</v>
      </c>
      <c r="H47" s="44">
        <v>8816155.14</v>
      </c>
      <c r="I47" s="41">
        <v>22</v>
      </c>
      <c r="J47" s="44">
        <v>4318024.56</v>
      </c>
      <c r="K47" s="41">
        <v>22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98</v>
      </c>
      <c r="B48" s="44">
        <v>6090794.81</v>
      </c>
      <c r="C48" s="41">
        <v>41</v>
      </c>
      <c r="D48" s="44">
        <v>2709439.82</v>
      </c>
      <c r="E48" s="41">
        <v>37</v>
      </c>
      <c r="F48" s="41">
        <v>0</v>
      </c>
      <c r="G48" s="41">
        <v>0</v>
      </c>
      <c r="H48" s="44">
        <v>6389282.8</v>
      </c>
      <c r="I48" s="41">
        <v>59</v>
      </c>
      <c r="J48" s="44">
        <v>2648553.75</v>
      </c>
      <c r="K48" s="41">
        <v>51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99</v>
      </c>
      <c r="B49" s="44">
        <v>11119139.81</v>
      </c>
      <c r="C49" s="41">
        <v>27</v>
      </c>
      <c r="D49" s="44">
        <v>2499219.88</v>
      </c>
      <c r="E49" s="41">
        <v>23</v>
      </c>
      <c r="F49" s="41">
        <v>454454.333333</v>
      </c>
      <c r="G49" s="41">
        <v>11</v>
      </c>
      <c r="H49" s="44">
        <v>10698383.97</v>
      </c>
      <c r="I49" s="41">
        <v>39</v>
      </c>
      <c r="J49" s="44">
        <v>2574768.91</v>
      </c>
      <c r="K49" s="41">
        <v>34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100</v>
      </c>
      <c r="B50" s="44">
        <v>13068606.71</v>
      </c>
      <c r="C50" s="41">
        <v>66</v>
      </c>
      <c r="D50" s="44">
        <v>7140266.95</v>
      </c>
      <c r="E50" s="41">
        <v>55</v>
      </c>
      <c r="F50" s="41">
        <v>80099.1666664</v>
      </c>
      <c r="G50" s="41">
        <v>13</v>
      </c>
      <c r="H50" s="44">
        <v>11139043.52</v>
      </c>
      <c r="I50" s="41">
        <v>90</v>
      </c>
      <c r="J50" s="44">
        <v>6564750.4</v>
      </c>
      <c r="K50" s="41">
        <v>77</v>
      </c>
      <c r="L50" s="41">
        <v>159103.1666661</v>
      </c>
      <c r="M50" s="41">
        <v>22</v>
      </c>
      <c r="N50" s="37"/>
      <c r="O50" s="37"/>
      <c r="P50" s="37"/>
      <c r="Q50" s="37"/>
    </row>
    <row r="51" spans="1:17" ht="15">
      <c r="A51" s="40" t="s">
        <v>101</v>
      </c>
      <c r="B51" s="44">
        <v>241696270.64</v>
      </c>
      <c r="C51" s="41">
        <v>134</v>
      </c>
      <c r="D51" s="44">
        <v>74323576.75</v>
      </c>
      <c r="E51" s="41">
        <v>118</v>
      </c>
      <c r="F51" s="44">
        <v>2111884.8333315</v>
      </c>
      <c r="G51" s="41">
        <v>63</v>
      </c>
      <c r="H51" s="44">
        <v>225124101.58</v>
      </c>
      <c r="I51" s="41">
        <v>232</v>
      </c>
      <c r="J51" s="44">
        <v>62404015.46</v>
      </c>
      <c r="K51" s="41">
        <v>207</v>
      </c>
      <c r="L51" s="44">
        <v>1877915.9999965</v>
      </c>
      <c r="M51" s="41">
        <v>116</v>
      </c>
      <c r="N51" s="37"/>
      <c r="O51" s="37"/>
      <c r="P51" s="37"/>
      <c r="Q51" s="37"/>
    </row>
    <row r="52" spans="1:17" ht="15">
      <c r="A52" s="40" t="s">
        <v>102</v>
      </c>
      <c r="B52" s="44">
        <v>44429304.74</v>
      </c>
      <c r="C52" s="41">
        <v>91</v>
      </c>
      <c r="D52" s="44">
        <v>9745242.22</v>
      </c>
      <c r="E52" s="41">
        <v>69</v>
      </c>
      <c r="F52" s="44">
        <v>248873.666666</v>
      </c>
      <c r="G52" s="41">
        <v>19</v>
      </c>
      <c r="H52" s="44">
        <v>40681914.66</v>
      </c>
      <c r="I52" s="41">
        <v>139</v>
      </c>
      <c r="J52" s="44">
        <v>8993020.31</v>
      </c>
      <c r="K52" s="41">
        <v>107</v>
      </c>
      <c r="L52" s="44">
        <v>157986.8333324</v>
      </c>
      <c r="M52" s="41">
        <v>33</v>
      </c>
      <c r="N52" s="37"/>
      <c r="O52" s="37"/>
      <c r="P52" s="37"/>
      <c r="Q52" s="37"/>
    </row>
    <row r="53" spans="1:17" ht="15">
      <c r="A53" s="40" t="s">
        <v>103</v>
      </c>
      <c r="B53" s="44">
        <v>36957384.88</v>
      </c>
      <c r="C53" s="41">
        <v>63</v>
      </c>
      <c r="D53" s="44">
        <v>31175304.44</v>
      </c>
      <c r="E53" s="41">
        <v>57</v>
      </c>
      <c r="F53" s="44">
        <v>1947716.6666661</v>
      </c>
      <c r="G53" s="41">
        <v>14</v>
      </c>
      <c r="H53" s="44">
        <v>29037588</v>
      </c>
      <c r="I53" s="41">
        <v>104</v>
      </c>
      <c r="J53" s="44">
        <v>23906275</v>
      </c>
      <c r="K53" s="41">
        <v>93</v>
      </c>
      <c r="L53" s="44">
        <v>1394239.6666661</v>
      </c>
      <c r="M53" s="41">
        <v>24</v>
      </c>
      <c r="N53" s="37"/>
      <c r="O53" s="37"/>
      <c r="P53" s="37"/>
      <c r="Q53" s="37"/>
    </row>
    <row r="54" spans="1:17" ht="15">
      <c r="A54" s="40" t="s">
        <v>104</v>
      </c>
      <c r="B54" s="44">
        <v>23117633.75</v>
      </c>
      <c r="C54" s="41">
        <v>45</v>
      </c>
      <c r="D54" s="44">
        <v>3447022.2</v>
      </c>
      <c r="E54" s="41">
        <v>36</v>
      </c>
      <c r="F54" s="44">
        <v>0</v>
      </c>
      <c r="G54" s="41">
        <v>0</v>
      </c>
      <c r="H54" s="44">
        <v>24657286.68</v>
      </c>
      <c r="I54" s="41">
        <v>64</v>
      </c>
      <c r="J54" s="44">
        <v>3063222.68</v>
      </c>
      <c r="K54" s="41">
        <v>56</v>
      </c>
      <c r="L54" s="44">
        <v>340768.9999994</v>
      </c>
      <c r="M54" s="41">
        <v>15</v>
      </c>
      <c r="N54" s="37"/>
      <c r="O54" s="37"/>
      <c r="P54" s="37"/>
      <c r="Q54" s="37"/>
    </row>
    <row r="55" spans="1:17" ht="15">
      <c r="A55" s="40" t="s">
        <v>105</v>
      </c>
      <c r="B55" s="44">
        <v>3399256.96</v>
      </c>
      <c r="C55" s="41">
        <v>17</v>
      </c>
      <c r="D55" s="44">
        <v>899422.37</v>
      </c>
      <c r="E55" s="41">
        <v>13</v>
      </c>
      <c r="F55" s="44">
        <v>0</v>
      </c>
      <c r="G55" s="41">
        <v>0</v>
      </c>
      <c r="H55" s="44">
        <v>3835950.47</v>
      </c>
      <c r="I55" s="41">
        <v>25</v>
      </c>
      <c r="J55" s="44">
        <v>913784.49</v>
      </c>
      <c r="K55" s="41">
        <v>22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106</v>
      </c>
      <c r="B56" s="44">
        <v>49173044.31</v>
      </c>
      <c r="C56" s="41">
        <v>61</v>
      </c>
      <c r="D56" s="44">
        <v>13610288.81</v>
      </c>
      <c r="E56" s="41">
        <v>52</v>
      </c>
      <c r="F56" s="44">
        <v>757011.6666661</v>
      </c>
      <c r="G56" s="41">
        <v>16</v>
      </c>
      <c r="H56" s="44">
        <v>46492859.59</v>
      </c>
      <c r="I56" s="41">
        <v>94</v>
      </c>
      <c r="J56" s="44">
        <v>14439679.85</v>
      </c>
      <c r="K56" s="41">
        <v>85</v>
      </c>
      <c r="L56" s="44">
        <v>769324.166666</v>
      </c>
      <c r="M56" s="41">
        <v>24</v>
      </c>
      <c r="N56" s="37"/>
      <c r="O56" s="37"/>
      <c r="P56" s="37"/>
      <c r="Q56" s="37"/>
    </row>
    <row r="57" spans="1:17" ht="15">
      <c r="A57" s="40" t="s">
        <v>107</v>
      </c>
      <c r="B57" s="44">
        <v>3890388.39</v>
      </c>
      <c r="C57" s="41">
        <v>22</v>
      </c>
      <c r="D57" s="44">
        <v>1462238.4</v>
      </c>
      <c r="E57" s="41">
        <v>16</v>
      </c>
      <c r="F57" s="41">
        <v>0</v>
      </c>
      <c r="G57" s="41">
        <v>0</v>
      </c>
      <c r="H57" s="44">
        <v>3585455.26</v>
      </c>
      <c r="I57" s="41">
        <v>39</v>
      </c>
      <c r="J57" s="44">
        <v>1398302.55</v>
      </c>
      <c r="K57" s="41">
        <v>30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108</v>
      </c>
      <c r="B58" s="44">
        <v>420272.55</v>
      </c>
      <c r="C58" s="41">
        <v>12</v>
      </c>
      <c r="D58" s="44">
        <v>224596.92</v>
      </c>
      <c r="E58" s="41">
        <v>11</v>
      </c>
      <c r="F58" s="41">
        <v>0</v>
      </c>
      <c r="G58" s="41">
        <v>0</v>
      </c>
      <c r="H58" s="44">
        <v>414158.38</v>
      </c>
      <c r="I58" s="41">
        <v>11</v>
      </c>
      <c r="J58" s="44">
        <v>195809.6</v>
      </c>
      <c r="K58" s="41">
        <v>11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109</v>
      </c>
      <c r="B59" s="44">
        <v>74778412.26</v>
      </c>
      <c r="C59" s="41">
        <v>96</v>
      </c>
      <c r="D59" s="44">
        <v>19377032.09</v>
      </c>
      <c r="E59" s="41">
        <v>86</v>
      </c>
      <c r="F59" s="44">
        <v>358496.4999995</v>
      </c>
      <c r="G59" s="41">
        <v>23</v>
      </c>
      <c r="H59" s="44">
        <v>79592454.83</v>
      </c>
      <c r="I59" s="41">
        <v>153</v>
      </c>
      <c r="J59" s="44">
        <v>19951144.59</v>
      </c>
      <c r="K59" s="41">
        <v>146</v>
      </c>
      <c r="L59" s="44">
        <v>322228.8333324</v>
      </c>
      <c r="M59" s="41">
        <v>40</v>
      </c>
      <c r="N59" s="37"/>
      <c r="O59" s="37"/>
      <c r="P59" s="37"/>
      <c r="Q59" s="37"/>
    </row>
    <row r="60" spans="1:17" ht="15">
      <c r="A60" s="40" t="s">
        <v>110</v>
      </c>
      <c r="B60" s="44">
        <v>570247763.92</v>
      </c>
      <c r="C60" s="41">
        <v>503</v>
      </c>
      <c r="D60" s="44">
        <v>141735032.79</v>
      </c>
      <c r="E60" s="41">
        <v>420</v>
      </c>
      <c r="F60" s="41">
        <v>12130690.9999957</v>
      </c>
      <c r="G60" s="41">
        <v>141</v>
      </c>
      <c r="H60" s="44">
        <v>562792512.32</v>
      </c>
      <c r="I60" s="41">
        <v>757</v>
      </c>
      <c r="J60" s="44">
        <v>139234193.17</v>
      </c>
      <c r="K60" s="41">
        <v>656</v>
      </c>
      <c r="L60" s="41">
        <v>7976926.4999924</v>
      </c>
      <c r="M60" s="41">
        <v>233</v>
      </c>
      <c r="N60" s="37"/>
      <c r="O60" s="37"/>
      <c r="P60" s="37"/>
      <c r="Q60" s="37"/>
    </row>
    <row r="61" spans="1:17" ht="15">
      <c r="A61" s="40" t="s">
        <v>111</v>
      </c>
      <c r="B61" s="44">
        <v>68450041.77</v>
      </c>
      <c r="C61" s="41">
        <v>73</v>
      </c>
      <c r="D61" s="44">
        <v>15111324.11</v>
      </c>
      <c r="E61" s="41">
        <v>68</v>
      </c>
      <c r="F61" s="41">
        <v>80317.4999997</v>
      </c>
      <c r="G61" s="41">
        <v>10</v>
      </c>
      <c r="H61" s="44">
        <v>70555004.7</v>
      </c>
      <c r="I61" s="41">
        <v>122</v>
      </c>
      <c r="J61" s="44">
        <v>15342421.07</v>
      </c>
      <c r="K61" s="41">
        <v>115</v>
      </c>
      <c r="L61" s="41">
        <v>73344.3333325</v>
      </c>
      <c r="M61" s="41">
        <v>17</v>
      </c>
      <c r="N61" s="37"/>
      <c r="O61" s="37"/>
      <c r="P61" s="37"/>
      <c r="Q61" s="37"/>
    </row>
    <row r="62" spans="1:17" ht="15">
      <c r="A62" s="40" t="s">
        <v>112</v>
      </c>
      <c r="B62" s="44">
        <v>50895703.52</v>
      </c>
      <c r="C62" s="41">
        <v>88</v>
      </c>
      <c r="D62" s="44">
        <v>11808292.23</v>
      </c>
      <c r="E62" s="41">
        <v>77</v>
      </c>
      <c r="F62" s="41">
        <v>203959.1666661</v>
      </c>
      <c r="G62" s="41">
        <v>15</v>
      </c>
      <c r="H62" s="44">
        <v>53764458.3</v>
      </c>
      <c r="I62" s="41">
        <v>120</v>
      </c>
      <c r="J62" s="44">
        <v>12900521.18</v>
      </c>
      <c r="K62" s="41">
        <v>100</v>
      </c>
      <c r="L62" s="41">
        <v>158874.1666661</v>
      </c>
      <c r="M62" s="41">
        <v>21</v>
      </c>
      <c r="N62" s="37"/>
      <c r="O62" s="37"/>
      <c r="P62" s="37"/>
      <c r="Q62" s="37"/>
    </row>
    <row r="63" spans="1:17" ht="15">
      <c r="A63" s="40" t="s">
        <v>113</v>
      </c>
      <c r="B63" s="44">
        <v>8516295.68</v>
      </c>
      <c r="C63" s="41">
        <v>33</v>
      </c>
      <c r="D63" s="44">
        <v>1384141.63</v>
      </c>
      <c r="E63" s="41">
        <v>26</v>
      </c>
      <c r="F63" s="41">
        <v>0</v>
      </c>
      <c r="G63" s="41">
        <v>0</v>
      </c>
      <c r="H63" s="44">
        <v>8660266.75</v>
      </c>
      <c r="I63" s="41">
        <v>52</v>
      </c>
      <c r="J63" s="44">
        <v>1280773.32</v>
      </c>
      <c r="K63" s="41">
        <v>40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114</v>
      </c>
      <c r="B64" s="44">
        <v>43844898.51</v>
      </c>
      <c r="C64" s="41">
        <v>46</v>
      </c>
      <c r="D64" s="44">
        <v>5887454.12</v>
      </c>
      <c r="E64" s="41">
        <v>41</v>
      </c>
      <c r="F64" s="41">
        <v>363960.4999995</v>
      </c>
      <c r="G64" s="41">
        <v>17</v>
      </c>
      <c r="H64" s="44">
        <v>46775987.21</v>
      </c>
      <c r="I64" s="41">
        <v>75</v>
      </c>
      <c r="J64" s="44">
        <v>5951739.94</v>
      </c>
      <c r="K64" s="41">
        <v>63</v>
      </c>
      <c r="L64" s="41">
        <v>568820.9999992</v>
      </c>
      <c r="M64" s="41">
        <v>23</v>
      </c>
      <c r="N64" s="37"/>
      <c r="O64" s="37"/>
      <c r="P64" s="37"/>
      <c r="Q64" s="37"/>
    </row>
    <row r="65" spans="1:17" ht="15">
      <c r="A65" s="40" t="s">
        <v>115</v>
      </c>
      <c r="B65" s="44">
        <v>6230945.88</v>
      </c>
      <c r="C65" s="41">
        <v>18</v>
      </c>
      <c r="D65" s="44">
        <v>1863455.2</v>
      </c>
      <c r="E65" s="41">
        <v>14</v>
      </c>
      <c r="F65" s="44">
        <v>0</v>
      </c>
      <c r="G65" s="41">
        <v>0</v>
      </c>
      <c r="H65" s="44">
        <v>5092899.42</v>
      </c>
      <c r="I65" s="41">
        <v>26</v>
      </c>
      <c r="J65" s="44">
        <v>1434999.64</v>
      </c>
      <c r="K65" s="41">
        <v>22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116</v>
      </c>
      <c r="B66" s="44">
        <v>25646594.12</v>
      </c>
      <c r="C66" s="41">
        <v>62</v>
      </c>
      <c r="D66" s="44">
        <v>8569529.91</v>
      </c>
      <c r="E66" s="41">
        <v>50</v>
      </c>
      <c r="F66" s="41">
        <v>346836.4999995</v>
      </c>
      <c r="G66" s="41">
        <v>16</v>
      </c>
      <c r="H66" s="44">
        <v>25290331.41</v>
      </c>
      <c r="I66" s="41">
        <v>92</v>
      </c>
      <c r="J66" s="44">
        <v>8413891.97</v>
      </c>
      <c r="K66" s="41">
        <v>79</v>
      </c>
      <c r="L66" s="41">
        <v>351828.4999995</v>
      </c>
      <c r="M66" s="41">
        <v>21</v>
      </c>
      <c r="N66" s="37"/>
      <c r="O66" s="37"/>
      <c r="P66" s="37"/>
      <c r="Q66" s="37"/>
    </row>
    <row r="67" spans="1:17" ht="15">
      <c r="A67" s="40" t="s">
        <v>117</v>
      </c>
      <c r="B67" s="44">
        <v>5682005.91</v>
      </c>
      <c r="C67" s="41">
        <v>17</v>
      </c>
      <c r="D67" s="44">
        <v>1991138.99</v>
      </c>
      <c r="E67" s="41">
        <v>15</v>
      </c>
      <c r="F67" s="41">
        <v>0</v>
      </c>
      <c r="G67" s="41">
        <v>0</v>
      </c>
      <c r="H67" s="44">
        <v>5093150.78</v>
      </c>
      <c r="I67" s="41">
        <v>29</v>
      </c>
      <c r="J67" s="44">
        <v>1991024.68</v>
      </c>
      <c r="K67" s="41">
        <v>27</v>
      </c>
      <c r="L67" s="41">
        <v>40236.3333331</v>
      </c>
      <c r="M67" s="41">
        <v>10</v>
      </c>
      <c r="N67" s="37"/>
      <c r="O67" s="37"/>
      <c r="P67" s="37"/>
      <c r="Q67" s="37"/>
    </row>
    <row r="68" spans="1:17" ht="15">
      <c r="A68" s="40" t="s">
        <v>118</v>
      </c>
      <c r="B68" s="44">
        <v>29476715.02</v>
      </c>
      <c r="C68" s="41">
        <v>40</v>
      </c>
      <c r="D68" s="44">
        <v>8025983.56</v>
      </c>
      <c r="E68" s="41">
        <v>30</v>
      </c>
      <c r="F68" s="41">
        <v>0</v>
      </c>
      <c r="G68" s="41">
        <v>0</v>
      </c>
      <c r="H68" s="44">
        <v>27284474.38</v>
      </c>
      <c r="I68" s="41">
        <v>63</v>
      </c>
      <c r="J68" s="44">
        <v>8097199</v>
      </c>
      <c r="K68" s="41">
        <v>55</v>
      </c>
      <c r="L68" s="41">
        <v>938739.6666663</v>
      </c>
      <c r="M68" s="41">
        <v>13</v>
      </c>
      <c r="N68" s="37"/>
      <c r="O68" s="37"/>
      <c r="P68" s="37"/>
      <c r="Q68" s="37"/>
    </row>
    <row r="69" spans="1:17" ht="15">
      <c r="A69" s="40" t="s">
        <v>119</v>
      </c>
      <c r="B69" s="44">
        <v>2448318.94</v>
      </c>
      <c r="C69" s="41">
        <v>28</v>
      </c>
      <c r="D69" s="44">
        <v>934574.44</v>
      </c>
      <c r="E69" s="41">
        <v>26</v>
      </c>
      <c r="F69" s="41">
        <v>0</v>
      </c>
      <c r="G69" s="41">
        <v>0</v>
      </c>
      <c r="H69" s="44">
        <v>2346639.89</v>
      </c>
      <c r="I69" s="41">
        <v>39</v>
      </c>
      <c r="J69" s="44">
        <v>959129.19</v>
      </c>
      <c r="K69" s="41">
        <v>34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120</v>
      </c>
      <c r="B70" s="44">
        <v>2079669.8</v>
      </c>
      <c r="C70" s="41">
        <v>23</v>
      </c>
      <c r="D70" s="44">
        <v>630597.39</v>
      </c>
      <c r="E70" s="41">
        <v>20</v>
      </c>
      <c r="F70" s="41">
        <v>0</v>
      </c>
      <c r="G70" s="41">
        <v>0</v>
      </c>
      <c r="H70" s="44">
        <v>2186704.56</v>
      </c>
      <c r="I70" s="41">
        <v>33</v>
      </c>
      <c r="J70" s="44">
        <v>671799.96</v>
      </c>
      <c r="K70" s="41">
        <v>29</v>
      </c>
      <c r="L70" s="41">
        <v>41198.6666663</v>
      </c>
      <c r="M70" s="41">
        <v>13</v>
      </c>
      <c r="N70" s="37"/>
      <c r="O70" s="37"/>
      <c r="P70" s="37"/>
      <c r="Q70" s="37"/>
    </row>
    <row r="71" spans="1:17" ht="15">
      <c r="A71" s="40" t="s">
        <v>121</v>
      </c>
      <c r="B71" s="44">
        <v>10876135.55</v>
      </c>
      <c r="C71" s="41">
        <v>46</v>
      </c>
      <c r="D71" s="44">
        <v>2004508.9</v>
      </c>
      <c r="E71" s="41">
        <v>38</v>
      </c>
      <c r="F71" s="44">
        <v>0</v>
      </c>
      <c r="G71" s="41">
        <v>0</v>
      </c>
      <c r="H71" s="44">
        <v>9585785.23</v>
      </c>
      <c r="I71" s="41">
        <v>67</v>
      </c>
      <c r="J71" s="44">
        <v>1980232.91</v>
      </c>
      <c r="K71" s="41">
        <v>58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122</v>
      </c>
      <c r="B72" s="44">
        <v>831442.18</v>
      </c>
      <c r="C72" s="41">
        <v>11</v>
      </c>
      <c r="D72" s="44">
        <v>0</v>
      </c>
      <c r="E72" s="41">
        <v>0</v>
      </c>
      <c r="F72" s="44">
        <v>0</v>
      </c>
      <c r="G72" s="41">
        <v>0</v>
      </c>
      <c r="H72" s="44">
        <v>1192895.23</v>
      </c>
      <c r="I72" s="41">
        <v>21</v>
      </c>
      <c r="J72" s="44">
        <v>443298.2</v>
      </c>
      <c r="K72" s="41">
        <v>19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123</v>
      </c>
      <c r="B73" s="44">
        <v>12243171.97</v>
      </c>
      <c r="C73" s="41">
        <v>38</v>
      </c>
      <c r="D73" s="41">
        <v>7029324.43</v>
      </c>
      <c r="E73" s="41">
        <v>35</v>
      </c>
      <c r="F73" s="41">
        <v>0</v>
      </c>
      <c r="G73" s="41">
        <v>0</v>
      </c>
      <c r="H73" s="44">
        <v>13290920.6</v>
      </c>
      <c r="I73" s="41">
        <v>52</v>
      </c>
      <c r="J73" s="41">
        <v>6731095.53</v>
      </c>
      <c r="K73" s="41">
        <v>49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124</v>
      </c>
      <c r="B74" s="44">
        <v>4058043.59</v>
      </c>
      <c r="C74" s="41">
        <v>21</v>
      </c>
      <c r="D74" s="44">
        <v>1518431.42</v>
      </c>
      <c r="E74" s="41">
        <v>14</v>
      </c>
      <c r="F74" s="44">
        <v>0</v>
      </c>
      <c r="G74" s="41">
        <v>0</v>
      </c>
      <c r="H74" s="44">
        <v>3967809.28</v>
      </c>
      <c r="I74" s="41">
        <v>36</v>
      </c>
      <c r="J74" s="44">
        <v>1652899.71</v>
      </c>
      <c r="K74" s="41">
        <v>28</v>
      </c>
      <c r="L74" s="44">
        <v>29735.4999998</v>
      </c>
      <c r="M74" s="41">
        <v>10</v>
      </c>
      <c r="N74" s="37"/>
      <c r="O74" s="37"/>
      <c r="P74" s="37"/>
      <c r="Q74" s="37"/>
    </row>
    <row r="75" spans="1:17" ht="15">
      <c r="A75" s="40" t="s">
        <v>125</v>
      </c>
      <c r="B75" s="44">
        <v>0</v>
      </c>
      <c r="C75" s="41">
        <v>0</v>
      </c>
      <c r="D75" s="44">
        <v>0</v>
      </c>
      <c r="E75" s="41">
        <v>0</v>
      </c>
      <c r="F75" s="44">
        <v>0</v>
      </c>
      <c r="G75" s="41">
        <v>0</v>
      </c>
      <c r="H75" s="44">
        <v>772308.54</v>
      </c>
      <c r="I75" s="41">
        <v>11</v>
      </c>
      <c r="J75" s="44">
        <v>581337.67</v>
      </c>
      <c r="K75" s="41">
        <v>10</v>
      </c>
      <c r="L75" s="44">
        <v>0</v>
      </c>
      <c r="M75" s="41">
        <v>0</v>
      </c>
      <c r="N75" s="37"/>
      <c r="O75" s="37"/>
      <c r="P75" s="37"/>
      <c r="Q75" s="37"/>
    </row>
    <row r="76" spans="1:17" ht="15">
      <c r="A76" s="40" t="s">
        <v>126</v>
      </c>
      <c r="B76" s="44">
        <v>5466518.06</v>
      </c>
      <c r="C76" s="41">
        <v>58</v>
      </c>
      <c r="D76" s="44">
        <v>1602364.1</v>
      </c>
      <c r="E76" s="41">
        <v>49</v>
      </c>
      <c r="F76" s="41">
        <v>79691.4999996</v>
      </c>
      <c r="G76" s="41">
        <v>13</v>
      </c>
      <c r="H76" s="44">
        <v>5191236.76</v>
      </c>
      <c r="I76" s="41">
        <v>67</v>
      </c>
      <c r="J76" s="44">
        <v>1514248.02</v>
      </c>
      <c r="K76" s="41">
        <v>60</v>
      </c>
      <c r="L76" s="41">
        <v>140675.8333329</v>
      </c>
      <c r="M76" s="41">
        <v>15</v>
      </c>
      <c r="N76" s="37"/>
      <c r="O76" s="37"/>
      <c r="P76" s="37"/>
      <c r="Q76" s="37"/>
    </row>
    <row r="77" spans="1:17" ht="15">
      <c r="A77" s="37" t="s">
        <v>127</v>
      </c>
      <c r="B77" s="42">
        <v>1774220.26</v>
      </c>
      <c r="C77" s="37">
        <v>18</v>
      </c>
      <c r="D77" s="42">
        <v>487410.43</v>
      </c>
      <c r="E77" s="37">
        <v>15</v>
      </c>
      <c r="F77" s="42">
        <v>0</v>
      </c>
      <c r="G77" s="37">
        <v>0</v>
      </c>
      <c r="H77" s="42">
        <v>1759906.27</v>
      </c>
      <c r="I77" s="37">
        <v>20</v>
      </c>
      <c r="J77" s="42">
        <v>415168.88</v>
      </c>
      <c r="K77" s="37">
        <v>18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128</v>
      </c>
      <c r="B78" s="42">
        <v>2342540.59</v>
      </c>
      <c r="C78" s="37">
        <v>12</v>
      </c>
      <c r="D78" s="42">
        <v>784181.37</v>
      </c>
      <c r="E78" s="37">
        <v>10</v>
      </c>
      <c r="F78" s="42">
        <v>0</v>
      </c>
      <c r="G78" s="37">
        <v>0</v>
      </c>
      <c r="H78" s="42">
        <v>2176488.37</v>
      </c>
      <c r="I78" s="37">
        <v>18</v>
      </c>
      <c r="J78" s="42">
        <v>870905.97</v>
      </c>
      <c r="K78" s="37">
        <v>16</v>
      </c>
      <c r="L78" s="42">
        <v>0</v>
      </c>
      <c r="M78" s="37">
        <v>0</v>
      </c>
      <c r="N78" s="37"/>
      <c r="O78" s="37"/>
      <c r="P78" s="37"/>
      <c r="Q78" s="37"/>
    </row>
    <row r="79" spans="1:17" ht="15">
      <c r="A79" s="37" t="s">
        <v>129</v>
      </c>
      <c r="B79" s="42">
        <v>95896955.28</v>
      </c>
      <c r="C79" s="37">
        <v>109</v>
      </c>
      <c r="D79" s="42">
        <v>17199662.37</v>
      </c>
      <c r="E79" s="37">
        <v>94</v>
      </c>
      <c r="F79" s="42">
        <v>86451.8333327</v>
      </c>
      <c r="G79" s="37">
        <v>18</v>
      </c>
      <c r="H79" s="42">
        <v>93481683.29</v>
      </c>
      <c r="I79" s="37">
        <v>170</v>
      </c>
      <c r="J79" s="42">
        <v>17631738.39</v>
      </c>
      <c r="K79" s="37">
        <v>153</v>
      </c>
      <c r="L79" s="42">
        <v>198993.3333324</v>
      </c>
      <c r="M79" s="37">
        <v>27</v>
      </c>
      <c r="N79" s="37"/>
      <c r="O79" s="37"/>
      <c r="P79" s="37"/>
      <c r="Q79" s="37"/>
    </row>
    <row r="80" spans="1:17" ht="15">
      <c r="A80" s="37" t="s">
        <v>130</v>
      </c>
      <c r="B80" s="42">
        <v>458189939.61</v>
      </c>
      <c r="C80" s="37">
        <v>293</v>
      </c>
      <c r="D80" s="42">
        <v>78574843.21</v>
      </c>
      <c r="E80" s="37">
        <v>256</v>
      </c>
      <c r="F80" s="42">
        <v>3053269.4999959</v>
      </c>
      <c r="G80" s="37">
        <v>132</v>
      </c>
      <c r="H80" s="42">
        <v>424341754.32</v>
      </c>
      <c r="I80" s="37">
        <v>464</v>
      </c>
      <c r="J80" s="42">
        <v>79190520.21</v>
      </c>
      <c r="K80" s="37">
        <v>414</v>
      </c>
      <c r="L80" s="42">
        <v>3847922.6666595</v>
      </c>
      <c r="M80" s="37">
        <v>226</v>
      </c>
      <c r="N80" s="37"/>
      <c r="O80" s="37"/>
      <c r="P80" s="37"/>
      <c r="Q80" s="37"/>
    </row>
    <row r="81" spans="1:17" ht="15">
      <c r="A81" s="37" t="s">
        <v>131</v>
      </c>
      <c r="B81" s="42">
        <v>27423559.08</v>
      </c>
      <c r="C81" s="37">
        <v>62</v>
      </c>
      <c r="D81" s="42">
        <v>4887555.75</v>
      </c>
      <c r="E81" s="37">
        <v>48</v>
      </c>
      <c r="F81" s="42">
        <v>231676.6666661</v>
      </c>
      <c r="G81" s="37">
        <v>18</v>
      </c>
      <c r="H81" s="42">
        <v>24746189.88</v>
      </c>
      <c r="I81" s="37">
        <v>91</v>
      </c>
      <c r="J81" s="42">
        <v>4507686.24</v>
      </c>
      <c r="K81" s="37">
        <v>75</v>
      </c>
      <c r="L81" s="42">
        <v>271348.3333326</v>
      </c>
      <c r="M81" s="37">
        <v>29</v>
      </c>
      <c r="N81" s="37"/>
      <c r="O81" s="37"/>
      <c r="P81" s="37"/>
      <c r="Q81" s="37"/>
    </row>
    <row r="82" spans="1:17" ht="15">
      <c r="A82" s="37" t="s">
        <v>132</v>
      </c>
      <c r="B82" s="42">
        <v>34632026.41</v>
      </c>
      <c r="C82" s="37">
        <v>45</v>
      </c>
      <c r="D82" s="42">
        <v>5874148.72</v>
      </c>
      <c r="E82" s="37">
        <v>35</v>
      </c>
      <c r="F82" s="42">
        <v>0</v>
      </c>
      <c r="G82" s="37">
        <v>0</v>
      </c>
      <c r="H82" s="42">
        <v>37738149.16</v>
      </c>
      <c r="I82" s="37">
        <v>79</v>
      </c>
      <c r="J82" s="42">
        <v>6038348.25</v>
      </c>
      <c r="K82" s="37">
        <v>66</v>
      </c>
      <c r="L82" s="42">
        <v>0</v>
      </c>
      <c r="M82" s="37">
        <v>0</v>
      </c>
      <c r="N82" s="37"/>
      <c r="O82" s="37"/>
      <c r="P82" s="37"/>
      <c r="Q82" s="37"/>
    </row>
    <row r="83" spans="1:17" ht="15">
      <c r="A83" s="37" t="s">
        <v>133</v>
      </c>
      <c r="B83" s="42">
        <v>124444702.1</v>
      </c>
      <c r="C83" s="37">
        <v>116</v>
      </c>
      <c r="D83" s="42">
        <v>15365748.04</v>
      </c>
      <c r="E83" s="37">
        <v>95</v>
      </c>
      <c r="F83" s="37">
        <v>135265.1666661</v>
      </c>
      <c r="G83" s="37">
        <v>23</v>
      </c>
      <c r="H83" s="42">
        <v>94205571.68</v>
      </c>
      <c r="I83" s="37">
        <v>171</v>
      </c>
      <c r="J83" s="42">
        <v>14861045.27</v>
      </c>
      <c r="K83" s="37">
        <v>145</v>
      </c>
      <c r="L83" s="37">
        <v>80804.6666658</v>
      </c>
      <c r="M83" s="37">
        <v>32</v>
      </c>
      <c r="N83" s="37"/>
      <c r="O83" s="37"/>
      <c r="P83" s="37"/>
      <c r="Q83" s="37"/>
    </row>
    <row r="84" spans="1:17" ht="15">
      <c r="A84" s="37" t="s">
        <v>134</v>
      </c>
      <c r="B84" s="42">
        <v>2433469.87</v>
      </c>
      <c r="C84" s="37">
        <v>35</v>
      </c>
      <c r="D84" s="42">
        <v>896710.86</v>
      </c>
      <c r="E84" s="37">
        <v>28</v>
      </c>
      <c r="F84" s="37">
        <v>0</v>
      </c>
      <c r="G84" s="37">
        <v>0</v>
      </c>
      <c r="H84" s="42">
        <v>2288967.87</v>
      </c>
      <c r="I84" s="37">
        <v>54</v>
      </c>
      <c r="J84" s="42">
        <v>920410.95</v>
      </c>
      <c r="K84" s="37">
        <v>42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135</v>
      </c>
      <c r="B85" s="42">
        <v>43966169.66</v>
      </c>
      <c r="C85" s="37">
        <v>68</v>
      </c>
      <c r="D85" s="42">
        <v>3957703.52</v>
      </c>
      <c r="E85" s="37">
        <v>59</v>
      </c>
      <c r="F85" s="42">
        <v>45524.9999997</v>
      </c>
      <c r="G85" s="37">
        <v>13</v>
      </c>
      <c r="H85" s="42">
        <v>40906135.72</v>
      </c>
      <c r="I85" s="37">
        <v>98</v>
      </c>
      <c r="J85" s="42">
        <v>4169227.81</v>
      </c>
      <c r="K85" s="37">
        <v>81</v>
      </c>
      <c r="L85" s="42">
        <v>74389.3333326</v>
      </c>
      <c r="M85" s="37">
        <v>25</v>
      </c>
      <c r="N85" s="37"/>
      <c r="O85" s="37"/>
      <c r="P85" s="37"/>
      <c r="Q85" s="37"/>
    </row>
    <row r="86" spans="1:17" ht="15">
      <c r="A86" s="37" t="s">
        <v>136</v>
      </c>
      <c r="B86" s="42">
        <v>13369073.42</v>
      </c>
      <c r="C86" s="37">
        <v>40</v>
      </c>
      <c r="D86" s="42">
        <v>2475111.97</v>
      </c>
      <c r="E86" s="37">
        <v>37</v>
      </c>
      <c r="F86" s="37">
        <v>313208.3333331</v>
      </c>
      <c r="G86" s="37">
        <v>12</v>
      </c>
      <c r="H86" s="42">
        <v>19474262.18</v>
      </c>
      <c r="I86" s="37">
        <v>54</v>
      </c>
      <c r="J86" s="42">
        <v>3035989.87</v>
      </c>
      <c r="K86" s="37">
        <v>44</v>
      </c>
      <c r="L86" s="37">
        <v>245237.3333328</v>
      </c>
      <c r="M86" s="37">
        <v>17</v>
      </c>
      <c r="N86" s="37"/>
      <c r="O86" s="37"/>
      <c r="P86" s="37"/>
      <c r="Q86" s="37"/>
    </row>
    <row r="87" spans="1:17" ht="15">
      <c r="A87" s="37" t="s">
        <v>137</v>
      </c>
      <c r="B87" s="42">
        <v>874311.1</v>
      </c>
      <c r="C87" s="37">
        <v>11</v>
      </c>
      <c r="D87" s="42">
        <v>0</v>
      </c>
      <c r="E87" s="37">
        <v>0</v>
      </c>
      <c r="F87" s="37">
        <v>0</v>
      </c>
      <c r="G87" s="37">
        <v>0</v>
      </c>
      <c r="H87" s="42">
        <v>596513.77</v>
      </c>
      <c r="I87" s="37">
        <v>19</v>
      </c>
      <c r="J87" s="42">
        <v>187294.37</v>
      </c>
      <c r="K87" s="37">
        <v>16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138</v>
      </c>
      <c r="B88" s="42">
        <v>14647988.47</v>
      </c>
      <c r="C88" s="37">
        <v>34</v>
      </c>
      <c r="D88" s="42">
        <v>4404208.39</v>
      </c>
      <c r="E88" s="37">
        <v>33</v>
      </c>
      <c r="F88" s="42">
        <v>0</v>
      </c>
      <c r="G88" s="37">
        <v>0</v>
      </c>
      <c r="H88" s="42">
        <v>14374117.65</v>
      </c>
      <c r="I88" s="37">
        <v>53</v>
      </c>
      <c r="J88" s="42">
        <v>4390279.59</v>
      </c>
      <c r="K88" s="37">
        <v>50</v>
      </c>
      <c r="L88" s="42">
        <v>211001.1666665</v>
      </c>
      <c r="M88" s="37">
        <v>10</v>
      </c>
      <c r="N88" s="37"/>
      <c r="O88" s="37"/>
      <c r="P88" s="37"/>
      <c r="Q88" s="37"/>
    </row>
    <row r="89" spans="1:17" ht="15">
      <c r="A89" s="37" t="s">
        <v>139</v>
      </c>
      <c r="B89" s="42">
        <v>23239180.54</v>
      </c>
      <c r="C89" s="37">
        <v>13</v>
      </c>
      <c r="D89" s="42">
        <v>12180237.91</v>
      </c>
      <c r="E89" s="37">
        <v>11</v>
      </c>
      <c r="F89" s="37">
        <v>0</v>
      </c>
      <c r="G89" s="37">
        <v>0</v>
      </c>
      <c r="H89" s="42">
        <v>23801546.48</v>
      </c>
      <c r="I89" s="37">
        <v>20</v>
      </c>
      <c r="J89" s="42">
        <v>9337578.33</v>
      </c>
      <c r="K89" s="37">
        <v>19</v>
      </c>
      <c r="L89" s="37">
        <v>1208384.4999993</v>
      </c>
      <c r="M89" s="37">
        <v>13</v>
      </c>
      <c r="N89" s="37"/>
      <c r="O89" s="37"/>
      <c r="P89" s="37"/>
      <c r="Q89" s="37"/>
    </row>
    <row r="90" spans="1:17" ht="15">
      <c r="A90" s="37" t="s">
        <v>140</v>
      </c>
      <c r="B90" s="42">
        <v>27511470.21</v>
      </c>
      <c r="C90" s="37">
        <v>103</v>
      </c>
      <c r="D90" s="42">
        <v>8205253.2</v>
      </c>
      <c r="E90" s="37">
        <v>86</v>
      </c>
      <c r="F90" s="37">
        <v>55079.3333325</v>
      </c>
      <c r="G90" s="37">
        <v>26</v>
      </c>
      <c r="H90" s="42">
        <v>19084785.48</v>
      </c>
      <c r="I90" s="37">
        <v>135</v>
      </c>
      <c r="J90" s="42">
        <v>6784224.96</v>
      </c>
      <c r="K90" s="37">
        <v>118</v>
      </c>
      <c r="L90" s="37">
        <v>140570.6666658</v>
      </c>
      <c r="M90" s="37">
        <v>28</v>
      </c>
      <c r="N90" s="37"/>
      <c r="O90" s="37"/>
      <c r="P90" s="37"/>
      <c r="Q90" s="37"/>
    </row>
    <row r="91" spans="1:17" ht="15">
      <c r="A91" s="37" t="s">
        <v>141</v>
      </c>
      <c r="B91" s="42">
        <v>114425926.27</v>
      </c>
      <c r="C91" s="37">
        <v>74</v>
      </c>
      <c r="D91" s="42">
        <v>33208839.04</v>
      </c>
      <c r="E91" s="37">
        <v>66</v>
      </c>
      <c r="F91" s="37">
        <v>857603.166666</v>
      </c>
      <c r="G91" s="37">
        <v>21</v>
      </c>
      <c r="H91" s="42">
        <v>115189357.29</v>
      </c>
      <c r="I91" s="37">
        <v>112</v>
      </c>
      <c r="J91" s="42">
        <v>33196531.19</v>
      </c>
      <c r="K91" s="37">
        <v>101</v>
      </c>
      <c r="L91" s="37">
        <v>2035311.4999993</v>
      </c>
      <c r="M91" s="37">
        <v>26</v>
      </c>
      <c r="N91" s="37"/>
      <c r="O91" s="37"/>
      <c r="P91" s="37"/>
      <c r="Q91" s="37"/>
    </row>
    <row r="92" spans="1:17" ht="15">
      <c r="A92" s="37" t="s">
        <v>142</v>
      </c>
      <c r="B92" s="42">
        <v>66833089.71</v>
      </c>
      <c r="C92" s="37">
        <v>66</v>
      </c>
      <c r="D92" s="42">
        <v>55007226.24</v>
      </c>
      <c r="E92" s="37">
        <v>60</v>
      </c>
      <c r="F92" s="37">
        <v>1725850.4999996</v>
      </c>
      <c r="G92" s="37">
        <v>15</v>
      </c>
      <c r="H92" s="42">
        <v>53431597.01</v>
      </c>
      <c r="I92" s="37">
        <v>112</v>
      </c>
      <c r="J92" s="42">
        <v>42418742.48</v>
      </c>
      <c r="K92" s="37">
        <v>105</v>
      </c>
      <c r="L92" s="37">
        <v>1595438.8333326</v>
      </c>
      <c r="M92" s="37">
        <v>22</v>
      </c>
      <c r="N92" s="37"/>
      <c r="O92" s="37"/>
      <c r="P92" s="37"/>
      <c r="Q92" s="37"/>
    </row>
    <row r="93" spans="1:17" ht="15">
      <c r="A93" s="37" t="s">
        <v>143</v>
      </c>
      <c r="B93" s="42">
        <v>4904551.08</v>
      </c>
      <c r="C93" s="37">
        <v>22</v>
      </c>
      <c r="D93" s="42">
        <v>325495.1</v>
      </c>
      <c r="E93" s="37">
        <v>18</v>
      </c>
      <c r="F93" s="37">
        <v>0</v>
      </c>
      <c r="G93" s="37">
        <v>0</v>
      </c>
      <c r="H93" s="42">
        <v>4799324.83</v>
      </c>
      <c r="I93" s="37">
        <v>32</v>
      </c>
      <c r="J93" s="42">
        <v>528808.46</v>
      </c>
      <c r="K93" s="37">
        <v>28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144</v>
      </c>
      <c r="B94" s="42">
        <v>3023794.3</v>
      </c>
      <c r="C94" s="37">
        <v>33</v>
      </c>
      <c r="D94" s="42">
        <v>919528</v>
      </c>
      <c r="E94" s="37">
        <v>27</v>
      </c>
      <c r="F94" s="42">
        <v>0</v>
      </c>
      <c r="G94" s="37">
        <v>0</v>
      </c>
      <c r="H94" s="42">
        <v>2921487.45</v>
      </c>
      <c r="I94" s="37">
        <v>46</v>
      </c>
      <c r="J94" s="42">
        <v>815449.07</v>
      </c>
      <c r="K94" s="37">
        <v>36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145</v>
      </c>
      <c r="B95" s="42">
        <v>36320529.89</v>
      </c>
      <c r="C95" s="37">
        <v>67</v>
      </c>
      <c r="D95" s="42">
        <v>12378219.28</v>
      </c>
      <c r="E95" s="37">
        <v>60</v>
      </c>
      <c r="F95" s="37">
        <v>433831.3333328</v>
      </c>
      <c r="G95" s="37">
        <v>19</v>
      </c>
      <c r="H95" s="42">
        <v>35387261.73</v>
      </c>
      <c r="I95" s="37">
        <v>99</v>
      </c>
      <c r="J95" s="42">
        <v>10638350.77</v>
      </c>
      <c r="K95" s="37">
        <v>87</v>
      </c>
      <c r="L95" s="37">
        <v>569892.9999994</v>
      </c>
      <c r="M95" s="37">
        <v>21</v>
      </c>
      <c r="N95" s="37"/>
      <c r="O95" s="37"/>
      <c r="P95" s="37"/>
      <c r="Q95" s="37"/>
    </row>
    <row r="96" spans="1:17" ht="15">
      <c r="A96" s="37" t="s">
        <v>146</v>
      </c>
      <c r="B96" s="42">
        <v>406255</v>
      </c>
      <c r="C96" s="37">
        <v>17</v>
      </c>
      <c r="D96" s="42">
        <v>347179.22</v>
      </c>
      <c r="E96" s="37">
        <v>13</v>
      </c>
      <c r="F96" s="37">
        <v>0</v>
      </c>
      <c r="G96" s="37">
        <v>0</v>
      </c>
      <c r="H96" s="42">
        <v>443154.99</v>
      </c>
      <c r="I96" s="37">
        <v>22</v>
      </c>
      <c r="J96" s="42">
        <v>320647.29</v>
      </c>
      <c r="K96" s="37">
        <v>22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147</v>
      </c>
      <c r="B97" s="42">
        <v>115936381.16</v>
      </c>
      <c r="C97" s="37">
        <v>94</v>
      </c>
      <c r="D97" s="42">
        <v>59721140.71</v>
      </c>
      <c r="E97" s="37">
        <v>88</v>
      </c>
      <c r="F97" s="37">
        <v>1814497.4999995</v>
      </c>
      <c r="G97" s="37">
        <v>28</v>
      </c>
      <c r="H97" s="42">
        <v>90304980.25</v>
      </c>
      <c r="I97" s="37">
        <v>150</v>
      </c>
      <c r="J97" s="42">
        <v>51760974.15</v>
      </c>
      <c r="K97" s="37">
        <v>145</v>
      </c>
      <c r="L97" s="37">
        <v>2389868.8333323</v>
      </c>
      <c r="M97" s="37">
        <v>38</v>
      </c>
      <c r="N97" s="37"/>
      <c r="O97" s="37"/>
      <c r="P97" s="37"/>
      <c r="Q97" s="37"/>
    </row>
    <row r="98" spans="1:17" ht="15">
      <c r="A98" s="37" t="s">
        <v>148</v>
      </c>
      <c r="B98" s="42">
        <v>2504285.18</v>
      </c>
      <c r="C98" s="37">
        <v>22</v>
      </c>
      <c r="D98" s="42">
        <v>518474.21</v>
      </c>
      <c r="E98" s="37">
        <v>19</v>
      </c>
      <c r="F98" s="42">
        <v>0</v>
      </c>
      <c r="G98" s="37">
        <v>0</v>
      </c>
      <c r="H98" s="42">
        <v>2710312.32</v>
      </c>
      <c r="I98" s="37">
        <v>32</v>
      </c>
      <c r="J98" s="42">
        <v>557453.15</v>
      </c>
      <c r="K98" s="37">
        <v>29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149</v>
      </c>
      <c r="B99" s="42">
        <v>136271844.78</v>
      </c>
      <c r="C99" s="37">
        <v>137</v>
      </c>
      <c r="D99" s="42">
        <v>32157258.53</v>
      </c>
      <c r="E99" s="37">
        <v>115</v>
      </c>
      <c r="F99" s="42">
        <v>954662.9999983</v>
      </c>
      <c r="G99" s="37">
        <v>49</v>
      </c>
      <c r="H99" s="42">
        <v>144679720.94</v>
      </c>
      <c r="I99" s="37">
        <v>226</v>
      </c>
      <c r="J99" s="42">
        <v>33357064.89</v>
      </c>
      <c r="K99" s="37">
        <v>196</v>
      </c>
      <c r="L99" s="42">
        <v>639809.3333313</v>
      </c>
      <c r="M99" s="37">
        <v>63</v>
      </c>
      <c r="N99" s="37"/>
      <c r="O99" s="37"/>
      <c r="P99" s="37"/>
      <c r="Q99" s="37"/>
    </row>
    <row r="100" spans="1:17" ht="15">
      <c r="A100" s="37" t="s">
        <v>150</v>
      </c>
      <c r="B100" s="37">
        <v>398890321.44</v>
      </c>
      <c r="C100" s="37">
        <v>296</v>
      </c>
      <c r="D100" s="37">
        <v>97604789.59</v>
      </c>
      <c r="E100" s="37">
        <v>262</v>
      </c>
      <c r="F100" s="37">
        <v>3381206.3333306</v>
      </c>
      <c r="G100" s="37">
        <v>87</v>
      </c>
      <c r="H100" s="37">
        <v>416132034.53</v>
      </c>
      <c r="I100" s="37">
        <v>501</v>
      </c>
      <c r="J100" s="37">
        <v>101026491.85</v>
      </c>
      <c r="K100" s="37">
        <v>453</v>
      </c>
      <c r="L100" s="37">
        <v>3816101.8333288</v>
      </c>
      <c r="M100" s="37">
        <v>139</v>
      </c>
      <c r="N100" s="37"/>
      <c r="O100" s="37"/>
      <c r="P100" s="37"/>
      <c r="Q100" s="37"/>
    </row>
    <row r="101" spans="1:17" ht="15">
      <c r="A101" s="37" t="s">
        <v>151</v>
      </c>
      <c r="B101" s="37">
        <v>1672497</v>
      </c>
      <c r="C101" s="37">
        <v>22</v>
      </c>
      <c r="D101" s="37">
        <v>833611.15</v>
      </c>
      <c r="E101" s="37">
        <v>19</v>
      </c>
      <c r="F101" s="37">
        <v>0</v>
      </c>
      <c r="G101" s="37">
        <v>0</v>
      </c>
      <c r="H101" s="37">
        <v>1687425.18</v>
      </c>
      <c r="I101" s="37">
        <v>32</v>
      </c>
      <c r="J101" s="37">
        <v>881520.87</v>
      </c>
      <c r="K101" s="37">
        <v>30</v>
      </c>
      <c r="L101" s="37">
        <v>25524.6666664</v>
      </c>
      <c r="M101" s="37">
        <v>10</v>
      </c>
      <c r="N101" s="37"/>
      <c r="O101" s="37"/>
      <c r="P101" s="37"/>
      <c r="Q101" s="37"/>
    </row>
    <row r="102" spans="1:17" ht="15">
      <c r="A102" s="37" t="s">
        <v>152</v>
      </c>
      <c r="B102" s="37">
        <v>8976388.71</v>
      </c>
      <c r="C102" s="37">
        <v>35</v>
      </c>
      <c r="D102" s="37">
        <v>2503589.2</v>
      </c>
      <c r="E102" s="37">
        <v>31</v>
      </c>
      <c r="F102" s="37">
        <v>0</v>
      </c>
      <c r="G102" s="37">
        <v>0</v>
      </c>
      <c r="H102" s="37">
        <v>9140024.43</v>
      </c>
      <c r="I102" s="37">
        <v>47</v>
      </c>
      <c r="J102" s="37">
        <v>2555838.11</v>
      </c>
      <c r="K102" s="37">
        <v>46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153</v>
      </c>
      <c r="B103" s="37">
        <v>22037153.01</v>
      </c>
      <c r="C103" s="37">
        <v>27</v>
      </c>
      <c r="D103" s="37">
        <v>3369661.59</v>
      </c>
      <c r="E103" s="37">
        <v>23</v>
      </c>
      <c r="F103" s="37">
        <v>0</v>
      </c>
      <c r="G103" s="37">
        <v>0</v>
      </c>
      <c r="H103" s="37">
        <v>23965844.52</v>
      </c>
      <c r="I103" s="37">
        <v>40</v>
      </c>
      <c r="J103" s="37">
        <v>3075978.4</v>
      </c>
      <c r="K103" s="37">
        <v>35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154</v>
      </c>
      <c r="B104" s="37">
        <v>409696348.46</v>
      </c>
      <c r="C104" s="37">
        <v>304</v>
      </c>
      <c r="D104" s="37">
        <v>108866898.44</v>
      </c>
      <c r="E104" s="37">
        <v>269</v>
      </c>
      <c r="F104" s="37">
        <v>1547543.9999971</v>
      </c>
      <c r="G104" s="37">
        <v>90</v>
      </c>
      <c r="H104" s="37">
        <v>427955976.74</v>
      </c>
      <c r="I104" s="37">
        <v>481</v>
      </c>
      <c r="J104" s="37">
        <v>114365535.47</v>
      </c>
      <c r="K104" s="37">
        <v>440</v>
      </c>
      <c r="L104" s="37">
        <v>1706401.6666623</v>
      </c>
      <c r="M104" s="37">
        <v>142</v>
      </c>
      <c r="N104" s="37"/>
      <c r="O104" s="37"/>
      <c r="P104" s="37"/>
      <c r="Q104" s="37"/>
    </row>
    <row r="105" spans="1:17" ht="15">
      <c r="A105" s="37" t="s">
        <v>155</v>
      </c>
      <c r="B105" s="37">
        <v>12352575.21</v>
      </c>
      <c r="C105" s="37">
        <v>68</v>
      </c>
      <c r="D105" s="37">
        <v>2219066.18</v>
      </c>
      <c r="E105" s="37">
        <v>57</v>
      </c>
      <c r="F105" s="37">
        <v>0</v>
      </c>
      <c r="G105" s="37">
        <v>0</v>
      </c>
      <c r="H105" s="37">
        <v>11640843.77</v>
      </c>
      <c r="I105" s="37">
        <v>84</v>
      </c>
      <c r="J105" s="37">
        <v>2045092.94</v>
      </c>
      <c r="K105" s="37">
        <v>77</v>
      </c>
      <c r="L105" s="37">
        <v>169680.1666664</v>
      </c>
      <c r="M105" s="37">
        <v>11</v>
      </c>
      <c r="N105" s="37"/>
      <c r="O105" s="37"/>
      <c r="P105" s="37"/>
      <c r="Q105" s="37"/>
    </row>
    <row r="106" spans="1:17" ht="15">
      <c r="A106" s="37" t="s">
        <v>156</v>
      </c>
      <c r="B106" s="37">
        <v>3004034.76</v>
      </c>
      <c r="C106" s="37">
        <v>28</v>
      </c>
      <c r="D106" s="37">
        <v>598577.7</v>
      </c>
      <c r="E106" s="37">
        <v>26</v>
      </c>
      <c r="F106" s="37">
        <v>0</v>
      </c>
      <c r="G106" s="37">
        <v>0</v>
      </c>
      <c r="H106" s="37">
        <v>3649959.02</v>
      </c>
      <c r="I106" s="37">
        <v>39</v>
      </c>
      <c r="J106" s="37">
        <v>745036.69</v>
      </c>
      <c r="K106" s="37">
        <v>37</v>
      </c>
      <c r="L106" s="37">
        <v>0</v>
      </c>
      <c r="M106" s="37">
        <v>0</v>
      </c>
      <c r="N106" s="37"/>
      <c r="O106" s="37"/>
      <c r="P106" s="37"/>
      <c r="Q106" s="37"/>
    </row>
    <row r="107" spans="1:17" ht="15">
      <c r="A107" s="37" t="s">
        <v>157</v>
      </c>
      <c r="B107" s="37">
        <v>242151913.4</v>
      </c>
      <c r="C107" s="37">
        <v>198</v>
      </c>
      <c r="D107" s="37">
        <v>41319837.82</v>
      </c>
      <c r="E107" s="37">
        <v>177</v>
      </c>
      <c r="F107" s="37">
        <v>711130.3333323</v>
      </c>
      <c r="G107" s="37">
        <v>45</v>
      </c>
      <c r="H107" s="37">
        <v>295049186.97</v>
      </c>
      <c r="I107" s="37">
        <v>322</v>
      </c>
      <c r="J107" s="37">
        <v>44729547.23</v>
      </c>
      <c r="K107" s="37">
        <v>287</v>
      </c>
      <c r="L107" s="37">
        <v>1225473.666664</v>
      </c>
      <c r="M107" s="37">
        <v>80</v>
      </c>
      <c r="N107" s="37"/>
      <c r="O107" s="37"/>
      <c r="P107" s="37"/>
      <c r="Q107" s="37"/>
    </row>
    <row r="108" spans="1:17" ht="15">
      <c r="A108" s="37" t="s">
        <v>158</v>
      </c>
      <c r="B108" s="37">
        <v>6112984.91</v>
      </c>
      <c r="C108" s="37">
        <v>16</v>
      </c>
      <c r="D108" s="37">
        <v>645267.72</v>
      </c>
      <c r="E108" s="37">
        <v>14</v>
      </c>
      <c r="F108" s="37">
        <v>0</v>
      </c>
      <c r="G108" s="37">
        <v>0</v>
      </c>
      <c r="H108" s="37">
        <v>5992941.9</v>
      </c>
      <c r="I108" s="37">
        <v>25</v>
      </c>
      <c r="J108" s="37">
        <v>707577.09</v>
      </c>
      <c r="K108" s="37">
        <v>23</v>
      </c>
      <c r="L108" s="37">
        <v>0</v>
      </c>
      <c r="M108" s="37">
        <v>0</v>
      </c>
      <c r="N108" s="37"/>
      <c r="O108" s="37"/>
      <c r="P108" s="37"/>
      <c r="Q108" s="37"/>
    </row>
    <row r="109" spans="1:17" ht="15">
      <c r="A109" s="37" t="s">
        <v>159</v>
      </c>
      <c r="B109" s="37">
        <v>9682641.08</v>
      </c>
      <c r="C109" s="37">
        <v>31</v>
      </c>
      <c r="D109" s="37">
        <v>1887336.52</v>
      </c>
      <c r="E109" s="37">
        <v>25</v>
      </c>
      <c r="F109" s="37">
        <v>0</v>
      </c>
      <c r="G109" s="37">
        <v>0</v>
      </c>
      <c r="H109" s="37">
        <v>12024191.01</v>
      </c>
      <c r="I109" s="37">
        <v>42</v>
      </c>
      <c r="J109" s="37">
        <v>1989098.57</v>
      </c>
      <c r="K109" s="37">
        <v>35</v>
      </c>
      <c r="L109" s="37">
        <v>0</v>
      </c>
      <c r="M109" s="37">
        <v>0</v>
      </c>
      <c r="N109" s="37"/>
      <c r="O109" s="37"/>
      <c r="P109" s="37"/>
      <c r="Q109" s="37"/>
    </row>
    <row r="110" spans="1:17" ht="15">
      <c r="A110" s="37" t="s">
        <v>160</v>
      </c>
      <c r="B110" s="37">
        <v>207076646.48</v>
      </c>
      <c r="C110" s="37">
        <v>359</v>
      </c>
      <c r="D110" s="37">
        <v>64898107.91</v>
      </c>
      <c r="E110" s="37">
        <v>312</v>
      </c>
      <c r="F110" s="37">
        <v>2894029.6666636</v>
      </c>
      <c r="G110" s="37">
        <v>88</v>
      </c>
      <c r="H110" s="37">
        <v>216937075.25</v>
      </c>
      <c r="I110" s="37">
        <v>527</v>
      </c>
      <c r="J110" s="37">
        <v>67891090.56</v>
      </c>
      <c r="K110" s="37">
        <v>462</v>
      </c>
      <c r="L110" s="37">
        <v>5497907.6666623</v>
      </c>
      <c r="M110" s="37">
        <v>139</v>
      </c>
      <c r="N110" s="37"/>
      <c r="O110" s="37"/>
      <c r="P110" s="37"/>
      <c r="Q110" s="37"/>
    </row>
    <row r="111" spans="1:17" ht="15">
      <c r="A111" s="37" t="s">
        <v>161</v>
      </c>
      <c r="B111" s="37">
        <v>7237190.75</v>
      </c>
      <c r="C111" s="37">
        <v>33</v>
      </c>
      <c r="D111" s="37">
        <v>2196316.55</v>
      </c>
      <c r="E111" s="37">
        <v>30</v>
      </c>
      <c r="F111" s="37">
        <v>28284.9999997</v>
      </c>
      <c r="G111" s="37">
        <v>11</v>
      </c>
      <c r="H111" s="37">
        <v>7085651.06</v>
      </c>
      <c r="I111" s="37">
        <v>51</v>
      </c>
      <c r="J111" s="37">
        <v>2208180.13</v>
      </c>
      <c r="K111" s="37">
        <v>43</v>
      </c>
      <c r="L111" s="37">
        <v>13021.1666661</v>
      </c>
      <c r="M111" s="37">
        <v>14</v>
      </c>
      <c r="N111" s="37"/>
      <c r="O111" s="37"/>
      <c r="P111" s="37"/>
      <c r="Q111" s="37"/>
    </row>
    <row r="112" spans="1:17" ht="15">
      <c r="A112" s="37" t="s">
        <v>162</v>
      </c>
      <c r="B112" s="37">
        <v>1925204.47</v>
      </c>
      <c r="C112" s="37">
        <v>11</v>
      </c>
      <c r="D112" s="37">
        <v>245697.95</v>
      </c>
      <c r="E112" s="37">
        <v>10</v>
      </c>
      <c r="F112" s="37">
        <v>0</v>
      </c>
      <c r="G112" s="37">
        <v>0</v>
      </c>
      <c r="H112" s="37">
        <v>2322304.49</v>
      </c>
      <c r="I112" s="37">
        <v>19</v>
      </c>
      <c r="J112" s="37">
        <v>271987.07</v>
      </c>
      <c r="K112" s="37">
        <v>17</v>
      </c>
      <c r="L112" s="37">
        <v>0</v>
      </c>
      <c r="M112" s="37">
        <v>0</v>
      </c>
      <c r="N112" s="37"/>
      <c r="O112" s="37"/>
      <c r="P112" s="37"/>
      <c r="Q112" s="37"/>
    </row>
    <row r="113" spans="1:17" ht="15">
      <c r="A113" s="37" t="s">
        <v>163</v>
      </c>
      <c r="B113" s="37">
        <v>254952703.1</v>
      </c>
      <c r="C113" s="37">
        <v>217</v>
      </c>
      <c r="D113" s="37">
        <v>77984803.68</v>
      </c>
      <c r="E113" s="37">
        <v>199</v>
      </c>
      <c r="F113" s="37">
        <v>2416236.9999975</v>
      </c>
      <c r="G113" s="37">
        <v>73</v>
      </c>
      <c r="H113" s="37">
        <v>276699295.33</v>
      </c>
      <c r="I113" s="37">
        <v>340</v>
      </c>
      <c r="J113" s="37">
        <v>77281331.39</v>
      </c>
      <c r="K113" s="37">
        <v>315</v>
      </c>
      <c r="L113" s="37">
        <v>3527114.8333298</v>
      </c>
      <c r="M113" s="37">
        <v>125</v>
      </c>
      <c r="N113" s="37"/>
      <c r="O113" s="37"/>
      <c r="P113" s="37"/>
      <c r="Q113" s="37"/>
    </row>
    <row r="114" spans="1:17" ht="15">
      <c r="A114" s="37" t="s">
        <v>164</v>
      </c>
      <c r="B114" s="37">
        <v>5410233.51</v>
      </c>
      <c r="C114" s="37">
        <v>37</v>
      </c>
      <c r="D114" s="37">
        <v>1593961.1</v>
      </c>
      <c r="E114" s="37">
        <v>29</v>
      </c>
      <c r="F114" s="37">
        <v>0</v>
      </c>
      <c r="G114" s="37">
        <v>0</v>
      </c>
      <c r="H114" s="37">
        <v>5358746.06</v>
      </c>
      <c r="I114" s="37">
        <v>51</v>
      </c>
      <c r="J114" s="37">
        <v>1686438.32</v>
      </c>
      <c r="K114" s="37">
        <v>44</v>
      </c>
      <c r="L114" s="37">
        <v>52712.9999997</v>
      </c>
      <c r="M114" s="37">
        <v>11</v>
      </c>
      <c r="N114" s="37"/>
      <c r="O114" s="37"/>
      <c r="P114" s="37"/>
      <c r="Q114" s="37"/>
    </row>
    <row r="115" spans="1:17" ht="15">
      <c r="A115" s="37" t="s">
        <v>165</v>
      </c>
      <c r="B115" s="37">
        <v>133526014.39</v>
      </c>
      <c r="C115" s="37">
        <v>69</v>
      </c>
      <c r="D115" s="37">
        <v>7469428.65</v>
      </c>
      <c r="E115" s="37">
        <v>60</v>
      </c>
      <c r="F115" s="37">
        <v>0</v>
      </c>
      <c r="G115" s="37">
        <v>0</v>
      </c>
      <c r="H115" s="37">
        <v>135680829.03</v>
      </c>
      <c r="I115" s="37">
        <v>103</v>
      </c>
      <c r="J115" s="37">
        <v>7045918.18</v>
      </c>
      <c r="K115" s="37">
        <v>92</v>
      </c>
      <c r="L115" s="37">
        <v>466050.6666662</v>
      </c>
      <c r="M115" s="37">
        <v>12</v>
      </c>
      <c r="N115" s="37"/>
      <c r="O115" s="37"/>
      <c r="P115" s="37"/>
      <c r="Q115" s="37"/>
    </row>
    <row r="116" spans="1:17" ht="15">
      <c r="A116" s="37" t="s">
        <v>166</v>
      </c>
      <c r="B116" s="37">
        <v>683953.8</v>
      </c>
      <c r="C116" s="37">
        <v>14</v>
      </c>
      <c r="D116" s="37">
        <v>221417.14</v>
      </c>
      <c r="E116" s="37">
        <v>12</v>
      </c>
      <c r="F116" s="37">
        <v>0</v>
      </c>
      <c r="G116" s="37">
        <v>0</v>
      </c>
      <c r="H116" s="37">
        <v>872369.93</v>
      </c>
      <c r="I116" s="37">
        <v>21</v>
      </c>
      <c r="J116" s="37">
        <v>111043.28</v>
      </c>
      <c r="K116" s="37">
        <v>18</v>
      </c>
      <c r="L116" s="37">
        <v>0</v>
      </c>
      <c r="M116" s="37">
        <v>0</v>
      </c>
      <c r="N116" s="37"/>
      <c r="O116" s="37"/>
      <c r="P116" s="37"/>
      <c r="Q116" s="37"/>
    </row>
    <row r="117" spans="1:17" ht="15">
      <c r="A117" s="37" t="s">
        <v>167</v>
      </c>
      <c r="B117" s="37">
        <v>36417769.4</v>
      </c>
      <c r="C117" s="37">
        <v>40</v>
      </c>
      <c r="D117" s="37">
        <v>2822589.29</v>
      </c>
      <c r="E117" s="37">
        <v>34</v>
      </c>
      <c r="F117" s="37">
        <v>154243.4999996</v>
      </c>
      <c r="G117" s="37">
        <v>12</v>
      </c>
      <c r="H117" s="37">
        <v>37675388.68</v>
      </c>
      <c r="I117" s="37">
        <v>57</v>
      </c>
      <c r="J117" s="37">
        <v>2770071.95</v>
      </c>
      <c r="K117" s="37">
        <v>50</v>
      </c>
      <c r="L117" s="37">
        <v>154688.9999993</v>
      </c>
      <c r="M117" s="37">
        <v>23</v>
      </c>
      <c r="N117" s="37"/>
      <c r="O117" s="37"/>
      <c r="P117" s="37"/>
      <c r="Q117" s="37"/>
    </row>
    <row r="118" spans="1:17" ht="15">
      <c r="A118" s="37" t="s">
        <v>168</v>
      </c>
      <c r="B118" s="37">
        <v>9816116.59</v>
      </c>
      <c r="C118" s="37">
        <v>50</v>
      </c>
      <c r="D118" s="37">
        <v>5383223.74</v>
      </c>
      <c r="E118" s="37">
        <v>40</v>
      </c>
      <c r="F118" s="37">
        <v>0</v>
      </c>
      <c r="G118" s="37">
        <v>0</v>
      </c>
      <c r="H118" s="37">
        <v>11118936.99</v>
      </c>
      <c r="I118" s="37">
        <v>60</v>
      </c>
      <c r="J118" s="37">
        <v>6341826.29</v>
      </c>
      <c r="K118" s="37">
        <v>50</v>
      </c>
      <c r="L118" s="37">
        <v>0</v>
      </c>
      <c r="M118" s="37">
        <v>0</v>
      </c>
      <c r="N118" s="37"/>
      <c r="O118" s="37"/>
      <c r="P118" s="37"/>
      <c r="Q118" s="37"/>
    </row>
    <row r="119" spans="1:17" ht="15">
      <c r="A119" s="37" t="s">
        <v>169</v>
      </c>
      <c r="B119" s="37">
        <v>261387376.06</v>
      </c>
      <c r="C119" s="37">
        <v>215</v>
      </c>
      <c r="D119" s="37">
        <v>43253242.8</v>
      </c>
      <c r="E119" s="37">
        <v>187</v>
      </c>
      <c r="F119" s="37">
        <v>1278696.4999972</v>
      </c>
      <c r="G119" s="37">
        <v>80</v>
      </c>
      <c r="H119" s="37">
        <v>257556843.13</v>
      </c>
      <c r="I119" s="37">
        <v>351</v>
      </c>
      <c r="J119" s="37">
        <v>46149472.82</v>
      </c>
      <c r="K119" s="37">
        <v>307</v>
      </c>
      <c r="L119" s="37">
        <v>1105176.1666619</v>
      </c>
      <c r="M119" s="37">
        <v>137</v>
      </c>
      <c r="N119" s="37"/>
      <c r="O119" s="37"/>
      <c r="P119" s="37"/>
      <c r="Q119" s="37"/>
    </row>
    <row r="120" spans="1:17" ht="15">
      <c r="A120" s="37" t="s">
        <v>170</v>
      </c>
      <c r="B120" s="37">
        <v>6739913.76</v>
      </c>
      <c r="C120" s="37">
        <v>35</v>
      </c>
      <c r="D120" s="37">
        <v>1282098.63</v>
      </c>
      <c r="E120" s="37">
        <v>28</v>
      </c>
      <c r="F120" s="37">
        <v>0</v>
      </c>
      <c r="G120" s="37">
        <v>0</v>
      </c>
      <c r="H120" s="37">
        <v>5801553.03</v>
      </c>
      <c r="I120" s="37">
        <v>50</v>
      </c>
      <c r="J120" s="37">
        <v>1398406.48</v>
      </c>
      <c r="K120" s="37">
        <v>40</v>
      </c>
      <c r="L120" s="37">
        <v>0</v>
      </c>
      <c r="M120" s="37">
        <v>0</v>
      </c>
      <c r="N120" s="37"/>
      <c r="O120" s="37"/>
      <c r="P120" s="37"/>
      <c r="Q120" s="37"/>
    </row>
    <row r="121" spans="1:17" ht="15">
      <c r="A121" s="37" t="s">
        <v>171</v>
      </c>
      <c r="B121" s="37">
        <v>6910791.09</v>
      </c>
      <c r="C121" s="37">
        <v>28</v>
      </c>
      <c r="D121" s="37">
        <v>2423426.25</v>
      </c>
      <c r="E121" s="37">
        <v>23</v>
      </c>
      <c r="F121" s="37">
        <v>0</v>
      </c>
      <c r="G121" s="37">
        <v>0</v>
      </c>
      <c r="H121" s="37">
        <v>5679464.61</v>
      </c>
      <c r="I121" s="37">
        <v>46</v>
      </c>
      <c r="J121" s="37">
        <v>1914762.15</v>
      </c>
      <c r="K121" s="37">
        <v>37</v>
      </c>
      <c r="L121" s="37">
        <v>0</v>
      </c>
      <c r="M121" s="37">
        <v>0</v>
      </c>
      <c r="N121" s="37"/>
      <c r="O121" s="37"/>
      <c r="P121" s="37"/>
      <c r="Q121" s="37"/>
    </row>
    <row r="122" spans="1:17" ht="15">
      <c r="A122" s="37" t="s">
        <v>172</v>
      </c>
      <c r="B122" s="37">
        <v>95672950.07</v>
      </c>
      <c r="C122" s="37">
        <v>104</v>
      </c>
      <c r="D122" s="37">
        <v>14589911.49</v>
      </c>
      <c r="E122" s="37">
        <v>88</v>
      </c>
      <c r="F122" s="37">
        <v>1038508.4999996</v>
      </c>
      <c r="G122" s="37">
        <v>13</v>
      </c>
      <c r="H122" s="37">
        <v>88241721.6</v>
      </c>
      <c r="I122" s="37">
        <v>151</v>
      </c>
      <c r="J122" s="37">
        <v>14520088.77</v>
      </c>
      <c r="K122" s="37">
        <v>138</v>
      </c>
      <c r="L122" s="37">
        <v>1145266.3333325</v>
      </c>
      <c r="M122" s="37">
        <v>25</v>
      </c>
      <c r="N122" s="37"/>
      <c r="O122" s="37"/>
      <c r="P122" s="37"/>
      <c r="Q122" s="37"/>
    </row>
    <row r="123" spans="1:17" ht="15">
      <c r="A123" s="37" t="s">
        <v>173</v>
      </c>
      <c r="B123" s="37">
        <v>45793860.58</v>
      </c>
      <c r="C123" s="37">
        <v>83</v>
      </c>
      <c r="D123" s="37">
        <v>8923831.06</v>
      </c>
      <c r="E123" s="37">
        <v>72</v>
      </c>
      <c r="F123" s="37">
        <v>298199.1666654</v>
      </c>
      <c r="G123" s="37">
        <v>39</v>
      </c>
      <c r="H123" s="37">
        <v>33517310.16</v>
      </c>
      <c r="I123" s="37">
        <v>116</v>
      </c>
      <c r="J123" s="37">
        <v>9619150.92</v>
      </c>
      <c r="K123" s="37">
        <v>100</v>
      </c>
      <c r="L123" s="37">
        <v>247662.9999986</v>
      </c>
      <c r="M123" s="37">
        <v>47</v>
      </c>
      <c r="N123" s="37"/>
      <c r="O123" s="37"/>
      <c r="P123" s="37"/>
      <c r="Q123" s="37"/>
    </row>
    <row r="124" spans="1:17" ht="15">
      <c r="A124" s="37" t="s">
        <v>174</v>
      </c>
      <c r="B124" s="37">
        <v>610473.83</v>
      </c>
      <c r="C124" s="37">
        <v>13</v>
      </c>
      <c r="D124" s="37">
        <v>221056.62</v>
      </c>
      <c r="E124" s="37">
        <v>10</v>
      </c>
      <c r="F124" s="37">
        <v>0</v>
      </c>
      <c r="G124" s="37">
        <v>0</v>
      </c>
      <c r="H124" s="37">
        <v>704408.77</v>
      </c>
      <c r="I124" s="37">
        <v>17</v>
      </c>
      <c r="J124" s="37">
        <v>226587.09</v>
      </c>
      <c r="K124" s="37">
        <v>12</v>
      </c>
      <c r="L124" s="37">
        <v>0</v>
      </c>
      <c r="M124" s="37">
        <v>0</v>
      </c>
      <c r="N124" s="37"/>
      <c r="O124" s="37"/>
      <c r="P124" s="37"/>
      <c r="Q124" s="37"/>
    </row>
    <row r="125" spans="1:17" ht="15">
      <c r="A125" s="37" t="s">
        <v>175</v>
      </c>
      <c r="B125" s="37">
        <v>18012573.78</v>
      </c>
      <c r="C125" s="37">
        <v>33</v>
      </c>
      <c r="D125" s="37">
        <v>3232574.98</v>
      </c>
      <c r="E125" s="37">
        <v>28</v>
      </c>
      <c r="F125" s="37">
        <v>0</v>
      </c>
      <c r="G125" s="37">
        <v>0</v>
      </c>
      <c r="H125" s="37">
        <v>16481008.56</v>
      </c>
      <c r="I125" s="37">
        <v>47</v>
      </c>
      <c r="J125" s="37">
        <v>3033802.94</v>
      </c>
      <c r="K125" s="37">
        <v>40</v>
      </c>
      <c r="L125" s="37">
        <v>0</v>
      </c>
      <c r="M125" s="37">
        <v>0</v>
      </c>
      <c r="N125" s="37"/>
      <c r="O125" s="37"/>
      <c r="P125" s="37"/>
      <c r="Q125" s="37"/>
    </row>
    <row r="126" spans="1:17" ht="15">
      <c r="A126" s="37" t="s">
        <v>176</v>
      </c>
      <c r="B126" s="37">
        <v>12659578.43</v>
      </c>
      <c r="C126" s="37">
        <v>52</v>
      </c>
      <c r="D126" s="37">
        <v>3464730.07</v>
      </c>
      <c r="E126" s="37">
        <v>41</v>
      </c>
      <c r="F126" s="37">
        <v>0</v>
      </c>
      <c r="G126" s="37">
        <v>0</v>
      </c>
      <c r="H126" s="37">
        <v>14426429.68</v>
      </c>
      <c r="I126" s="37">
        <v>63</v>
      </c>
      <c r="J126" s="37">
        <v>3578492.36</v>
      </c>
      <c r="K126" s="37">
        <v>53</v>
      </c>
      <c r="L126" s="37">
        <v>36234.3333329</v>
      </c>
      <c r="M126" s="37">
        <v>11</v>
      </c>
      <c r="N126" s="37"/>
      <c r="O126" s="37"/>
      <c r="P126" s="37"/>
      <c r="Q126" s="37"/>
    </row>
    <row r="127" spans="1:17" ht="15">
      <c r="A127" s="37" t="s">
        <v>177</v>
      </c>
      <c r="B127" s="37">
        <v>88599.67</v>
      </c>
      <c r="C127" s="37">
        <v>13</v>
      </c>
      <c r="D127" s="37">
        <v>49115.01</v>
      </c>
      <c r="E127" s="37">
        <v>12</v>
      </c>
      <c r="F127" s="37">
        <v>0</v>
      </c>
      <c r="G127" s="37">
        <v>0</v>
      </c>
      <c r="H127" s="37">
        <v>92522.75</v>
      </c>
      <c r="I127" s="37">
        <v>11</v>
      </c>
      <c r="J127" s="37">
        <v>57503.47</v>
      </c>
      <c r="K127" s="37">
        <v>10</v>
      </c>
      <c r="L127" s="37">
        <v>0</v>
      </c>
      <c r="M127" s="37">
        <v>0</v>
      </c>
      <c r="N127" s="37"/>
      <c r="O127" s="37"/>
      <c r="P127" s="37"/>
      <c r="Q127" s="37"/>
    </row>
    <row r="128" spans="1:17" ht="15">
      <c r="A128" s="37" t="s">
        <v>178</v>
      </c>
      <c r="B128" s="37">
        <v>7202164.69</v>
      </c>
      <c r="C128" s="37">
        <v>13</v>
      </c>
      <c r="D128" s="37">
        <v>6104293.58</v>
      </c>
      <c r="E128" s="37">
        <v>13</v>
      </c>
      <c r="F128" s="37">
        <v>0</v>
      </c>
      <c r="G128" s="37">
        <v>0</v>
      </c>
      <c r="H128" s="37">
        <v>6274836.77</v>
      </c>
      <c r="I128" s="37">
        <v>20</v>
      </c>
      <c r="J128" s="37">
        <v>4702394.72</v>
      </c>
      <c r="K128" s="37">
        <v>20</v>
      </c>
      <c r="L128" s="37">
        <v>0</v>
      </c>
      <c r="M128" s="37">
        <v>0</v>
      </c>
      <c r="N128" s="37"/>
      <c r="O128" s="37"/>
      <c r="P128" s="37"/>
      <c r="Q128" s="37"/>
    </row>
    <row r="129" spans="1:17" ht="15">
      <c r="A129" s="37" t="s">
        <v>179</v>
      </c>
      <c r="B129" s="37">
        <v>12989001.22</v>
      </c>
      <c r="C129" s="37">
        <v>16</v>
      </c>
      <c r="D129" s="37">
        <v>3543814.61</v>
      </c>
      <c r="E129" s="37">
        <v>14</v>
      </c>
      <c r="F129" s="37">
        <v>0</v>
      </c>
      <c r="G129" s="37">
        <v>0</v>
      </c>
      <c r="H129" s="37">
        <v>11320469.42</v>
      </c>
      <c r="I129" s="37">
        <v>26</v>
      </c>
      <c r="J129" s="37">
        <v>3331465.38</v>
      </c>
      <c r="K129" s="37">
        <v>24</v>
      </c>
      <c r="L129" s="37">
        <v>0</v>
      </c>
      <c r="M129" s="37">
        <v>0</v>
      </c>
      <c r="N129" s="37"/>
      <c r="O129" s="37"/>
      <c r="P129" s="37"/>
      <c r="Q129" s="37"/>
    </row>
    <row r="130" spans="1:17" ht="15">
      <c r="A130" s="37" t="s">
        <v>180</v>
      </c>
      <c r="B130" s="37">
        <v>33479662.47</v>
      </c>
      <c r="C130" s="37">
        <v>73</v>
      </c>
      <c r="D130" s="37">
        <v>7492013.22</v>
      </c>
      <c r="E130" s="37">
        <v>62</v>
      </c>
      <c r="F130" s="37">
        <v>125402.6666662</v>
      </c>
      <c r="G130" s="37">
        <v>12</v>
      </c>
      <c r="H130" s="37">
        <v>34432522.83</v>
      </c>
      <c r="I130" s="37">
        <v>103</v>
      </c>
      <c r="J130" s="37">
        <v>7829399.11</v>
      </c>
      <c r="K130" s="37">
        <v>93</v>
      </c>
      <c r="L130" s="37">
        <v>142020.8333327</v>
      </c>
      <c r="M130" s="37">
        <v>15</v>
      </c>
      <c r="N130" s="37"/>
      <c r="O130" s="37"/>
      <c r="P130" s="37"/>
      <c r="Q130" s="37"/>
    </row>
    <row r="131" spans="1:17" ht="15">
      <c r="A131" s="37" t="s">
        <v>181</v>
      </c>
      <c r="B131" s="37">
        <v>7846857.57</v>
      </c>
      <c r="C131" s="37">
        <v>49</v>
      </c>
      <c r="D131" s="37">
        <v>1299733.09</v>
      </c>
      <c r="E131" s="37">
        <v>40</v>
      </c>
      <c r="F131" s="37">
        <v>0</v>
      </c>
      <c r="G131" s="37">
        <v>0</v>
      </c>
      <c r="H131" s="37">
        <v>8676315.51</v>
      </c>
      <c r="I131" s="37">
        <v>74</v>
      </c>
      <c r="J131" s="37">
        <v>1615553.64</v>
      </c>
      <c r="K131" s="37">
        <v>66</v>
      </c>
      <c r="L131" s="37">
        <v>732524.3333327</v>
      </c>
      <c r="M131" s="37">
        <v>14</v>
      </c>
      <c r="N131" s="37"/>
      <c r="O131" s="37"/>
      <c r="P131" s="37"/>
      <c r="Q131" s="37"/>
    </row>
    <row r="132" spans="1:17" ht="15">
      <c r="A132" s="37" t="s">
        <v>182</v>
      </c>
      <c r="B132" s="37">
        <v>5192799.34</v>
      </c>
      <c r="C132" s="37">
        <v>13</v>
      </c>
      <c r="D132" s="37">
        <v>572701.91</v>
      </c>
      <c r="E132" s="37">
        <v>13</v>
      </c>
      <c r="F132" s="37">
        <v>0</v>
      </c>
      <c r="G132" s="37">
        <v>0</v>
      </c>
      <c r="H132" s="37">
        <v>3795287.9</v>
      </c>
      <c r="I132" s="37">
        <v>20</v>
      </c>
      <c r="J132" s="37">
        <v>223962.65</v>
      </c>
      <c r="K132" s="37">
        <v>19</v>
      </c>
      <c r="L132" s="37">
        <v>0</v>
      </c>
      <c r="M132" s="37">
        <v>0</v>
      </c>
      <c r="N132" s="37"/>
      <c r="O132" s="37"/>
      <c r="P132" s="37"/>
      <c r="Q132" s="37"/>
    </row>
    <row r="133" spans="1:17" ht="15">
      <c r="A133" s="37" t="s">
        <v>183</v>
      </c>
      <c r="B133" s="37">
        <v>2046675.41</v>
      </c>
      <c r="C133" s="37">
        <v>20</v>
      </c>
      <c r="D133" s="37">
        <v>1222008.94</v>
      </c>
      <c r="E133" s="37">
        <v>14</v>
      </c>
      <c r="F133" s="37">
        <v>0</v>
      </c>
      <c r="G133" s="37">
        <v>0</v>
      </c>
      <c r="H133" s="37">
        <v>1066470.03</v>
      </c>
      <c r="I133" s="37">
        <v>27</v>
      </c>
      <c r="J133" s="37">
        <v>599812.85</v>
      </c>
      <c r="K133" s="37">
        <v>24</v>
      </c>
      <c r="L133" s="37">
        <v>0</v>
      </c>
      <c r="M133" s="37">
        <v>0</v>
      </c>
      <c r="N133" s="37"/>
      <c r="O133" s="37"/>
      <c r="P133" s="37"/>
      <c r="Q133" s="37"/>
    </row>
    <row r="134" spans="1:17" ht="15">
      <c r="A134" s="37" t="s">
        <v>184</v>
      </c>
      <c r="B134" s="37">
        <v>53888063.99</v>
      </c>
      <c r="C134" s="37">
        <v>93</v>
      </c>
      <c r="D134" s="37">
        <v>8103526.64</v>
      </c>
      <c r="E134" s="37">
        <v>83</v>
      </c>
      <c r="F134" s="37">
        <v>92533.833333</v>
      </c>
      <c r="G134" s="37">
        <v>11</v>
      </c>
      <c r="H134" s="37">
        <v>53408367.79</v>
      </c>
      <c r="I134" s="37">
        <v>138</v>
      </c>
      <c r="J134" s="37">
        <v>8555192.39</v>
      </c>
      <c r="K134" s="37">
        <v>125</v>
      </c>
      <c r="L134" s="37">
        <v>74821.1666663</v>
      </c>
      <c r="M134" s="37">
        <v>20</v>
      </c>
      <c r="N134" s="37"/>
      <c r="O134" s="37"/>
      <c r="P134" s="37"/>
      <c r="Q134" s="37"/>
    </row>
    <row r="135" spans="1:17" ht="15">
      <c r="A135" s="37" t="s">
        <v>185</v>
      </c>
      <c r="B135" s="37">
        <v>10777435.98</v>
      </c>
      <c r="C135" s="37">
        <v>40</v>
      </c>
      <c r="D135" s="37">
        <v>4978549.08</v>
      </c>
      <c r="E135" s="37">
        <v>31</v>
      </c>
      <c r="F135" s="37">
        <v>0</v>
      </c>
      <c r="G135" s="37">
        <v>0</v>
      </c>
      <c r="H135" s="37">
        <v>10278916.34</v>
      </c>
      <c r="I135" s="37">
        <v>47</v>
      </c>
      <c r="J135" s="37">
        <v>4858237.07</v>
      </c>
      <c r="K135" s="37">
        <v>39</v>
      </c>
      <c r="L135" s="37">
        <v>93367.833333</v>
      </c>
      <c r="M135" s="37">
        <v>11</v>
      </c>
      <c r="N135" s="37"/>
      <c r="O135" s="37"/>
      <c r="P135" s="37"/>
      <c r="Q135" s="37"/>
    </row>
    <row r="136" spans="1:17" ht="15">
      <c r="A136" s="37" t="s">
        <v>186</v>
      </c>
      <c r="B136" s="37">
        <v>13250278.68</v>
      </c>
      <c r="C136" s="37">
        <v>22</v>
      </c>
      <c r="D136" s="37">
        <v>1600398.13</v>
      </c>
      <c r="E136" s="37">
        <v>19</v>
      </c>
      <c r="F136" s="37">
        <v>0</v>
      </c>
      <c r="G136" s="37">
        <v>0</v>
      </c>
      <c r="H136" s="37">
        <v>12208431.74</v>
      </c>
      <c r="I136" s="37">
        <v>32</v>
      </c>
      <c r="J136" s="37">
        <v>1540846.78</v>
      </c>
      <c r="K136" s="37">
        <v>29</v>
      </c>
      <c r="L136" s="37">
        <v>0</v>
      </c>
      <c r="M136" s="37">
        <v>0</v>
      </c>
      <c r="N136" s="37"/>
      <c r="O136" s="37"/>
      <c r="P136" s="37"/>
      <c r="Q136" s="37"/>
    </row>
    <row r="137" spans="1:17" ht="15">
      <c r="A137" s="37" t="s">
        <v>187</v>
      </c>
      <c r="B137" s="37">
        <v>55218300.97</v>
      </c>
      <c r="C137" s="37">
        <v>105</v>
      </c>
      <c r="D137" s="37">
        <v>3954193.36</v>
      </c>
      <c r="E137" s="37">
        <v>86</v>
      </c>
      <c r="F137" s="37">
        <v>358671.6666657</v>
      </c>
      <c r="G137" s="37">
        <v>30</v>
      </c>
      <c r="H137" s="37">
        <v>60817221.34</v>
      </c>
      <c r="I137" s="37">
        <v>150</v>
      </c>
      <c r="J137" s="37">
        <v>4659991.7</v>
      </c>
      <c r="K137" s="37">
        <v>125</v>
      </c>
      <c r="L137" s="37">
        <v>341743.9999991</v>
      </c>
      <c r="M137" s="37">
        <v>35</v>
      </c>
      <c r="N137" s="37"/>
      <c r="O137" s="37"/>
      <c r="P137" s="37"/>
      <c r="Q137" s="37"/>
    </row>
    <row r="138" spans="1:17" ht="15">
      <c r="A138" s="37" t="s">
        <v>188</v>
      </c>
      <c r="B138" s="37">
        <v>165224062.42</v>
      </c>
      <c r="C138" s="37">
        <v>160</v>
      </c>
      <c r="D138" s="37">
        <v>24204823.36</v>
      </c>
      <c r="E138" s="37">
        <v>134</v>
      </c>
      <c r="F138" s="37">
        <v>970332.999998</v>
      </c>
      <c r="G138" s="37">
        <v>53</v>
      </c>
      <c r="H138" s="37">
        <v>162622296.38</v>
      </c>
      <c r="I138" s="37">
        <v>257</v>
      </c>
      <c r="J138" s="37">
        <v>24793894.77</v>
      </c>
      <c r="K138" s="37">
        <v>211</v>
      </c>
      <c r="L138" s="37">
        <v>1559692.4999978</v>
      </c>
      <c r="M138" s="37">
        <v>79</v>
      </c>
      <c r="N138" s="37"/>
      <c r="O138" s="37"/>
      <c r="P138" s="37"/>
      <c r="Q138" s="37"/>
    </row>
    <row r="139" spans="1:17" ht="15">
      <c r="A139" s="37" t="s">
        <v>189</v>
      </c>
      <c r="B139" s="37">
        <v>1265228.85</v>
      </c>
      <c r="C139" s="37">
        <v>22</v>
      </c>
      <c r="D139" s="37">
        <v>566216.13</v>
      </c>
      <c r="E139" s="37">
        <v>19</v>
      </c>
      <c r="F139" s="37">
        <v>0</v>
      </c>
      <c r="G139" s="37">
        <v>0</v>
      </c>
      <c r="H139" s="37">
        <v>1143878.66</v>
      </c>
      <c r="I139" s="37">
        <v>30</v>
      </c>
      <c r="J139" s="37">
        <v>562553.84</v>
      </c>
      <c r="K139" s="37">
        <v>29</v>
      </c>
      <c r="L139" s="37">
        <v>0</v>
      </c>
      <c r="M139" s="37">
        <v>0</v>
      </c>
      <c r="N139" s="37"/>
      <c r="O139" s="37"/>
      <c r="P139" s="37"/>
      <c r="Q139" s="37"/>
    </row>
    <row r="140" spans="1:17" ht="15">
      <c r="A140" s="37" t="s">
        <v>190</v>
      </c>
      <c r="B140" s="37">
        <v>1759236.12</v>
      </c>
      <c r="C140" s="37">
        <v>16</v>
      </c>
      <c r="D140" s="37">
        <v>529078.75</v>
      </c>
      <c r="E140" s="37">
        <v>11</v>
      </c>
      <c r="F140" s="37">
        <v>0</v>
      </c>
      <c r="G140" s="37">
        <v>0</v>
      </c>
      <c r="H140" s="37">
        <v>1791976.34</v>
      </c>
      <c r="I140" s="37">
        <v>26</v>
      </c>
      <c r="J140" s="37">
        <v>449136.49</v>
      </c>
      <c r="K140" s="37">
        <v>20</v>
      </c>
      <c r="L140" s="37">
        <v>0</v>
      </c>
      <c r="M140" s="37">
        <v>0</v>
      </c>
      <c r="N140" s="37"/>
      <c r="O140" s="37"/>
      <c r="P140" s="37"/>
      <c r="Q140" s="37"/>
    </row>
    <row r="141" spans="1:17" ht="15">
      <c r="A141" s="37" t="s">
        <v>191</v>
      </c>
      <c r="B141" s="37">
        <v>65549068.29</v>
      </c>
      <c r="C141" s="37">
        <v>52</v>
      </c>
      <c r="D141" s="37">
        <v>3214214.59</v>
      </c>
      <c r="E141" s="37">
        <v>43</v>
      </c>
      <c r="F141" s="37">
        <v>37636.9999995</v>
      </c>
      <c r="G141" s="37">
        <v>14</v>
      </c>
      <c r="H141" s="37">
        <v>63429825.07</v>
      </c>
      <c r="I141" s="37">
        <v>66</v>
      </c>
      <c r="J141" s="37">
        <v>3205050.7</v>
      </c>
      <c r="K141" s="37">
        <v>54</v>
      </c>
      <c r="L141" s="37">
        <v>73301.8333327</v>
      </c>
      <c r="M141" s="37">
        <v>17</v>
      </c>
      <c r="N141" s="37"/>
      <c r="O141" s="37"/>
      <c r="P141" s="37"/>
      <c r="Q141" s="37"/>
    </row>
    <row r="142" spans="1:17" ht="15">
      <c r="A142" s="37" t="s">
        <v>192</v>
      </c>
      <c r="B142" s="37">
        <v>112642046.85</v>
      </c>
      <c r="C142" s="37">
        <v>108</v>
      </c>
      <c r="D142" s="37">
        <v>24541889.58</v>
      </c>
      <c r="E142" s="37">
        <v>96</v>
      </c>
      <c r="F142" s="37">
        <v>559048.4999993</v>
      </c>
      <c r="G142" s="37">
        <v>28</v>
      </c>
      <c r="H142" s="37">
        <v>116328405.59</v>
      </c>
      <c r="I142" s="37">
        <v>150</v>
      </c>
      <c r="J142" s="37">
        <v>25267456.61</v>
      </c>
      <c r="K142" s="37">
        <v>131</v>
      </c>
      <c r="L142" s="37">
        <v>649571.9999987</v>
      </c>
      <c r="M142" s="37">
        <v>41</v>
      </c>
      <c r="N142" s="37"/>
      <c r="O142" s="37"/>
      <c r="P142" s="37"/>
      <c r="Q142" s="37"/>
    </row>
    <row r="143" spans="1:17" ht="15">
      <c r="A143" s="37" t="s">
        <v>193</v>
      </c>
      <c r="B143" s="37">
        <v>2786165.35</v>
      </c>
      <c r="C143" s="37">
        <v>16</v>
      </c>
      <c r="D143" s="37">
        <v>69552.18</v>
      </c>
      <c r="E143" s="37">
        <v>12</v>
      </c>
      <c r="F143" s="37">
        <v>0</v>
      </c>
      <c r="G143" s="37">
        <v>0</v>
      </c>
      <c r="H143" s="37">
        <v>2602150.07</v>
      </c>
      <c r="I143" s="37">
        <v>19</v>
      </c>
      <c r="J143" s="37">
        <v>75196.93</v>
      </c>
      <c r="K143" s="37">
        <v>14</v>
      </c>
      <c r="L143" s="37">
        <v>0</v>
      </c>
      <c r="M143" s="37">
        <v>0</v>
      </c>
      <c r="N143" s="37"/>
      <c r="O143" s="37"/>
      <c r="P143" s="37"/>
      <c r="Q143" s="37"/>
    </row>
    <row r="144" spans="1:17" ht="15">
      <c r="A144" s="37" t="s">
        <v>194</v>
      </c>
      <c r="B144" s="37">
        <v>30671904.46</v>
      </c>
      <c r="C144" s="37">
        <v>41</v>
      </c>
      <c r="D144" s="37">
        <v>3166483.05</v>
      </c>
      <c r="E144" s="37">
        <v>34</v>
      </c>
      <c r="F144" s="37">
        <v>0</v>
      </c>
      <c r="G144" s="37">
        <v>0</v>
      </c>
      <c r="H144" s="37">
        <v>25519810.52</v>
      </c>
      <c r="I144" s="37">
        <v>60</v>
      </c>
      <c r="J144" s="37">
        <v>3269698.09</v>
      </c>
      <c r="K144" s="37">
        <v>52</v>
      </c>
      <c r="L144" s="37">
        <v>25807.4999997</v>
      </c>
      <c r="M144" s="37">
        <v>13</v>
      </c>
      <c r="N144" s="37"/>
      <c r="O144" s="37"/>
      <c r="P144" s="37"/>
      <c r="Q144" s="37"/>
    </row>
    <row r="145" spans="1:17" ht="15">
      <c r="A145" s="37" t="s">
        <v>195</v>
      </c>
      <c r="B145" s="37">
        <v>100752181.38</v>
      </c>
      <c r="C145" s="37">
        <v>136</v>
      </c>
      <c r="D145" s="37">
        <v>14980754.07</v>
      </c>
      <c r="E145" s="37">
        <v>116</v>
      </c>
      <c r="F145" s="37">
        <v>788022.9999988</v>
      </c>
      <c r="G145" s="37">
        <v>41</v>
      </c>
      <c r="H145" s="37">
        <v>163260998.85</v>
      </c>
      <c r="I145" s="37">
        <v>203</v>
      </c>
      <c r="J145" s="37">
        <v>15368762.65</v>
      </c>
      <c r="K145" s="37">
        <v>183</v>
      </c>
      <c r="L145" s="37">
        <v>1123843.9999985</v>
      </c>
      <c r="M145" s="37">
        <v>54</v>
      </c>
      <c r="N145" s="37"/>
      <c r="O145" s="37"/>
      <c r="P145" s="37"/>
      <c r="Q145" s="37"/>
    </row>
    <row r="146" spans="1:17" ht="15">
      <c r="A146" s="37" t="s">
        <v>196</v>
      </c>
      <c r="B146" s="37">
        <v>1054204.8</v>
      </c>
      <c r="C146" s="37">
        <v>15</v>
      </c>
      <c r="D146" s="37">
        <v>379051.02</v>
      </c>
      <c r="E146" s="37">
        <v>13</v>
      </c>
      <c r="F146" s="37">
        <v>0</v>
      </c>
      <c r="G146" s="37">
        <v>0</v>
      </c>
      <c r="H146" s="37">
        <v>1032730.78</v>
      </c>
      <c r="I146" s="37">
        <v>22</v>
      </c>
      <c r="J146" s="37">
        <v>374622.12</v>
      </c>
      <c r="K146" s="37">
        <v>21</v>
      </c>
      <c r="L146" s="37">
        <v>0</v>
      </c>
      <c r="M146" s="37">
        <v>0</v>
      </c>
      <c r="N146" s="37"/>
      <c r="O146" s="37"/>
      <c r="P146" s="37"/>
      <c r="Q146" s="37"/>
    </row>
    <row r="147" spans="1:17" ht="15">
      <c r="A147" s="37" t="s">
        <v>197</v>
      </c>
      <c r="B147" s="37">
        <v>49746039.69</v>
      </c>
      <c r="C147" s="37">
        <v>71</v>
      </c>
      <c r="D147" s="37">
        <v>12834731.93</v>
      </c>
      <c r="E147" s="37">
        <v>61</v>
      </c>
      <c r="F147" s="37">
        <v>854226.3333326</v>
      </c>
      <c r="G147" s="37">
        <v>25</v>
      </c>
      <c r="H147" s="37">
        <v>48212468.19</v>
      </c>
      <c r="I147" s="37">
        <v>103</v>
      </c>
      <c r="J147" s="37">
        <v>12586583.99</v>
      </c>
      <c r="K147" s="37">
        <v>90</v>
      </c>
      <c r="L147" s="37">
        <v>366004.3333328</v>
      </c>
      <c r="M147" s="37">
        <v>19</v>
      </c>
      <c r="N147" s="37"/>
      <c r="O147" s="37"/>
      <c r="P147" s="37"/>
      <c r="Q147" s="37"/>
    </row>
    <row r="148" spans="1:17" ht="15">
      <c r="A148" s="37" t="s">
        <v>198</v>
      </c>
      <c r="B148" s="37">
        <v>1450711.07</v>
      </c>
      <c r="C148" s="37">
        <v>14</v>
      </c>
      <c r="D148" s="37">
        <v>313557.01</v>
      </c>
      <c r="E148" s="37">
        <v>10</v>
      </c>
      <c r="F148" s="37">
        <v>0</v>
      </c>
      <c r="G148" s="37">
        <v>0</v>
      </c>
      <c r="H148" s="37">
        <v>2015754.8</v>
      </c>
      <c r="I148" s="37">
        <v>22</v>
      </c>
      <c r="J148" s="37">
        <v>303177.06</v>
      </c>
      <c r="K148" s="37">
        <v>18</v>
      </c>
      <c r="L148" s="37">
        <v>0</v>
      </c>
      <c r="M148" s="37">
        <v>0</v>
      </c>
      <c r="N148" s="37"/>
      <c r="O148" s="37"/>
      <c r="P148" s="37"/>
      <c r="Q148" s="37"/>
    </row>
    <row r="149" spans="1:17" ht="15">
      <c r="A149" s="37" t="s">
        <v>199</v>
      </c>
      <c r="B149" s="37">
        <v>542084323.87</v>
      </c>
      <c r="C149" s="37">
        <v>525</v>
      </c>
      <c r="D149" s="37">
        <v>171434983.06</v>
      </c>
      <c r="E149" s="37">
        <v>482</v>
      </c>
      <c r="F149" s="37">
        <v>6862674.3333279</v>
      </c>
      <c r="G149" s="37">
        <v>167</v>
      </c>
      <c r="H149" s="37">
        <v>542192180.74</v>
      </c>
      <c r="I149" s="37">
        <v>832</v>
      </c>
      <c r="J149" s="37">
        <v>172325297.27</v>
      </c>
      <c r="K149" s="37">
        <v>780</v>
      </c>
      <c r="L149" s="37">
        <v>6792429.3333252</v>
      </c>
      <c r="M149" s="37">
        <v>255</v>
      </c>
      <c r="N149" s="37"/>
      <c r="O149" s="37"/>
      <c r="P149" s="37"/>
      <c r="Q149" s="37"/>
    </row>
    <row r="150" spans="1:17" ht="15">
      <c r="A150" s="37" t="s">
        <v>200</v>
      </c>
      <c r="B150" s="37">
        <v>296649817.13</v>
      </c>
      <c r="C150" s="37">
        <v>82</v>
      </c>
      <c r="D150" s="37">
        <v>114442344.33</v>
      </c>
      <c r="E150" s="37">
        <v>80</v>
      </c>
      <c r="F150" s="37">
        <v>13042275.6666653</v>
      </c>
      <c r="G150" s="37">
        <v>42</v>
      </c>
      <c r="H150" s="37">
        <v>299450833.67</v>
      </c>
      <c r="I150" s="37">
        <v>167</v>
      </c>
      <c r="J150" s="37">
        <v>114706053.39</v>
      </c>
      <c r="K150" s="37">
        <v>158</v>
      </c>
      <c r="L150" s="37">
        <v>14414816.3333307</v>
      </c>
      <c r="M150" s="37">
        <v>77</v>
      </c>
      <c r="N150" s="37"/>
      <c r="O150" s="37"/>
      <c r="P150" s="37"/>
      <c r="Q150" s="37"/>
    </row>
    <row r="151" spans="1:17" ht="15">
      <c r="A151" s="37" t="s">
        <v>201</v>
      </c>
      <c r="B151" s="37">
        <v>22415068.02</v>
      </c>
      <c r="C151" s="37">
        <v>27</v>
      </c>
      <c r="D151" s="37">
        <v>795252.91</v>
      </c>
      <c r="E151" s="37">
        <v>24</v>
      </c>
      <c r="F151" s="37">
        <v>0</v>
      </c>
      <c r="G151" s="37">
        <v>0</v>
      </c>
      <c r="H151" s="37">
        <v>23518636.53</v>
      </c>
      <c r="I151" s="37">
        <v>36</v>
      </c>
      <c r="J151" s="37">
        <v>784014.56</v>
      </c>
      <c r="K151" s="37">
        <v>32</v>
      </c>
      <c r="L151" s="37">
        <v>323723.6666663</v>
      </c>
      <c r="M151" s="37">
        <v>15</v>
      </c>
      <c r="N151" s="37"/>
      <c r="O151" s="37"/>
      <c r="P151" s="37"/>
      <c r="Q151" s="37"/>
    </row>
    <row r="152" spans="1:17" ht="15">
      <c r="A152" s="37" t="s">
        <v>202</v>
      </c>
      <c r="B152" s="37">
        <v>2137754.95</v>
      </c>
      <c r="C152" s="37">
        <v>22</v>
      </c>
      <c r="D152" s="37">
        <v>946082.2</v>
      </c>
      <c r="E152" s="37">
        <v>20</v>
      </c>
      <c r="F152" s="37">
        <v>0</v>
      </c>
      <c r="G152" s="37">
        <v>0</v>
      </c>
      <c r="H152" s="37">
        <v>2240827.15</v>
      </c>
      <c r="I152" s="37">
        <v>32</v>
      </c>
      <c r="J152" s="37">
        <v>1003143.8</v>
      </c>
      <c r="K152" s="37">
        <v>30</v>
      </c>
      <c r="L152" s="37">
        <v>0</v>
      </c>
      <c r="M152" s="37">
        <v>0</v>
      </c>
      <c r="N152" s="37"/>
      <c r="O152" s="37"/>
      <c r="P152" s="37"/>
      <c r="Q152" s="37"/>
    </row>
    <row r="153" spans="1:17" ht="15">
      <c r="A153" s="37" t="s">
        <v>203</v>
      </c>
      <c r="B153" s="37">
        <v>1108637.82</v>
      </c>
      <c r="C153" s="37">
        <v>12</v>
      </c>
      <c r="D153" s="37">
        <v>0</v>
      </c>
      <c r="E153" s="37">
        <v>0</v>
      </c>
      <c r="F153" s="37">
        <v>0</v>
      </c>
      <c r="G153" s="37">
        <v>0</v>
      </c>
      <c r="H153" s="37">
        <v>898587.35</v>
      </c>
      <c r="I153" s="37">
        <v>16</v>
      </c>
      <c r="J153" s="37">
        <v>0</v>
      </c>
      <c r="K153" s="37">
        <v>0</v>
      </c>
      <c r="L153" s="37">
        <v>0</v>
      </c>
      <c r="M153" s="37">
        <v>0</v>
      </c>
      <c r="N153" s="37"/>
      <c r="O153" s="37"/>
      <c r="P153" s="37"/>
      <c r="Q153" s="37"/>
    </row>
    <row r="154" spans="1:17" ht="15">
      <c r="A154" s="37" t="s">
        <v>204</v>
      </c>
      <c r="B154" s="37">
        <v>76363448.66</v>
      </c>
      <c r="C154" s="37">
        <v>48</v>
      </c>
      <c r="D154" s="37">
        <v>6966137.83</v>
      </c>
      <c r="E154" s="37">
        <v>34</v>
      </c>
      <c r="F154" s="37">
        <v>0</v>
      </c>
      <c r="G154" s="37">
        <v>0</v>
      </c>
      <c r="H154" s="37">
        <v>63868917.72</v>
      </c>
      <c r="I154" s="37">
        <v>74</v>
      </c>
      <c r="J154" s="37">
        <v>6931908.26</v>
      </c>
      <c r="K154" s="37">
        <v>55</v>
      </c>
      <c r="L154" s="37">
        <v>0</v>
      </c>
      <c r="M154" s="37">
        <v>0</v>
      </c>
      <c r="N154" s="37"/>
      <c r="O154" s="37"/>
      <c r="P154" s="37"/>
      <c r="Q154" s="37"/>
    </row>
    <row r="155" spans="1:17" ht="15">
      <c r="A155" s="37" t="s">
        <v>205</v>
      </c>
      <c r="B155" s="37">
        <v>7293968.63</v>
      </c>
      <c r="C155" s="37">
        <v>22</v>
      </c>
      <c r="D155" s="37">
        <v>1403993.87</v>
      </c>
      <c r="E155" s="37">
        <v>16</v>
      </c>
      <c r="F155" s="37">
        <v>809936.833333</v>
      </c>
      <c r="G155" s="37">
        <v>10</v>
      </c>
      <c r="H155" s="37">
        <v>7480221.39</v>
      </c>
      <c r="I155" s="37">
        <v>33</v>
      </c>
      <c r="J155" s="37">
        <v>1424104.23</v>
      </c>
      <c r="K155" s="37">
        <v>25</v>
      </c>
      <c r="L155" s="37">
        <v>990157.3333329</v>
      </c>
      <c r="M155" s="37">
        <v>13</v>
      </c>
      <c r="N155" s="37"/>
      <c r="O155" s="37"/>
      <c r="P155" s="37"/>
      <c r="Q155" s="37"/>
    </row>
    <row r="156" spans="1:17" ht="15">
      <c r="A156" s="37" t="s">
        <v>206</v>
      </c>
      <c r="B156" s="37">
        <v>0</v>
      </c>
      <c r="C156" s="37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1045412.44</v>
      </c>
      <c r="I156" s="37">
        <v>10</v>
      </c>
      <c r="J156" s="37">
        <v>323631.33</v>
      </c>
      <c r="K156" s="37">
        <v>10</v>
      </c>
      <c r="L156" s="37">
        <v>0</v>
      </c>
      <c r="M156" s="37">
        <v>0</v>
      </c>
      <c r="N156" s="37"/>
      <c r="O156" s="37"/>
      <c r="P156" s="37"/>
      <c r="Q156" s="37"/>
    </row>
    <row r="157" spans="1:17" ht="15">
      <c r="A157" s="37" t="s">
        <v>207</v>
      </c>
      <c r="B157" s="37">
        <v>307517311.54</v>
      </c>
      <c r="C157" s="37">
        <v>211</v>
      </c>
      <c r="D157" s="37">
        <v>64141072.39</v>
      </c>
      <c r="E157" s="37">
        <v>188</v>
      </c>
      <c r="F157" s="37">
        <v>1549688.4999982</v>
      </c>
      <c r="G157" s="37">
        <v>46</v>
      </c>
      <c r="H157" s="37">
        <v>311588602.45</v>
      </c>
      <c r="I157" s="37">
        <v>330</v>
      </c>
      <c r="J157" s="37">
        <v>67177486.52</v>
      </c>
      <c r="K157" s="37">
        <v>298</v>
      </c>
      <c r="L157" s="37">
        <v>624970.6666646</v>
      </c>
      <c r="M157" s="37">
        <v>61</v>
      </c>
      <c r="N157" s="37"/>
      <c r="O157" s="37"/>
      <c r="P157" s="37"/>
      <c r="Q157" s="37"/>
    </row>
    <row r="158" spans="1:17" ht="15">
      <c r="A158" s="37" t="s">
        <v>208</v>
      </c>
      <c r="B158" s="37">
        <v>37542277.59</v>
      </c>
      <c r="C158" s="37">
        <v>23</v>
      </c>
      <c r="D158" s="37">
        <v>1435436.32</v>
      </c>
      <c r="E158" s="37">
        <v>16</v>
      </c>
      <c r="F158" s="37">
        <v>0</v>
      </c>
      <c r="G158" s="37">
        <v>0</v>
      </c>
      <c r="H158" s="37">
        <v>45866460.49</v>
      </c>
      <c r="I158" s="37">
        <v>34</v>
      </c>
      <c r="J158" s="37">
        <v>1797223.91</v>
      </c>
      <c r="K158" s="37">
        <v>27</v>
      </c>
      <c r="L158" s="37">
        <v>0</v>
      </c>
      <c r="M158" s="37">
        <v>0</v>
      </c>
      <c r="N158" s="37"/>
      <c r="O158" s="37"/>
      <c r="P158" s="37"/>
      <c r="Q158" s="37"/>
    </row>
    <row r="159" spans="1:17" ht="15">
      <c r="A159" s="37" t="s">
        <v>209</v>
      </c>
      <c r="B159" s="37">
        <v>30909722.55</v>
      </c>
      <c r="C159" s="37">
        <v>32</v>
      </c>
      <c r="D159" s="37">
        <v>1641429.69</v>
      </c>
      <c r="E159" s="37">
        <v>28</v>
      </c>
      <c r="F159" s="37">
        <v>0</v>
      </c>
      <c r="G159" s="37">
        <v>0</v>
      </c>
      <c r="H159" s="37">
        <v>23263593.86</v>
      </c>
      <c r="I159" s="37">
        <v>49</v>
      </c>
      <c r="J159" s="37">
        <v>1624986.73</v>
      </c>
      <c r="K159" s="37">
        <v>45</v>
      </c>
      <c r="L159" s="37">
        <v>0</v>
      </c>
      <c r="M159" s="37">
        <v>0</v>
      </c>
      <c r="N159" s="37"/>
      <c r="O159" s="37"/>
      <c r="P159" s="37"/>
      <c r="Q159" s="37"/>
    </row>
    <row r="160" spans="1:17" ht="15">
      <c r="A160" s="37" t="s">
        <v>210</v>
      </c>
      <c r="B160" s="37">
        <v>1923421.95</v>
      </c>
      <c r="C160" s="37">
        <v>27</v>
      </c>
      <c r="D160" s="37">
        <v>1147995.13</v>
      </c>
      <c r="E160" s="37">
        <v>25</v>
      </c>
      <c r="F160" s="37">
        <v>0</v>
      </c>
      <c r="G160" s="37">
        <v>0</v>
      </c>
      <c r="H160" s="37">
        <v>1770165.52</v>
      </c>
      <c r="I160" s="37">
        <v>41</v>
      </c>
      <c r="J160" s="37">
        <v>1076931.38</v>
      </c>
      <c r="K160" s="37">
        <v>40</v>
      </c>
      <c r="L160" s="37">
        <v>0</v>
      </c>
      <c r="M160" s="37">
        <v>0</v>
      </c>
      <c r="N160" s="37"/>
      <c r="O160" s="37"/>
      <c r="P160" s="37"/>
      <c r="Q160" s="37"/>
    </row>
    <row r="161" spans="1:17" ht="15">
      <c r="A161" s="37" t="s">
        <v>211</v>
      </c>
      <c r="B161" s="37">
        <v>1769351843.41</v>
      </c>
      <c r="C161" s="37">
        <v>641</v>
      </c>
      <c r="D161" s="37">
        <v>321450856.3</v>
      </c>
      <c r="E161" s="37">
        <v>556</v>
      </c>
      <c r="F161" s="37">
        <v>17451277.8333253</v>
      </c>
      <c r="G161" s="37">
        <v>266</v>
      </c>
      <c r="H161" s="37">
        <v>1770615377.48</v>
      </c>
      <c r="I161" s="37">
        <v>1049</v>
      </c>
      <c r="J161" s="37">
        <v>333291269.13</v>
      </c>
      <c r="K161" s="37">
        <v>911</v>
      </c>
      <c r="L161" s="37">
        <v>19583148.6666518</v>
      </c>
      <c r="M161" s="37">
        <v>445</v>
      </c>
      <c r="N161" s="37"/>
      <c r="O161" s="37"/>
      <c r="P161" s="37"/>
      <c r="Q161" s="37"/>
    </row>
    <row r="162" spans="1:17" ht="15">
      <c r="A162" s="37" t="s">
        <v>212</v>
      </c>
      <c r="B162" s="37">
        <v>21703315.02</v>
      </c>
      <c r="C162" s="37">
        <v>59</v>
      </c>
      <c r="D162" s="37">
        <v>6111254.84</v>
      </c>
      <c r="E162" s="37">
        <v>51</v>
      </c>
      <c r="F162" s="37">
        <v>112858.1666663</v>
      </c>
      <c r="G162" s="37">
        <v>10</v>
      </c>
      <c r="H162" s="37">
        <v>21809986.69</v>
      </c>
      <c r="I162" s="37">
        <v>83</v>
      </c>
      <c r="J162" s="37">
        <v>5854004.4</v>
      </c>
      <c r="K162" s="37">
        <v>73</v>
      </c>
      <c r="L162" s="37">
        <v>97196.6666663</v>
      </c>
      <c r="M162" s="37">
        <v>16</v>
      </c>
      <c r="N162" s="37"/>
      <c r="O162" s="37"/>
      <c r="P162" s="37"/>
      <c r="Q162" s="37"/>
    </row>
    <row r="163" spans="1:17" ht="15">
      <c r="A163" s="37" t="s">
        <v>213</v>
      </c>
      <c r="B163" s="37">
        <v>203259965.85</v>
      </c>
      <c r="C163" s="37">
        <v>210</v>
      </c>
      <c r="D163" s="37">
        <v>52434510.3</v>
      </c>
      <c r="E163" s="37">
        <v>182</v>
      </c>
      <c r="F163" s="37">
        <v>2429599.1666644</v>
      </c>
      <c r="G163" s="37">
        <v>73</v>
      </c>
      <c r="H163" s="37">
        <v>257351657.48</v>
      </c>
      <c r="I163" s="37">
        <v>327</v>
      </c>
      <c r="J163" s="37">
        <v>51541536.68</v>
      </c>
      <c r="K163" s="37">
        <v>290</v>
      </c>
      <c r="L163" s="37">
        <v>4905484.3333298</v>
      </c>
      <c r="M163" s="37">
        <v>109</v>
      </c>
      <c r="N163" s="37"/>
      <c r="O163" s="37"/>
      <c r="P163" s="37"/>
      <c r="Q163" s="37"/>
    </row>
    <row r="164" spans="1:17" ht="15">
      <c r="A164" s="37" t="s">
        <v>214</v>
      </c>
      <c r="B164" s="37">
        <v>666524993.27</v>
      </c>
      <c r="C164" s="37">
        <v>261</v>
      </c>
      <c r="D164" s="37">
        <v>82410000.2</v>
      </c>
      <c r="E164" s="37">
        <v>230</v>
      </c>
      <c r="F164" s="37">
        <v>3139592.3333315</v>
      </c>
      <c r="G164" s="37">
        <v>65</v>
      </c>
      <c r="H164" s="37">
        <v>645890109.25</v>
      </c>
      <c r="I164" s="37">
        <v>419</v>
      </c>
      <c r="J164" s="37">
        <v>79123937.4</v>
      </c>
      <c r="K164" s="37">
        <v>382</v>
      </c>
      <c r="L164" s="37">
        <v>2749730.8333302</v>
      </c>
      <c r="M164" s="37">
        <v>102</v>
      </c>
      <c r="N164" s="37"/>
      <c r="O164" s="37"/>
      <c r="P164" s="37"/>
      <c r="Q164" s="37"/>
    </row>
    <row r="165" spans="1:17" ht="15">
      <c r="A165" s="37" t="s">
        <v>215</v>
      </c>
      <c r="B165" s="37">
        <v>257173697.19</v>
      </c>
      <c r="C165" s="37">
        <v>64</v>
      </c>
      <c r="D165" s="37">
        <v>66552604.16</v>
      </c>
      <c r="E165" s="37">
        <v>58</v>
      </c>
      <c r="F165" s="37">
        <v>1346953.4999992</v>
      </c>
      <c r="G165" s="37">
        <v>27</v>
      </c>
      <c r="H165" s="37">
        <v>271416047.12</v>
      </c>
      <c r="I165" s="37">
        <v>120</v>
      </c>
      <c r="J165" s="37">
        <v>66150031.2</v>
      </c>
      <c r="K165" s="37">
        <v>111</v>
      </c>
      <c r="L165" s="37">
        <v>1218984.166665</v>
      </c>
      <c r="M165" s="37">
        <v>43</v>
      </c>
      <c r="N165" s="37"/>
      <c r="O165" s="37"/>
      <c r="P165" s="37"/>
      <c r="Q165" s="37"/>
    </row>
    <row r="166" spans="1:17" ht="15">
      <c r="A166" s="37" t="s">
        <v>216</v>
      </c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37">
        <v>0</v>
      </c>
      <c r="H166" s="37">
        <v>3029791.56</v>
      </c>
      <c r="I166" s="37">
        <v>14</v>
      </c>
      <c r="J166" s="37">
        <v>1051598</v>
      </c>
      <c r="K166" s="37">
        <v>12</v>
      </c>
      <c r="L166" s="37">
        <v>0</v>
      </c>
      <c r="M166" s="37">
        <v>0</v>
      </c>
      <c r="N166" s="37"/>
      <c r="O166" s="37"/>
      <c r="P166" s="37"/>
      <c r="Q166" s="37"/>
    </row>
    <row r="167" spans="1:17" ht="15">
      <c r="A167" s="37" t="s">
        <v>217</v>
      </c>
      <c r="B167" s="37">
        <v>247530213.73</v>
      </c>
      <c r="C167" s="37">
        <v>253</v>
      </c>
      <c r="D167" s="37">
        <v>74344510.75</v>
      </c>
      <c r="E167" s="37">
        <v>238</v>
      </c>
      <c r="F167" s="37">
        <v>2663530.3333296</v>
      </c>
      <c r="G167" s="37">
        <v>101</v>
      </c>
      <c r="H167" s="37">
        <v>266949983.2</v>
      </c>
      <c r="I167" s="37">
        <v>434</v>
      </c>
      <c r="J167" s="37">
        <v>74962044.87</v>
      </c>
      <c r="K167" s="37">
        <v>407</v>
      </c>
      <c r="L167" s="37">
        <v>3257356.9999952</v>
      </c>
      <c r="M167" s="37">
        <v>152</v>
      </c>
      <c r="N167" s="37"/>
      <c r="O167" s="37"/>
      <c r="P167" s="37"/>
      <c r="Q167" s="37"/>
    </row>
    <row r="168" spans="1:17" ht="15">
      <c r="A168" s="37" t="s">
        <v>218</v>
      </c>
      <c r="B168" s="37">
        <v>2250960.84</v>
      </c>
      <c r="C168" s="37">
        <v>14</v>
      </c>
      <c r="D168" s="37">
        <v>1596463.43</v>
      </c>
      <c r="E168" s="37">
        <v>11</v>
      </c>
      <c r="F168" s="37">
        <v>0</v>
      </c>
      <c r="G168" s="37">
        <v>0</v>
      </c>
      <c r="H168" s="37">
        <v>2373520.41</v>
      </c>
      <c r="I168" s="37">
        <v>18</v>
      </c>
      <c r="J168" s="37">
        <v>1695726</v>
      </c>
      <c r="K168" s="37">
        <v>16</v>
      </c>
      <c r="L168" s="37">
        <v>0</v>
      </c>
      <c r="M168" s="37">
        <v>0</v>
      </c>
      <c r="N168" s="37"/>
      <c r="O168" s="37"/>
      <c r="P168" s="37"/>
      <c r="Q168" s="37"/>
    </row>
    <row r="169" spans="1:17" ht="15">
      <c r="A169" s="37" t="s">
        <v>219</v>
      </c>
      <c r="B169" s="37">
        <v>1658500.86</v>
      </c>
      <c r="C169" s="37">
        <v>27</v>
      </c>
      <c r="D169" s="37">
        <v>798692.13</v>
      </c>
      <c r="E169" s="37">
        <v>21</v>
      </c>
      <c r="F169" s="37">
        <v>0</v>
      </c>
      <c r="G169" s="37">
        <v>0</v>
      </c>
      <c r="H169" s="37">
        <v>1424327.26</v>
      </c>
      <c r="I169" s="37">
        <v>33</v>
      </c>
      <c r="J169" s="37">
        <v>874508.25</v>
      </c>
      <c r="K169" s="37">
        <v>27</v>
      </c>
      <c r="L169" s="37">
        <v>0</v>
      </c>
      <c r="M169" s="37">
        <v>0</v>
      </c>
      <c r="N169" s="37"/>
      <c r="O169" s="37"/>
      <c r="P169" s="37"/>
      <c r="Q169" s="37"/>
    </row>
    <row r="170" spans="1:17" ht="15">
      <c r="A170" s="37" t="s">
        <v>220</v>
      </c>
      <c r="B170" s="37">
        <v>4228952.92</v>
      </c>
      <c r="C170" s="37">
        <v>12</v>
      </c>
      <c r="D170" s="37">
        <v>469785.18</v>
      </c>
      <c r="E170" s="37">
        <v>11</v>
      </c>
      <c r="F170" s="37">
        <v>0</v>
      </c>
      <c r="G170" s="37">
        <v>0</v>
      </c>
      <c r="H170" s="37">
        <v>5678698.41</v>
      </c>
      <c r="I170" s="37">
        <v>25</v>
      </c>
      <c r="J170" s="37">
        <v>482768.78</v>
      </c>
      <c r="K170" s="37">
        <v>21</v>
      </c>
      <c r="L170" s="37">
        <v>0</v>
      </c>
      <c r="M170" s="37">
        <v>0</v>
      </c>
      <c r="N170" s="37"/>
      <c r="O170" s="37"/>
      <c r="P170" s="37"/>
      <c r="Q170" s="37"/>
    </row>
    <row r="171" spans="1:17" ht="15">
      <c r="A171" s="37" t="s">
        <v>221</v>
      </c>
      <c r="B171" s="37">
        <v>197146180.36</v>
      </c>
      <c r="C171" s="37">
        <v>240</v>
      </c>
      <c r="D171" s="37">
        <v>92583749.52</v>
      </c>
      <c r="E171" s="37">
        <v>221</v>
      </c>
      <c r="F171" s="37">
        <v>3617015.4999978</v>
      </c>
      <c r="G171" s="37">
        <v>62</v>
      </c>
      <c r="H171" s="37">
        <v>164664572.44</v>
      </c>
      <c r="I171" s="37">
        <v>394</v>
      </c>
      <c r="J171" s="37">
        <v>71012099.05</v>
      </c>
      <c r="K171" s="37">
        <v>356</v>
      </c>
      <c r="L171" s="37">
        <v>5714847.8333296</v>
      </c>
      <c r="M171" s="37">
        <v>101</v>
      </c>
      <c r="N171" s="37"/>
      <c r="O171" s="37"/>
      <c r="P171" s="37"/>
      <c r="Q171" s="37"/>
    </row>
    <row r="172" spans="1:17" ht="15">
      <c r="A172" s="37" t="s">
        <v>222</v>
      </c>
      <c r="B172" s="37">
        <v>4689645.06</v>
      </c>
      <c r="C172" s="37">
        <v>29</v>
      </c>
      <c r="D172" s="37">
        <v>657767.3</v>
      </c>
      <c r="E172" s="37">
        <v>16</v>
      </c>
      <c r="F172" s="37">
        <v>23690.3333331</v>
      </c>
      <c r="G172" s="37">
        <v>10</v>
      </c>
      <c r="H172" s="37">
        <v>4781342.85</v>
      </c>
      <c r="I172" s="37">
        <v>34</v>
      </c>
      <c r="J172" s="37">
        <v>693919.89</v>
      </c>
      <c r="K172" s="37">
        <v>23</v>
      </c>
      <c r="L172" s="37">
        <v>38006.1666664</v>
      </c>
      <c r="M172" s="37">
        <v>12</v>
      </c>
      <c r="N172" s="37"/>
      <c r="O172" s="37"/>
      <c r="P172" s="37"/>
      <c r="Q172" s="37"/>
    </row>
    <row r="173" spans="1:17" ht="15">
      <c r="A173" s="37" t="s">
        <v>223</v>
      </c>
      <c r="B173" s="37">
        <v>75685146.93</v>
      </c>
      <c r="C173" s="37">
        <v>13</v>
      </c>
      <c r="D173" s="37">
        <v>27550952.04</v>
      </c>
      <c r="E173" s="37">
        <v>10</v>
      </c>
      <c r="F173" s="37">
        <v>0</v>
      </c>
      <c r="G173" s="37">
        <v>0</v>
      </c>
      <c r="H173" s="37">
        <v>61175952.27</v>
      </c>
      <c r="I173" s="37">
        <v>19</v>
      </c>
      <c r="J173" s="37">
        <v>21747892</v>
      </c>
      <c r="K173" s="37">
        <v>16</v>
      </c>
      <c r="L173" s="37">
        <v>0</v>
      </c>
      <c r="M173" s="37">
        <v>0</v>
      </c>
      <c r="N173" s="37"/>
      <c r="O173" s="37"/>
      <c r="P173" s="37"/>
      <c r="Q173" s="37"/>
    </row>
    <row r="174" spans="1:17" ht="15">
      <c r="A174" s="37" t="s">
        <v>224</v>
      </c>
      <c r="B174" s="37">
        <v>6474866.68</v>
      </c>
      <c r="C174" s="37">
        <v>14</v>
      </c>
      <c r="D174" s="37">
        <v>0</v>
      </c>
      <c r="E174" s="37">
        <v>0</v>
      </c>
      <c r="F174" s="37">
        <v>0</v>
      </c>
      <c r="G174" s="37">
        <v>0</v>
      </c>
      <c r="H174" s="37">
        <v>278318.73</v>
      </c>
      <c r="I174" s="37">
        <v>13</v>
      </c>
      <c r="J174" s="37">
        <v>0</v>
      </c>
      <c r="K174" s="37">
        <v>0</v>
      </c>
      <c r="L174" s="37">
        <v>0</v>
      </c>
      <c r="M174" s="37">
        <v>0</v>
      </c>
      <c r="N174" s="37"/>
      <c r="O174" s="37"/>
      <c r="P174" s="37"/>
      <c r="Q174" s="37"/>
    </row>
    <row r="175" spans="1:17" ht="15">
      <c r="A175" s="37" t="s">
        <v>225</v>
      </c>
      <c r="B175" s="37">
        <v>4148114.12</v>
      </c>
      <c r="C175" s="37">
        <v>16</v>
      </c>
      <c r="D175" s="37">
        <v>390941.21</v>
      </c>
      <c r="E175" s="37">
        <v>12</v>
      </c>
      <c r="F175" s="37">
        <v>0</v>
      </c>
      <c r="G175" s="37">
        <v>0</v>
      </c>
      <c r="H175" s="37">
        <v>4823045.04</v>
      </c>
      <c r="I175" s="37">
        <v>24</v>
      </c>
      <c r="J175" s="37">
        <v>365967.09</v>
      </c>
      <c r="K175" s="37">
        <v>17</v>
      </c>
      <c r="L175" s="37">
        <v>0</v>
      </c>
      <c r="M175" s="37">
        <v>0</v>
      </c>
      <c r="N175" s="37"/>
      <c r="O175" s="37"/>
      <c r="P175" s="37"/>
      <c r="Q175" s="37"/>
    </row>
    <row r="176" spans="1:17" ht="15">
      <c r="A176" s="37" t="s">
        <v>226</v>
      </c>
      <c r="B176" s="37">
        <v>392264.93</v>
      </c>
      <c r="C176" s="37">
        <v>12</v>
      </c>
      <c r="D176" s="37">
        <v>204983.1</v>
      </c>
      <c r="E176" s="37">
        <v>11</v>
      </c>
      <c r="F176" s="37">
        <v>0</v>
      </c>
      <c r="G176" s="37">
        <v>0</v>
      </c>
      <c r="H176" s="37">
        <v>378658.37</v>
      </c>
      <c r="I176" s="37">
        <v>18</v>
      </c>
      <c r="J176" s="37">
        <v>244491.43</v>
      </c>
      <c r="K176" s="37">
        <v>17</v>
      </c>
      <c r="L176" s="37">
        <v>0</v>
      </c>
      <c r="M176" s="37">
        <v>0</v>
      </c>
      <c r="N176" s="37"/>
      <c r="O176" s="37"/>
      <c r="P176" s="37"/>
      <c r="Q176" s="37"/>
    </row>
    <row r="177" spans="1:17" ht="15">
      <c r="A177" s="37" t="s">
        <v>227</v>
      </c>
      <c r="B177" s="37">
        <v>193566283.31</v>
      </c>
      <c r="C177" s="37">
        <v>136</v>
      </c>
      <c r="D177" s="37">
        <v>34312136.99</v>
      </c>
      <c r="E177" s="37">
        <v>121</v>
      </c>
      <c r="F177" s="37">
        <v>524674.9999992</v>
      </c>
      <c r="G177" s="37">
        <v>25</v>
      </c>
      <c r="H177" s="37">
        <v>205566269.8</v>
      </c>
      <c r="I177" s="37">
        <v>208</v>
      </c>
      <c r="J177" s="37">
        <v>33761423.36</v>
      </c>
      <c r="K177" s="37">
        <v>185</v>
      </c>
      <c r="L177" s="37">
        <v>667686.1666656</v>
      </c>
      <c r="M177" s="37">
        <v>42</v>
      </c>
      <c r="N177" s="37"/>
      <c r="O177" s="37"/>
      <c r="P177" s="37"/>
      <c r="Q177" s="37"/>
    </row>
    <row r="178" spans="1:17" ht="15">
      <c r="A178" s="37" t="s">
        <v>228</v>
      </c>
      <c r="B178" s="37">
        <v>16558715.66</v>
      </c>
      <c r="C178" s="37">
        <v>74</v>
      </c>
      <c r="D178" s="37">
        <v>5930062.66</v>
      </c>
      <c r="E178" s="37">
        <v>63</v>
      </c>
      <c r="F178" s="37">
        <v>188384.6666661</v>
      </c>
      <c r="G178" s="37">
        <v>26</v>
      </c>
      <c r="H178" s="37">
        <v>17380351.65</v>
      </c>
      <c r="I178" s="37">
        <v>100</v>
      </c>
      <c r="J178" s="37">
        <v>6158272.99</v>
      </c>
      <c r="K178" s="37">
        <v>86</v>
      </c>
      <c r="L178" s="37">
        <v>203182.833332</v>
      </c>
      <c r="M178" s="37">
        <v>40</v>
      </c>
      <c r="N178" s="37"/>
      <c r="O178" s="37"/>
      <c r="P178" s="37"/>
      <c r="Q178" s="37"/>
    </row>
    <row r="179" spans="1:17" ht="15">
      <c r="A179" s="37" t="s">
        <v>229</v>
      </c>
      <c r="B179" s="37">
        <v>4452197.25</v>
      </c>
      <c r="C179" s="37">
        <v>23</v>
      </c>
      <c r="D179" s="37">
        <v>452091.24</v>
      </c>
      <c r="E179" s="37">
        <v>19</v>
      </c>
      <c r="F179" s="37">
        <v>0</v>
      </c>
      <c r="G179" s="37">
        <v>0</v>
      </c>
      <c r="H179" s="37">
        <v>5529330.27</v>
      </c>
      <c r="I179" s="37">
        <v>30</v>
      </c>
      <c r="J179" s="37">
        <v>697129.42</v>
      </c>
      <c r="K179" s="37">
        <v>26</v>
      </c>
      <c r="L179" s="37">
        <v>0</v>
      </c>
      <c r="M179" s="37">
        <v>0</v>
      </c>
      <c r="N179" s="37"/>
      <c r="O179" s="37"/>
      <c r="P179" s="37"/>
      <c r="Q179" s="37"/>
    </row>
    <row r="180" spans="1:17" ht="15">
      <c r="A180" s="37" t="s">
        <v>230</v>
      </c>
      <c r="B180" s="37">
        <v>15475482.13</v>
      </c>
      <c r="C180" s="37">
        <v>32</v>
      </c>
      <c r="D180" s="37">
        <v>2794651.18</v>
      </c>
      <c r="E180" s="37">
        <v>30</v>
      </c>
      <c r="F180" s="37">
        <v>0</v>
      </c>
      <c r="G180" s="37">
        <v>0</v>
      </c>
      <c r="H180" s="37">
        <v>17289441.77</v>
      </c>
      <c r="I180" s="37">
        <v>52</v>
      </c>
      <c r="J180" s="37">
        <v>3063015.09</v>
      </c>
      <c r="K180" s="37">
        <v>48</v>
      </c>
      <c r="L180" s="37">
        <v>29592.9999997</v>
      </c>
      <c r="M180" s="37">
        <v>10</v>
      </c>
      <c r="N180" s="37"/>
      <c r="O180" s="37"/>
      <c r="P180" s="37"/>
      <c r="Q180" s="37"/>
    </row>
    <row r="181" spans="1:17" ht="15">
      <c r="A181" s="37" t="s">
        <v>231</v>
      </c>
      <c r="B181" s="37">
        <v>34729979.47</v>
      </c>
      <c r="C181" s="37">
        <v>38</v>
      </c>
      <c r="D181" s="37">
        <v>3930404.31</v>
      </c>
      <c r="E181" s="37">
        <v>31</v>
      </c>
      <c r="F181" s="37">
        <v>228576.8333328</v>
      </c>
      <c r="G181" s="37">
        <v>18</v>
      </c>
      <c r="H181" s="37">
        <v>20091880.08</v>
      </c>
      <c r="I181" s="37">
        <v>56</v>
      </c>
      <c r="J181" s="37">
        <v>3636658.15</v>
      </c>
      <c r="K181" s="37">
        <v>45</v>
      </c>
      <c r="L181" s="37">
        <v>428901.1666659</v>
      </c>
      <c r="M181" s="37">
        <v>25</v>
      </c>
      <c r="N181" s="37"/>
      <c r="O181" s="37"/>
      <c r="P181" s="37"/>
      <c r="Q181" s="37"/>
    </row>
    <row r="182" spans="1:17" ht="15">
      <c r="A182" s="37" t="s">
        <v>232</v>
      </c>
      <c r="B182" s="37">
        <v>2435587.26</v>
      </c>
      <c r="C182" s="37">
        <v>27</v>
      </c>
      <c r="D182" s="37">
        <v>1235818.06</v>
      </c>
      <c r="E182" s="37">
        <v>27</v>
      </c>
      <c r="F182" s="37">
        <v>0</v>
      </c>
      <c r="G182" s="37">
        <v>0</v>
      </c>
      <c r="H182" s="37">
        <v>3130411.65</v>
      </c>
      <c r="I182" s="37">
        <v>38</v>
      </c>
      <c r="J182" s="37">
        <v>1370149.86</v>
      </c>
      <c r="K182" s="37">
        <v>38</v>
      </c>
      <c r="L182" s="37">
        <v>306308.1666662</v>
      </c>
      <c r="M182" s="37">
        <v>12</v>
      </c>
      <c r="N182" s="37"/>
      <c r="O182" s="37"/>
      <c r="P182" s="37"/>
      <c r="Q182" s="37"/>
    </row>
    <row r="183" spans="1:17" ht="15">
      <c r="A183" s="37" t="s">
        <v>233</v>
      </c>
      <c r="B183" s="37">
        <v>30363029.6</v>
      </c>
      <c r="C183" s="37">
        <v>69</v>
      </c>
      <c r="D183" s="37">
        <v>3142585.07</v>
      </c>
      <c r="E183" s="37">
        <v>62</v>
      </c>
      <c r="F183" s="37">
        <v>40041.833333</v>
      </c>
      <c r="G183" s="37">
        <v>14</v>
      </c>
      <c r="H183" s="37">
        <v>26638215.91</v>
      </c>
      <c r="I183" s="37">
        <v>96</v>
      </c>
      <c r="J183" s="37">
        <v>3472872.92</v>
      </c>
      <c r="K183" s="37">
        <v>90</v>
      </c>
      <c r="L183" s="37">
        <v>31133.1666662</v>
      </c>
      <c r="M183" s="37">
        <v>15</v>
      </c>
      <c r="N183" s="37"/>
      <c r="O183" s="37"/>
      <c r="P183" s="37"/>
      <c r="Q183" s="37"/>
    </row>
    <row r="184" spans="1:17" ht="15">
      <c r="A184" s="37" t="s">
        <v>234</v>
      </c>
      <c r="B184" s="37">
        <v>181975019.94</v>
      </c>
      <c r="C184" s="37">
        <v>104</v>
      </c>
      <c r="D184" s="37">
        <v>17729040.71</v>
      </c>
      <c r="E184" s="37">
        <v>93</v>
      </c>
      <c r="F184" s="37">
        <v>3386673.4999992</v>
      </c>
      <c r="G184" s="37">
        <v>33</v>
      </c>
      <c r="H184" s="37">
        <v>185099505.69</v>
      </c>
      <c r="I184" s="37">
        <v>164</v>
      </c>
      <c r="J184" s="37">
        <v>18302810.65</v>
      </c>
      <c r="K184" s="37">
        <v>147</v>
      </c>
      <c r="L184" s="37">
        <v>3414640.6666647</v>
      </c>
      <c r="M184" s="37">
        <v>59</v>
      </c>
      <c r="N184" s="37"/>
      <c r="O184" s="37"/>
      <c r="P184" s="37"/>
      <c r="Q184" s="37"/>
    </row>
    <row r="185" spans="1:17" ht="15">
      <c r="A185" s="37" t="s">
        <v>235</v>
      </c>
      <c r="B185" s="37">
        <v>22318109.36</v>
      </c>
      <c r="C185" s="37">
        <v>36</v>
      </c>
      <c r="D185" s="37">
        <v>3384351.78</v>
      </c>
      <c r="E185" s="37">
        <v>33</v>
      </c>
      <c r="F185" s="37">
        <v>0</v>
      </c>
      <c r="G185" s="37">
        <v>0</v>
      </c>
      <c r="H185" s="37">
        <v>23568464.28</v>
      </c>
      <c r="I185" s="37">
        <v>49</v>
      </c>
      <c r="J185" s="37">
        <v>3047292.91</v>
      </c>
      <c r="K185" s="37">
        <v>44</v>
      </c>
      <c r="L185" s="37">
        <v>253912.3333329</v>
      </c>
      <c r="M185" s="37">
        <v>12</v>
      </c>
      <c r="N185" s="37"/>
      <c r="O185" s="37"/>
      <c r="P185" s="37"/>
      <c r="Q185" s="37"/>
    </row>
    <row r="186" spans="1:17" ht="15">
      <c r="A186" s="37" t="s">
        <v>236</v>
      </c>
      <c r="B186" s="37">
        <v>994323.16</v>
      </c>
      <c r="C186" s="37">
        <v>19</v>
      </c>
      <c r="D186" s="37">
        <v>162141.07</v>
      </c>
      <c r="E186" s="37">
        <v>16</v>
      </c>
      <c r="F186" s="37">
        <v>0</v>
      </c>
      <c r="G186" s="37">
        <v>0</v>
      </c>
      <c r="H186" s="37">
        <v>835783.62</v>
      </c>
      <c r="I186" s="37">
        <v>20</v>
      </c>
      <c r="J186" s="37">
        <v>158902.89</v>
      </c>
      <c r="K186" s="37">
        <v>14</v>
      </c>
      <c r="L186" s="37">
        <v>0</v>
      </c>
      <c r="M186" s="37">
        <v>0</v>
      </c>
      <c r="N186" s="37"/>
      <c r="O186" s="37"/>
      <c r="P186" s="37"/>
      <c r="Q186" s="37"/>
    </row>
    <row r="187" spans="1:17" ht="15">
      <c r="A187" s="37" t="s">
        <v>237</v>
      </c>
      <c r="B187" s="37">
        <v>124638720.28</v>
      </c>
      <c r="C187" s="37">
        <v>167</v>
      </c>
      <c r="D187" s="37">
        <v>41153204.41</v>
      </c>
      <c r="E187" s="37">
        <v>134</v>
      </c>
      <c r="F187" s="37">
        <v>793402.4999991</v>
      </c>
      <c r="G187" s="37">
        <v>31</v>
      </c>
      <c r="H187" s="37">
        <v>122395751.83</v>
      </c>
      <c r="I187" s="37">
        <v>247</v>
      </c>
      <c r="J187" s="37">
        <v>44361718.04</v>
      </c>
      <c r="K187" s="37">
        <v>215</v>
      </c>
      <c r="L187" s="37">
        <v>814730.1666655</v>
      </c>
      <c r="M187" s="37">
        <v>45</v>
      </c>
      <c r="N187" s="37"/>
      <c r="O187" s="37"/>
      <c r="P187" s="37"/>
      <c r="Q187" s="37"/>
    </row>
    <row r="188" spans="1:17" ht="15">
      <c r="A188" s="37" t="s">
        <v>238</v>
      </c>
      <c r="B188" s="37">
        <v>157280.67</v>
      </c>
      <c r="C188" s="37">
        <v>11</v>
      </c>
      <c r="D188" s="37">
        <v>66054.66</v>
      </c>
      <c r="E188" s="37">
        <v>10</v>
      </c>
      <c r="F188" s="37">
        <v>0</v>
      </c>
      <c r="G188" s="37">
        <v>0</v>
      </c>
      <c r="H188" s="37">
        <v>174476.91</v>
      </c>
      <c r="I188" s="37">
        <v>13</v>
      </c>
      <c r="J188" s="37">
        <v>66113.65</v>
      </c>
      <c r="K188" s="37">
        <v>11</v>
      </c>
      <c r="L188" s="37">
        <v>0</v>
      </c>
      <c r="M188" s="37">
        <v>0</v>
      </c>
      <c r="N188" s="37"/>
      <c r="O188" s="37"/>
      <c r="P188" s="37"/>
      <c r="Q188" s="37"/>
    </row>
    <row r="189" spans="1:17" ht="15">
      <c r="A189" s="37" t="s">
        <v>239</v>
      </c>
      <c r="B189" s="37">
        <v>9128721.87</v>
      </c>
      <c r="C189" s="37">
        <v>44</v>
      </c>
      <c r="D189" s="37">
        <v>2646182.19</v>
      </c>
      <c r="E189" s="37">
        <v>39</v>
      </c>
      <c r="F189" s="37">
        <v>0</v>
      </c>
      <c r="G189" s="37">
        <v>0</v>
      </c>
      <c r="H189" s="37">
        <v>8712309.77</v>
      </c>
      <c r="I189" s="37">
        <v>59</v>
      </c>
      <c r="J189" s="37">
        <v>2330687.77</v>
      </c>
      <c r="K189" s="37">
        <v>50</v>
      </c>
      <c r="L189" s="37">
        <v>44547.333333</v>
      </c>
      <c r="M189" s="37">
        <v>10</v>
      </c>
      <c r="N189" s="37"/>
      <c r="O189" s="37"/>
      <c r="P189" s="37"/>
      <c r="Q189" s="37"/>
    </row>
    <row r="190" spans="1:17" ht="15">
      <c r="A190" s="37" t="s">
        <v>240</v>
      </c>
      <c r="B190" s="37">
        <v>3791319.26</v>
      </c>
      <c r="C190" s="37">
        <v>21</v>
      </c>
      <c r="D190" s="37">
        <v>951863.03</v>
      </c>
      <c r="E190" s="37">
        <v>19</v>
      </c>
      <c r="F190" s="37">
        <v>0</v>
      </c>
      <c r="G190" s="37">
        <v>0</v>
      </c>
      <c r="H190" s="37">
        <v>4358113.18</v>
      </c>
      <c r="I190" s="37">
        <v>31</v>
      </c>
      <c r="J190" s="37">
        <v>1050315.86</v>
      </c>
      <c r="K190" s="37">
        <v>28</v>
      </c>
      <c r="L190" s="37">
        <v>0</v>
      </c>
      <c r="M190" s="37">
        <v>0</v>
      </c>
      <c r="N190" s="37"/>
      <c r="O190" s="37"/>
      <c r="P190" s="37"/>
      <c r="Q190" s="37"/>
    </row>
    <row r="191" spans="1:17" ht="15">
      <c r="A191" s="37" t="s">
        <v>241</v>
      </c>
      <c r="B191" s="37">
        <v>41504706.33</v>
      </c>
      <c r="C191" s="37">
        <v>75</v>
      </c>
      <c r="D191" s="37">
        <v>22208208.58</v>
      </c>
      <c r="E191" s="37">
        <v>58</v>
      </c>
      <c r="F191" s="37">
        <v>84287.666666</v>
      </c>
      <c r="G191" s="37">
        <v>15</v>
      </c>
      <c r="H191" s="37">
        <v>38438042.85</v>
      </c>
      <c r="I191" s="37">
        <v>102</v>
      </c>
      <c r="J191" s="37">
        <v>18958967.44</v>
      </c>
      <c r="K191" s="37">
        <v>80</v>
      </c>
      <c r="L191" s="37">
        <v>410457.1666657</v>
      </c>
      <c r="M191" s="37">
        <v>27</v>
      </c>
      <c r="N191" s="37"/>
      <c r="O191" s="37"/>
      <c r="P191" s="37"/>
      <c r="Q191" s="37"/>
    </row>
    <row r="192" spans="1:17" ht="15">
      <c r="A192" s="37" t="s">
        <v>242</v>
      </c>
      <c r="B192" s="37">
        <v>2060076.77</v>
      </c>
      <c r="C192" s="37">
        <v>14</v>
      </c>
      <c r="D192" s="37">
        <v>780643.83</v>
      </c>
      <c r="E192" s="37">
        <v>12</v>
      </c>
      <c r="F192" s="37">
        <v>0</v>
      </c>
      <c r="G192" s="37">
        <v>0</v>
      </c>
      <c r="H192" s="37">
        <v>1664709.09</v>
      </c>
      <c r="I192" s="37">
        <v>21</v>
      </c>
      <c r="J192" s="37">
        <v>776145.26</v>
      </c>
      <c r="K192" s="37">
        <v>20</v>
      </c>
      <c r="L192" s="37">
        <v>0</v>
      </c>
      <c r="M192" s="37">
        <v>0</v>
      </c>
      <c r="N192" s="37"/>
      <c r="O192" s="37"/>
      <c r="P192" s="37"/>
      <c r="Q192" s="37"/>
    </row>
    <row r="193" spans="1:17" ht="15">
      <c r="A193" s="37" t="s">
        <v>243</v>
      </c>
      <c r="B193" s="37">
        <v>133591746.58</v>
      </c>
      <c r="C193" s="37">
        <v>196</v>
      </c>
      <c r="D193" s="37">
        <v>37574219.79</v>
      </c>
      <c r="E193" s="37">
        <v>169</v>
      </c>
      <c r="F193" s="37">
        <v>3024228.3333319</v>
      </c>
      <c r="G193" s="37">
        <v>45</v>
      </c>
      <c r="H193" s="37">
        <v>130054754.28</v>
      </c>
      <c r="I193" s="37">
        <v>300</v>
      </c>
      <c r="J193" s="37">
        <v>37854638.3</v>
      </c>
      <c r="K193" s="37">
        <v>265</v>
      </c>
      <c r="L193" s="37">
        <v>4425000.1666645</v>
      </c>
      <c r="M193" s="37">
        <v>64</v>
      </c>
      <c r="N193" s="37"/>
      <c r="O193" s="37"/>
      <c r="P193" s="37"/>
      <c r="Q193" s="37"/>
    </row>
    <row r="194" spans="1:17" ht="15">
      <c r="A194" s="37" t="s">
        <v>244</v>
      </c>
      <c r="B194" s="37">
        <v>7349425.38</v>
      </c>
      <c r="C194" s="37">
        <v>28</v>
      </c>
      <c r="D194" s="37">
        <v>1727962.5</v>
      </c>
      <c r="E194" s="37">
        <v>23</v>
      </c>
      <c r="F194" s="37">
        <v>0</v>
      </c>
      <c r="G194" s="37">
        <v>0</v>
      </c>
      <c r="H194" s="37">
        <v>6021411.38</v>
      </c>
      <c r="I194" s="37">
        <v>43</v>
      </c>
      <c r="J194" s="37">
        <v>1910946.73</v>
      </c>
      <c r="K194" s="37">
        <v>37</v>
      </c>
      <c r="L194" s="37">
        <v>66242.3333328</v>
      </c>
      <c r="M194" s="37">
        <v>13</v>
      </c>
      <c r="N194" s="37"/>
      <c r="O194" s="37"/>
      <c r="P194" s="37"/>
      <c r="Q194" s="37"/>
    </row>
    <row r="195" spans="1:17" ht="15">
      <c r="A195" s="37" t="s">
        <v>245</v>
      </c>
      <c r="B195" s="37">
        <v>904503.52</v>
      </c>
      <c r="C195" s="37">
        <v>17</v>
      </c>
      <c r="D195" s="37">
        <v>375811.83</v>
      </c>
      <c r="E195" s="37">
        <v>14</v>
      </c>
      <c r="F195" s="37">
        <v>0</v>
      </c>
      <c r="G195" s="37">
        <v>0</v>
      </c>
      <c r="H195" s="37">
        <v>823533.77</v>
      </c>
      <c r="I195" s="37">
        <v>19</v>
      </c>
      <c r="J195" s="37">
        <v>378284.47</v>
      </c>
      <c r="K195" s="37">
        <v>16</v>
      </c>
      <c r="L195" s="37">
        <v>0</v>
      </c>
      <c r="M195" s="37">
        <v>0</v>
      </c>
      <c r="N195" s="37"/>
      <c r="O195" s="37"/>
      <c r="P195" s="37"/>
      <c r="Q195" s="37"/>
    </row>
    <row r="196" spans="1:17" ht="15">
      <c r="A196" s="37" t="s">
        <v>246</v>
      </c>
      <c r="B196" s="37">
        <v>21136552.9</v>
      </c>
      <c r="C196" s="37">
        <v>69</v>
      </c>
      <c r="D196" s="37">
        <v>4568765.75</v>
      </c>
      <c r="E196" s="37">
        <v>59</v>
      </c>
      <c r="F196" s="37">
        <v>911795.4999995</v>
      </c>
      <c r="G196" s="37">
        <v>22</v>
      </c>
      <c r="H196" s="37">
        <v>20677705.48</v>
      </c>
      <c r="I196" s="37">
        <v>105</v>
      </c>
      <c r="J196" s="37">
        <v>4920142.04</v>
      </c>
      <c r="K196" s="37">
        <v>90</v>
      </c>
      <c r="L196" s="37">
        <v>676825.4999991</v>
      </c>
      <c r="M196" s="37">
        <v>30</v>
      </c>
      <c r="N196" s="37"/>
      <c r="O196" s="37"/>
      <c r="P196" s="37"/>
      <c r="Q196" s="37"/>
    </row>
    <row r="197" spans="1:17" ht="15">
      <c r="A197" s="37" t="s">
        <v>247</v>
      </c>
      <c r="B197" s="37">
        <v>4338482.28</v>
      </c>
      <c r="C197" s="37">
        <v>28</v>
      </c>
      <c r="D197" s="37">
        <v>1504522.93</v>
      </c>
      <c r="E197" s="37">
        <v>23</v>
      </c>
      <c r="F197" s="37">
        <v>0</v>
      </c>
      <c r="G197" s="37">
        <v>0</v>
      </c>
      <c r="H197" s="37">
        <v>6163917.56</v>
      </c>
      <c r="I197" s="37">
        <v>35</v>
      </c>
      <c r="J197" s="37">
        <v>2463240.72</v>
      </c>
      <c r="K197" s="37">
        <v>29</v>
      </c>
      <c r="L197" s="37">
        <v>0</v>
      </c>
      <c r="M197" s="37">
        <v>0</v>
      </c>
      <c r="N197" s="37"/>
      <c r="O197" s="37"/>
      <c r="P197" s="37"/>
      <c r="Q197" s="37"/>
    </row>
    <row r="198" spans="1:17" ht="15">
      <c r="A198" s="37" t="s">
        <v>248</v>
      </c>
      <c r="B198" s="37">
        <v>0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1293695.59</v>
      </c>
      <c r="I198" s="37">
        <v>10</v>
      </c>
      <c r="J198" s="37">
        <v>490977.51</v>
      </c>
      <c r="K198" s="37">
        <v>10</v>
      </c>
      <c r="L198" s="37">
        <v>0</v>
      </c>
      <c r="M198" s="37">
        <v>0</v>
      </c>
      <c r="N198" s="37"/>
      <c r="O198" s="37"/>
      <c r="P198" s="37"/>
      <c r="Q198" s="37"/>
    </row>
    <row r="199" spans="1:17" ht="15">
      <c r="A199" s="37" t="s">
        <v>249</v>
      </c>
      <c r="B199" s="37">
        <v>1159148.34</v>
      </c>
      <c r="C199" s="37">
        <v>10</v>
      </c>
      <c r="D199" s="37">
        <v>422983.84</v>
      </c>
      <c r="E199" s="37">
        <v>10</v>
      </c>
      <c r="F199" s="37">
        <v>0</v>
      </c>
      <c r="G199" s="37">
        <v>0</v>
      </c>
      <c r="H199" s="37">
        <v>1049027.24</v>
      </c>
      <c r="I199" s="37">
        <v>18</v>
      </c>
      <c r="J199" s="37">
        <v>435051.17</v>
      </c>
      <c r="K199" s="37">
        <v>14</v>
      </c>
      <c r="L199" s="37">
        <v>0</v>
      </c>
      <c r="M199" s="37">
        <v>0</v>
      </c>
      <c r="N199" s="37"/>
      <c r="O199" s="37"/>
      <c r="P199" s="37"/>
      <c r="Q199" s="37"/>
    </row>
    <row r="200" spans="1:17" ht="15">
      <c r="A200" s="37" t="s">
        <v>250</v>
      </c>
      <c r="B200" s="37">
        <v>56539942.75</v>
      </c>
      <c r="C200" s="37">
        <v>68</v>
      </c>
      <c r="D200" s="37">
        <v>9744495</v>
      </c>
      <c r="E200" s="37">
        <v>58</v>
      </c>
      <c r="F200" s="37">
        <v>344409.3333328</v>
      </c>
      <c r="G200" s="37">
        <v>15</v>
      </c>
      <c r="H200" s="37">
        <v>57535827.24</v>
      </c>
      <c r="I200" s="37">
        <v>106</v>
      </c>
      <c r="J200" s="37">
        <v>9785032.1</v>
      </c>
      <c r="K200" s="37">
        <v>97</v>
      </c>
      <c r="L200" s="37">
        <v>344164.9999993</v>
      </c>
      <c r="M200" s="37">
        <v>20</v>
      </c>
      <c r="N200" s="37"/>
      <c r="O200" s="37"/>
      <c r="P200" s="37"/>
      <c r="Q200" s="37"/>
    </row>
    <row r="201" spans="1:17" ht="15">
      <c r="A201" s="37" t="s">
        <v>251</v>
      </c>
      <c r="B201" s="37">
        <v>2209310.19</v>
      </c>
      <c r="C201" s="37">
        <v>24</v>
      </c>
      <c r="D201" s="37">
        <v>319288.56</v>
      </c>
      <c r="E201" s="37">
        <v>19</v>
      </c>
      <c r="F201" s="37">
        <v>0</v>
      </c>
      <c r="G201" s="37">
        <v>0</v>
      </c>
      <c r="H201" s="37">
        <v>2123303.54</v>
      </c>
      <c r="I201" s="37">
        <v>31</v>
      </c>
      <c r="J201" s="37">
        <v>395736.95</v>
      </c>
      <c r="K201" s="37">
        <v>24</v>
      </c>
      <c r="L201" s="37">
        <v>382827.4999996</v>
      </c>
      <c r="M201" s="37">
        <v>13</v>
      </c>
      <c r="N201" s="37"/>
      <c r="O201" s="37"/>
      <c r="P201" s="37"/>
      <c r="Q201" s="37"/>
    </row>
    <row r="202" spans="1:17" ht="15">
      <c r="A202" s="37" t="s">
        <v>252</v>
      </c>
      <c r="B202" s="37">
        <v>4907614.74</v>
      </c>
      <c r="C202" s="37">
        <v>19</v>
      </c>
      <c r="D202" s="37">
        <v>1179925.82</v>
      </c>
      <c r="E202" s="37">
        <v>16</v>
      </c>
      <c r="F202" s="37">
        <v>0</v>
      </c>
      <c r="G202" s="37">
        <v>0</v>
      </c>
      <c r="H202" s="37">
        <v>4996074.58</v>
      </c>
      <c r="I202" s="37">
        <v>30</v>
      </c>
      <c r="J202" s="37">
        <v>1114176.73</v>
      </c>
      <c r="K202" s="37">
        <v>25</v>
      </c>
      <c r="L202" s="37">
        <v>0</v>
      </c>
      <c r="M202" s="37">
        <v>0</v>
      </c>
      <c r="N202" s="37"/>
      <c r="O202" s="37"/>
      <c r="P202" s="37"/>
      <c r="Q202" s="37"/>
    </row>
    <row r="203" spans="1:17" ht="15">
      <c r="A203" s="37" t="s">
        <v>253</v>
      </c>
      <c r="B203" s="37">
        <v>12233009.99</v>
      </c>
      <c r="C203" s="37">
        <v>34</v>
      </c>
      <c r="D203" s="37">
        <v>1009271.48</v>
      </c>
      <c r="E203" s="37">
        <v>26</v>
      </c>
      <c r="F203" s="37">
        <v>0</v>
      </c>
      <c r="G203" s="37">
        <v>0</v>
      </c>
      <c r="H203" s="37">
        <v>12637744.44</v>
      </c>
      <c r="I203" s="37">
        <v>48</v>
      </c>
      <c r="J203" s="37">
        <v>797507.16</v>
      </c>
      <c r="K203" s="37">
        <v>33</v>
      </c>
      <c r="L203" s="37">
        <v>0</v>
      </c>
      <c r="M203" s="37">
        <v>0</v>
      </c>
      <c r="N203" s="37"/>
      <c r="O203" s="37"/>
      <c r="P203" s="37"/>
      <c r="Q203" s="37"/>
    </row>
    <row r="204" spans="1:17" ht="15">
      <c r="A204" s="37" t="s">
        <v>254</v>
      </c>
      <c r="B204" s="37">
        <v>27824900.46</v>
      </c>
      <c r="C204" s="37">
        <v>50</v>
      </c>
      <c r="D204" s="37">
        <v>5677812.38</v>
      </c>
      <c r="E204" s="37">
        <v>42</v>
      </c>
      <c r="F204" s="37">
        <v>466131.8333327</v>
      </c>
      <c r="G204" s="37">
        <v>18</v>
      </c>
      <c r="H204" s="37">
        <v>30796403.98</v>
      </c>
      <c r="I204" s="37">
        <v>75</v>
      </c>
      <c r="J204" s="37">
        <v>5938772.16</v>
      </c>
      <c r="K204" s="37">
        <v>64</v>
      </c>
      <c r="L204" s="37">
        <v>329548.1666659</v>
      </c>
      <c r="M204" s="37">
        <v>30</v>
      </c>
      <c r="N204" s="37"/>
      <c r="O204" s="37"/>
      <c r="P204" s="37"/>
      <c r="Q204" s="37"/>
    </row>
    <row r="205" spans="1:17" ht="15">
      <c r="A205" s="37" t="s">
        <v>255</v>
      </c>
      <c r="B205" s="37">
        <v>8884171.3</v>
      </c>
      <c r="C205" s="37">
        <v>21</v>
      </c>
      <c r="D205" s="37">
        <v>4639448.62</v>
      </c>
      <c r="E205" s="37">
        <v>20</v>
      </c>
      <c r="F205" s="37">
        <v>0</v>
      </c>
      <c r="G205" s="37">
        <v>0</v>
      </c>
      <c r="H205" s="37">
        <v>8953993.7</v>
      </c>
      <c r="I205" s="37">
        <v>27</v>
      </c>
      <c r="J205" s="37">
        <v>4684664.97</v>
      </c>
      <c r="K205" s="37">
        <v>27</v>
      </c>
      <c r="L205" s="37">
        <v>0</v>
      </c>
      <c r="M205" s="37">
        <v>0</v>
      </c>
      <c r="N205" s="37"/>
      <c r="O205" s="37"/>
      <c r="P205" s="37"/>
      <c r="Q205" s="37"/>
    </row>
    <row r="206" spans="1:17" ht="15">
      <c r="A206" s="37" t="s">
        <v>256</v>
      </c>
      <c r="B206" s="37">
        <v>2069770.33</v>
      </c>
      <c r="C206" s="37">
        <v>16</v>
      </c>
      <c r="D206" s="37">
        <v>340510.49</v>
      </c>
      <c r="E206" s="37">
        <v>11</v>
      </c>
      <c r="F206" s="37">
        <v>0</v>
      </c>
      <c r="G206" s="37">
        <v>0</v>
      </c>
      <c r="H206" s="37">
        <v>1809296</v>
      </c>
      <c r="I206" s="37">
        <v>24</v>
      </c>
      <c r="J206" s="37">
        <v>319309.09</v>
      </c>
      <c r="K206" s="37">
        <v>18</v>
      </c>
      <c r="L206" s="37">
        <v>0</v>
      </c>
      <c r="M206" s="37">
        <v>0</v>
      </c>
      <c r="N206" s="37"/>
      <c r="O206" s="37"/>
      <c r="P206" s="37"/>
      <c r="Q206" s="37"/>
    </row>
    <row r="207" spans="1:17" ht="15">
      <c r="A207" s="37" t="s">
        <v>257</v>
      </c>
      <c r="B207" s="37">
        <v>0</v>
      </c>
      <c r="C207" s="37">
        <v>0</v>
      </c>
      <c r="D207" s="37">
        <v>0</v>
      </c>
      <c r="E207" s="37">
        <v>0</v>
      </c>
      <c r="F207" s="37">
        <v>0</v>
      </c>
      <c r="G207" s="37">
        <v>0</v>
      </c>
      <c r="H207" s="37">
        <v>1027876.19</v>
      </c>
      <c r="I207" s="37">
        <v>13</v>
      </c>
      <c r="J207" s="37">
        <v>320636.74</v>
      </c>
      <c r="K207" s="37">
        <v>11</v>
      </c>
      <c r="L207" s="37">
        <v>0</v>
      </c>
      <c r="M207" s="37">
        <v>0</v>
      </c>
      <c r="N207" s="37"/>
      <c r="O207" s="37"/>
      <c r="P207" s="37"/>
      <c r="Q207" s="37"/>
    </row>
    <row r="208" spans="1:17" ht="15">
      <c r="A208" s="37" t="s">
        <v>258</v>
      </c>
      <c r="B208" s="37">
        <v>8784059.27</v>
      </c>
      <c r="C208" s="37">
        <v>10</v>
      </c>
      <c r="D208" s="37">
        <v>0</v>
      </c>
      <c r="E208" s="37">
        <v>0</v>
      </c>
      <c r="F208" s="37">
        <v>0</v>
      </c>
      <c r="G208" s="37">
        <v>0</v>
      </c>
      <c r="H208" s="37">
        <v>17373143.27</v>
      </c>
      <c r="I208" s="37">
        <v>17</v>
      </c>
      <c r="J208" s="37">
        <v>207940.56</v>
      </c>
      <c r="K208" s="37">
        <v>10</v>
      </c>
      <c r="L208" s="37">
        <v>0</v>
      </c>
      <c r="M208" s="37">
        <v>0</v>
      </c>
      <c r="N208" s="37"/>
      <c r="O208" s="37"/>
      <c r="P208" s="37"/>
      <c r="Q208" s="37"/>
    </row>
    <row r="209" spans="1:17" ht="15">
      <c r="A209" s="37" t="s">
        <v>259</v>
      </c>
      <c r="B209" s="37">
        <v>9083317.2</v>
      </c>
      <c r="C209" s="37">
        <v>45</v>
      </c>
      <c r="D209" s="37">
        <v>1981856.44</v>
      </c>
      <c r="E209" s="37">
        <v>39</v>
      </c>
      <c r="F209" s="37">
        <v>301496.1666663</v>
      </c>
      <c r="G209" s="37">
        <v>13</v>
      </c>
      <c r="H209" s="37">
        <v>10847042.01</v>
      </c>
      <c r="I209" s="37">
        <v>70</v>
      </c>
      <c r="J209" s="37">
        <v>2210363.9</v>
      </c>
      <c r="K209" s="37">
        <v>61</v>
      </c>
      <c r="L209" s="37">
        <v>348974.9999991</v>
      </c>
      <c r="M209" s="37">
        <v>23</v>
      </c>
      <c r="N209" s="37"/>
      <c r="O209" s="37"/>
      <c r="P209" s="37"/>
      <c r="Q209" s="37"/>
    </row>
    <row r="210" spans="1:17" ht="15">
      <c r="A210" s="37" t="s">
        <v>260</v>
      </c>
      <c r="B210" s="37">
        <v>24294065.42</v>
      </c>
      <c r="C210" s="37">
        <v>67</v>
      </c>
      <c r="D210" s="37">
        <v>4656594.16</v>
      </c>
      <c r="E210" s="37">
        <v>57</v>
      </c>
      <c r="F210" s="37">
        <v>32714.3333329</v>
      </c>
      <c r="G210" s="37">
        <v>10</v>
      </c>
      <c r="H210" s="37">
        <v>25589528.33</v>
      </c>
      <c r="I210" s="37">
        <v>88</v>
      </c>
      <c r="J210" s="37">
        <v>5172215.56</v>
      </c>
      <c r="K210" s="37">
        <v>78</v>
      </c>
      <c r="L210" s="37">
        <v>35317.9999995</v>
      </c>
      <c r="M210" s="37">
        <v>15</v>
      </c>
      <c r="N210" s="37"/>
      <c r="O210" s="37"/>
      <c r="P210" s="37"/>
      <c r="Q210" s="37"/>
    </row>
    <row r="211" spans="1:17" ht="15">
      <c r="A211" s="37" t="s">
        <v>261</v>
      </c>
      <c r="B211" s="37">
        <v>1424705475.69</v>
      </c>
      <c r="C211" s="37">
        <v>478</v>
      </c>
      <c r="D211" s="37">
        <v>382648362.51</v>
      </c>
      <c r="E211" s="37">
        <v>406</v>
      </c>
      <c r="F211" s="37">
        <v>19137793.3333278</v>
      </c>
      <c r="G211" s="37">
        <v>187</v>
      </c>
      <c r="H211" s="37">
        <v>1513849083.47</v>
      </c>
      <c r="I211" s="37">
        <v>785</v>
      </c>
      <c r="J211" s="37">
        <v>390390300.8</v>
      </c>
      <c r="K211" s="37">
        <v>682</v>
      </c>
      <c r="L211" s="37">
        <v>16960133.3333218</v>
      </c>
      <c r="M211" s="37">
        <v>333</v>
      </c>
      <c r="N211" s="37"/>
      <c r="O211" s="37"/>
      <c r="P211" s="37"/>
      <c r="Q211" s="37"/>
    </row>
    <row r="212" spans="1:17" ht="15">
      <c r="A212" s="37" t="s">
        <v>262</v>
      </c>
      <c r="B212" s="37">
        <v>66518260.97</v>
      </c>
      <c r="C212" s="37">
        <v>94</v>
      </c>
      <c r="D212" s="37">
        <v>32750997.31</v>
      </c>
      <c r="E212" s="37">
        <v>85</v>
      </c>
      <c r="F212" s="37">
        <v>114397.9999996</v>
      </c>
      <c r="G212" s="37">
        <v>19</v>
      </c>
      <c r="H212" s="37">
        <v>71448247.96</v>
      </c>
      <c r="I212" s="37">
        <v>150</v>
      </c>
      <c r="J212" s="37">
        <v>38874924.24</v>
      </c>
      <c r="K212" s="37">
        <v>139</v>
      </c>
      <c r="L212" s="37">
        <v>134017.1666659</v>
      </c>
      <c r="M212" s="37">
        <v>23</v>
      </c>
      <c r="N212" s="37"/>
      <c r="O212" s="37"/>
      <c r="P212" s="37"/>
      <c r="Q212" s="37"/>
    </row>
    <row r="213" spans="1:17" ht="15">
      <c r="A213" s="37" t="s">
        <v>263</v>
      </c>
      <c r="B213" s="37">
        <v>37585602.59</v>
      </c>
      <c r="C213" s="37">
        <v>87</v>
      </c>
      <c r="D213" s="37">
        <v>9038940.28</v>
      </c>
      <c r="E213" s="37">
        <v>75</v>
      </c>
      <c r="F213" s="37">
        <v>675553.6666655</v>
      </c>
      <c r="G213" s="37">
        <v>36</v>
      </c>
      <c r="H213" s="37">
        <v>39230884.36</v>
      </c>
      <c r="I213" s="37">
        <v>141</v>
      </c>
      <c r="J213" s="37">
        <v>9068082.29</v>
      </c>
      <c r="K213" s="37">
        <v>124</v>
      </c>
      <c r="L213" s="37">
        <v>684949.1666649</v>
      </c>
      <c r="M213" s="37">
        <v>58</v>
      </c>
      <c r="N213" s="37"/>
      <c r="O213" s="37"/>
      <c r="P213" s="37"/>
      <c r="Q213" s="37"/>
    </row>
    <row r="214" spans="1:17" ht="15">
      <c r="A214" s="37" t="s">
        <v>264</v>
      </c>
      <c r="B214" s="37">
        <v>10339342.49</v>
      </c>
      <c r="C214" s="37">
        <v>30</v>
      </c>
      <c r="D214" s="37">
        <v>5515855.74</v>
      </c>
      <c r="E214" s="37">
        <v>24</v>
      </c>
      <c r="F214" s="37">
        <v>400854.9999997</v>
      </c>
      <c r="G214" s="37">
        <v>10</v>
      </c>
      <c r="H214" s="37">
        <v>9430808.12</v>
      </c>
      <c r="I214" s="37">
        <v>42</v>
      </c>
      <c r="J214" s="37">
        <v>5202886.84</v>
      </c>
      <c r="K214" s="37">
        <v>37</v>
      </c>
      <c r="L214" s="37">
        <v>549598.4999996</v>
      </c>
      <c r="M214" s="37">
        <v>10</v>
      </c>
      <c r="N214" s="37"/>
      <c r="O214" s="37"/>
      <c r="P214" s="37"/>
      <c r="Q214" s="37"/>
    </row>
    <row r="215" spans="1:17" ht="15">
      <c r="A215" s="37" t="s">
        <v>265</v>
      </c>
      <c r="B215" s="37">
        <v>252420779.38</v>
      </c>
      <c r="C215" s="37">
        <v>112</v>
      </c>
      <c r="D215" s="37">
        <v>17411381.56</v>
      </c>
      <c r="E215" s="37">
        <v>95</v>
      </c>
      <c r="F215" s="37">
        <v>12939152.8333326</v>
      </c>
      <c r="G215" s="37">
        <v>26</v>
      </c>
      <c r="H215" s="37">
        <v>229452356.75</v>
      </c>
      <c r="I215" s="37">
        <v>184</v>
      </c>
      <c r="J215" s="37">
        <v>19664087.65</v>
      </c>
      <c r="K215" s="37">
        <v>158</v>
      </c>
      <c r="L215" s="37">
        <v>6308871.1666652</v>
      </c>
      <c r="M215" s="37">
        <v>44</v>
      </c>
      <c r="N215" s="37"/>
      <c r="O215" s="37"/>
      <c r="P215" s="37"/>
      <c r="Q215" s="37"/>
    </row>
    <row r="216" spans="1:17" ht="15">
      <c r="A216" s="37" t="s">
        <v>266</v>
      </c>
      <c r="B216" s="37">
        <v>12310558.15</v>
      </c>
      <c r="C216" s="37">
        <v>37</v>
      </c>
      <c r="D216" s="37">
        <v>1919798.05</v>
      </c>
      <c r="E216" s="37">
        <v>33</v>
      </c>
      <c r="F216" s="37">
        <v>0</v>
      </c>
      <c r="G216" s="37">
        <v>0</v>
      </c>
      <c r="H216" s="37">
        <v>13713124.1</v>
      </c>
      <c r="I216" s="37">
        <v>57</v>
      </c>
      <c r="J216" s="37">
        <v>2159504.52</v>
      </c>
      <c r="K216" s="37">
        <v>52</v>
      </c>
      <c r="L216" s="37">
        <v>146240.4999997</v>
      </c>
      <c r="M216" s="37">
        <v>10</v>
      </c>
      <c r="N216" s="37"/>
      <c r="O216" s="37"/>
      <c r="P216" s="37"/>
      <c r="Q216" s="37"/>
    </row>
    <row r="217" spans="1:17" ht="15">
      <c r="A217" s="37" t="s">
        <v>267</v>
      </c>
      <c r="B217" s="37">
        <v>0</v>
      </c>
      <c r="C217" s="37">
        <v>0</v>
      </c>
      <c r="D217" s="37">
        <v>0</v>
      </c>
      <c r="E217" s="37">
        <v>0</v>
      </c>
      <c r="F217" s="37">
        <v>0</v>
      </c>
      <c r="G217" s="37">
        <v>0</v>
      </c>
      <c r="H217" s="37">
        <v>580857.14</v>
      </c>
      <c r="I217" s="37">
        <v>11</v>
      </c>
      <c r="J217" s="37">
        <v>320302.8</v>
      </c>
      <c r="K217" s="37">
        <v>10</v>
      </c>
      <c r="L217" s="37">
        <v>0</v>
      </c>
      <c r="M217" s="37">
        <v>0</v>
      </c>
      <c r="N217" s="37"/>
      <c r="O217" s="37"/>
      <c r="P217" s="37"/>
      <c r="Q217" s="37"/>
    </row>
    <row r="218" spans="1:17" ht="15">
      <c r="A218" s="37" t="s">
        <v>268</v>
      </c>
      <c r="B218" s="37">
        <v>87008206.7</v>
      </c>
      <c r="C218" s="37">
        <v>171</v>
      </c>
      <c r="D218" s="37">
        <v>20636441.94</v>
      </c>
      <c r="E218" s="37">
        <v>157</v>
      </c>
      <c r="F218" s="37">
        <v>1900717.3333321</v>
      </c>
      <c r="G218" s="37">
        <v>49</v>
      </c>
      <c r="H218" s="37">
        <v>83905115.64</v>
      </c>
      <c r="I218" s="37">
        <v>266</v>
      </c>
      <c r="J218" s="37">
        <v>19684018.1</v>
      </c>
      <c r="K218" s="37">
        <v>241</v>
      </c>
      <c r="L218" s="37">
        <v>2571545.1666638</v>
      </c>
      <c r="M218" s="37">
        <v>82</v>
      </c>
      <c r="N218" s="37"/>
      <c r="O218" s="37"/>
      <c r="P218" s="37"/>
      <c r="Q218" s="37"/>
    </row>
    <row r="219" spans="1:17" ht="15">
      <c r="A219" s="37" t="s">
        <v>269</v>
      </c>
      <c r="B219" s="37">
        <v>2394159.78</v>
      </c>
      <c r="C219" s="37">
        <v>23</v>
      </c>
      <c r="D219" s="37">
        <v>1073951.98</v>
      </c>
      <c r="E219" s="37">
        <v>23</v>
      </c>
      <c r="F219" s="37">
        <v>0</v>
      </c>
      <c r="G219" s="37">
        <v>0</v>
      </c>
      <c r="H219" s="37">
        <v>2397085.83</v>
      </c>
      <c r="I219" s="37">
        <v>36</v>
      </c>
      <c r="J219" s="37">
        <v>1121097.81</v>
      </c>
      <c r="K219" s="37">
        <v>31</v>
      </c>
      <c r="L219" s="37">
        <v>0</v>
      </c>
      <c r="M219" s="37">
        <v>0</v>
      </c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5.00390625" style="33" customWidth="1"/>
    <col min="2" max="2" width="16.421875" style="33" bestFit="1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37" t="s">
        <v>270</v>
      </c>
      <c r="B2" s="42">
        <v>934200511.1</v>
      </c>
      <c r="C2" s="38">
        <v>1003</v>
      </c>
      <c r="D2" s="42">
        <v>175540023.34</v>
      </c>
      <c r="E2" s="38">
        <v>856</v>
      </c>
      <c r="F2" s="42">
        <v>7662264.66666</v>
      </c>
      <c r="G2" s="38">
        <v>219</v>
      </c>
      <c r="H2" s="42">
        <v>947275758.51</v>
      </c>
      <c r="I2" s="38">
        <v>1524</v>
      </c>
      <c r="J2" s="42">
        <v>179447908.15</v>
      </c>
      <c r="K2" s="38">
        <v>1337</v>
      </c>
      <c r="L2" s="42">
        <v>8470967.666656</v>
      </c>
      <c r="M2" s="39">
        <v>338</v>
      </c>
      <c r="N2" s="37"/>
    </row>
    <row r="3" spans="1:14" ht="15">
      <c r="A3" s="37" t="s">
        <v>271</v>
      </c>
      <c r="B3" s="42">
        <v>1166644791.38</v>
      </c>
      <c r="C3" s="38">
        <v>1094</v>
      </c>
      <c r="D3" s="42">
        <v>271306529.1</v>
      </c>
      <c r="E3" s="38">
        <v>912</v>
      </c>
      <c r="F3" s="42">
        <v>8458006.3333245</v>
      </c>
      <c r="G3" s="38">
        <v>279</v>
      </c>
      <c r="H3" s="42">
        <v>1137288727.93</v>
      </c>
      <c r="I3" s="38">
        <v>1711</v>
      </c>
      <c r="J3" s="42">
        <v>272518414.03</v>
      </c>
      <c r="K3" s="38">
        <v>1478</v>
      </c>
      <c r="L3" s="42">
        <v>9887862.8333195</v>
      </c>
      <c r="M3" s="39">
        <v>435</v>
      </c>
      <c r="N3" s="37"/>
    </row>
    <row r="4" spans="1:14" ht="15">
      <c r="A4" s="37" t="s">
        <v>272</v>
      </c>
      <c r="B4" s="42">
        <v>581438653.65</v>
      </c>
      <c r="C4" s="38">
        <v>819</v>
      </c>
      <c r="D4" s="42">
        <v>146686173.02</v>
      </c>
      <c r="E4" s="38">
        <v>718</v>
      </c>
      <c r="F4" s="42">
        <v>4424080.3333251</v>
      </c>
      <c r="G4" s="38">
        <v>244</v>
      </c>
      <c r="H4" s="42">
        <v>600298065.68</v>
      </c>
      <c r="I4" s="38">
        <v>1284</v>
      </c>
      <c r="J4" s="42">
        <v>146498296.26</v>
      </c>
      <c r="K4" s="38">
        <v>1154</v>
      </c>
      <c r="L4" s="42">
        <v>5377134.166656</v>
      </c>
      <c r="M4" s="39">
        <v>347</v>
      </c>
      <c r="N4" s="37"/>
    </row>
    <row r="5" spans="1:14" ht="15">
      <c r="A5" s="37" t="s">
        <v>273</v>
      </c>
      <c r="B5" s="42">
        <v>7693282324.74</v>
      </c>
      <c r="C5" s="43">
        <v>3967</v>
      </c>
      <c r="D5" s="42">
        <v>1597115332.31</v>
      </c>
      <c r="E5" s="43">
        <v>3394</v>
      </c>
      <c r="F5" s="42">
        <v>92662428.1666298</v>
      </c>
      <c r="G5" s="38">
        <v>1198</v>
      </c>
      <c r="H5" s="42">
        <v>7796200323.29</v>
      </c>
      <c r="I5" s="43">
        <v>6183</v>
      </c>
      <c r="J5" s="42">
        <v>1623757986.75</v>
      </c>
      <c r="K5" s="43">
        <v>5388</v>
      </c>
      <c r="L5" s="42">
        <v>81325042.9999351</v>
      </c>
      <c r="M5" s="39">
        <v>1936</v>
      </c>
      <c r="N5" s="37"/>
    </row>
    <row r="6" spans="1:14" ht="15">
      <c r="A6" s="37" t="s">
        <v>274</v>
      </c>
      <c r="B6" s="42">
        <v>20242638.86</v>
      </c>
      <c r="C6" s="38">
        <v>120</v>
      </c>
      <c r="D6" s="42">
        <v>6537266.16</v>
      </c>
      <c r="E6" s="38">
        <v>97</v>
      </c>
      <c r="F6" s="37">
        <v>139898.9999992</v>
      </c>
      <c r="G6" s="38">
        <v>25</v>
      </c>
      <c r="H6" s="42">
        <v>19954536.81</v>
      </c>
      <c r="I6" s="38">
        <v>171</v>
      </c>
      <c r="J6" s="42">
        <v>6607102.92</v>
      </c>
      <c r="K6" s="38">
        <v>155</v>
      </c>
      <c r="L6" s="37">
        <v>136989.8333324</v>
      </c>
      <c r="M6" s="39">
        <v>35</v>
      </c>
      <c r="N6" s="37"/>
    </row>
    <row r="7" spans="1:14" ht="15">
      <c r="A7" s="37" t="s">
        <v>275</v>
      </c>
      <c r="B7" s="42">
        <v>1439698688.73</v>
      </c>
      <c r="C7" s="38">
        <v>912</v>
      </c>
      <c r="D7" s="42">
        <v>240295463.99</v>
      </c>
      <c r="E7" s="38">
        <v>786</v>
      </c>
      <c r="F7" s="42">
        <v>7849180.1666609</v>
      </c>
      <c r="G7" s="38">
        <v>202</v>
      </c>
      <c r="H7" s="42">
        <v>1461932855.93</v>
      </c>
      <c r="I7" s="38">
        <v>1420</v>
      </c>
      <c r="J7" s="42">
        <v>238378858.75</v>
      </c>
      <c r="K7" s="38">
        <v>1262</v>
      </c>
      <c r="L7" s="42">
        <v>7569252.4999907</v>
      </c>
      <c r="M7" s="39">
        <v>315</v>
      </c>
      <c r="N7" s="37"/>
    </row>
    <row r="8" spans="1:14" ht="15">
      <c r="A8" s="37" t="s">
        <v>276</v>
      </c>
      <c r="B8" s="42">
        <v>59344201.79</v>
      </c>
      <c r="C8" s="38">
        <v>189</v>
      </c>
      <c r="D8" s="42">
        <v>15424095.46</v>
      </c>
      <c r="E8" s="38">
        <v>158</v>
      </c>
      <c r="F8" s="37">
        <v>159538.9999991</v>
      </c>
      <c r="G8" s="38">
        <v>28</v>
      </c>
      <c r="H8" s="42">
        <v>56560494.12</v>
      </c>
      <c r="I8" s="38">
        <v>290</v>
      </c>
      <c r="J8" s="42">
        <v>14549287.03</v>
      </c>
      <c r="K8" s="38">
        <v>250</v>
      </c>
      <c r="L8" s="37">
        <v>172806.3333324</v>
      </c>
      <c r="M8" s="39">
        <v>41</v>
      </c>
      <c r="N8" s="37"/>
    </row>
    <row r="9" spans="1:14" ht="15">
      <c r="A9" s="37" t="s">
        <v>277</v>
      </c>
      <c r="B9" s="42">
        <v>685187310.24</v>
      </c>
      <c r="C9" s="38">
        <v>794</v>
      </c>
      <c r="D9" s="42">
        <v>234845202.45</v>
      </c>
      <c r="E9" s="38">
        <v>714</v>
      </c>
      <c r="F9" s="42">
        <v>8025115.1666601</v>
      </c>
      <c r="G9" s="38">
        <v>196</v>
      </c>
      <c r="H9" s="42">
        <v>673650635.98</v>
      </c>
      <c r="I9" s="38">
        <v>1230</v>
      </c>
      <c r="J9" s="42">
        <v>211308641.13</v>
      </c>
      <c r="K9" s="38">
        <v>1106</v>
      </c>
      <c r="L9" s="42">
        <v>12864930.3333234</v>
      </c>
      <c r="M9" s="39">
        <v>321</v>
      </c>
      <c r="N9" s="37"/>
    </row>
    <row r="10" spans="1:14" ht="15">
      <c r="A10" s="37" t="s">
        <v>278</v>
      </c>
      <c r="B10" s="42">
        <v>448320417.99</v>
      </c>
      <c r="C10" s="38">
        <v>702</v>
      </c>
      <c r="D10" s="42">
        <v>70562818.73</v>
      </c>
      <c r="E10" s="38">
        <v>586</v>
      </c>
      <c r="F10" s="42">
        <v>2964864.3333274</v>
      </c>
      <c r="G10" s="38">
        <v>199</v>
      </c>
      <c r="H10" s="42">
        <v>453706910.45</v>
      </c>
      <c r="I10" s="38">
        <v>1024</v>
      </c>
      <c r="J10" s="42">
        <v>73623147.59</v>
      </c>
      <c r="K10" s="38">
        <v>866</v>
      </c>
      <c r="L10" s="42">
        <v>4022727.4999902</v>
      </c>
      <c r="M10" s="39">
        <v>305</v>
      </c>
      <c r="N10" s="37"/>
    </row>
    <row r="11" spans="1:14" ht="15">
      <c r="A11" s="37" t="s">
        <v>279</v>
      </c>
      <c r="B11" s="42">
        <v>811412746.12</v>
      </c>
      <c r="C11" s="38">
        <v>781</v>
      </c>
      <c r="D11" s="42">
        <v>168589294.13</v>
      </c>
      <c r="E11" s="38">
        <v>684</v>
      </c>
      <c r="F11" s="42">
        <v>6610982.9999919</v>
      </c>
      <c r="G11" s="38">
        <v>257</v>
      </c>
      <c r="H11" s="42">
        <v>784039814.96</v>
      </c>
      <c r="I11" s="38">
        <v>1226</v>
      </c>
      <c r="J11" s="42">
        <v>158549164.73</v>
      </c>
      <c r="K11" s="38">
        <v>1079</v>
      </c>
      <c r="L11" s="42">
        <v>6015163.4999858</v>
      </c>
      <c r="M11" s="39">
        <v>419</v>
      </c>
      <c r="N11" s="37"/>
    </row>
    <row r="12" spans="1:14" ht="15">
      <c r="A12" s="37" t="s">
        <v>280</v>
      </c>
      <c r="B12" s="42">
        <v>10547651281.67</v>
      </c>
      <c r="C12" s="38">
        <v>7736</v>
      </c>
      <c r="D12" s="42">
        <v>1504714556.31</v>
      </c>
      <c r="E12" s="38">
        <v>6243</v>
      </c>
      <c r="F12" s="42">
        <v>68970751.3333069</v>
      </c>
      <c r="G12" s="38">
        <v>857</v>
      </c>
      <c r="H12" s="42">
        <v>9753580067.79</v>
      </c>
      <c r="I12" s="38">
        <v>11443</v>
      </c>
      <c r="J12" s="42">
        <v>1449328605.19</v>
      </c>
      <c r="K12" s="38">
        <v>9353</v>
      </c>
      <c r="L12" s="42">
        <v>63496749.6666282</v>
      </c>
      <c r="M12" s="39">
        <v>1222</v>
      </c>
      <c r="N12" s="37"/>
    </row>
    <row r="13" spans="1:14" ht="15">
      <c r="A13" s="37" t="s">
        <v>281</v>
      </c>
      <c r="B13" s="42">
        <v>1540995303.28</v>
      </c>
      <c r="C13" s="38">
        <v>1673</v>
      </c>
      <c r="D13" s="42">
        <v>457924117.6</v>
      </c>
      <c r="E13" s="38">
        <v>1478</v>
      </c>
      <c r="F13" s="42">
        <v>25660556.833321</v>
      </c>
      <c r="G13" s="38">
        <v>385</v>
      </c>
      <c r="H13" s="42">
        <v>1536367547.87</v>
      </c>
      <c r="I13" s="38">
        <v>2583</v>
      </c>
      <c r="J13" s="42">
        <v>450633271.88</v>
      </c>
      <c r="K13" s="38">
        <v>2355</v>
      </c>
      <c r="L13" s="42">
        <v>26240306.1666472</v>
      </c>
      <c r="M13" s="39">
        <v>603</v>
      </c>
      <c r="N13" s="37"/>
    </row>
    <row r="14" spans="1:14" ht="15">
      <c r="A14" s="37" t="s">
        <v>282</v>
      </c>
      <c r="B14" s="42">
        <v>2470617582.27</v>
      </c>
      <c r="C14" s="38">
        <v>1848</v>
      </c>
      <c r="D14" s="42">
        <v>409682949.1</v>
      </c>
      <c r="E14" s="38">
        <v>1570</v>
      </c>
      <c r="F14" s="42">
        <v>17663941.999986</v>
      </c>
      <c r="G14" s="38">
        <v>415</v>
      </c>
      <c r="H14" s="42">
        <v>2392145392.23</v>
      </c>
      <c r="I14" s="38">
        <v>2738</v>
      </c>
      <c r="J14" s="42">
        <v>411684739.79</v>
      </c>
      <c r="K14" s="38">
        <v>2417</v>
      </c>
      <c r="L14" s="42">
        <v>21402239.4999792</v>
      </c>
      <c r="M14" s="39">
        <v>656</v>
      </c>
      <c r="N14" s="37"/>
    </row>
    <row r="15" spans="1:14" ht="15">
      <c r="A15" s="37" t="s">
        <v>283</v>
      </c>
      <c r="B15" s="42">
        <v>1278879604.62</v>
      </c>
      <c r="C15" s="38">
        <v>1403</v>
      </c>
      <c r="D15" s="42">
        <v>249252740.89</v>
      </c>
      <c r="E15" s="38">
        <v>1221</v>
      </c>
      <c r="F15" s="42">
        <v>12823020.1666552</v>
      </c>
      <c r="G15" s="38">
        <v>365</v>
      </c>
      <c r="H15" s="42">
        <v>1330598644.69</v>
      </c>
      <c r="I15" s="38">
        <v>2092</v>
      </c>
      <c r="J15" s="42">
        <v>249259733.11</v>
      </c>
      <c r="K15" s="38">
        <v>1864</v>
      </c>
      <c r="L15" s="42">
        <v>13979476.6666512</v>
      </c>
      <c r="M15" s="39">
        <v>538</v>
      </c>
      <c r="N15" s="37"/>
    </row>
    <row r="16" spans="1:14" ht="15">
      <c r="A16" s="37" t="s">
        <v>284</v>
      </c>
      <c r="B16" s="37">
        <v>1841135949.92</v>
      </c>
      <c r="C16" s="38">
        <v>1608</v>
      </c>
      <c r="D16" s="37">
        <v>293054440.08</v>
      </c>
      <c r="E16" s="38">
        <v>1394</v>
      </c>
      <c r="F16" s="37">
        <v>16566463.9999838</v>
      </c>
      <c r="G16" s="38">
        <v>563</v>
      </c>
      <c r="H16" s="37">
        <v>1211209420.41</v>
      </c>
      <c r="I16" s="38">
        <v>2450</v>
      </c>
      <c r="J16" s="37">
        <v>283246490.69</v>
      </c>
      <c r="K16" s="38">
        <v>2164</v>
      </c>
      <c r="L16" s="37">
        <v>20960429.166641</v>
      </c>
      <c r="M16" s="39">
        <v>829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2017-12-27T21:04:35Z</dcterms:modified>
  <cp:category/>
  <cp:version/>
  <cp:contentType/>
  <cp:contentStatus/>
</cp:coreProperties>
</file>