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<sst xmlns="http://schemas.openxmlformats.org/spreadsheetml/2006/main" count="205" uniqueCount="168">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</sst>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42522</v>
      </c>
      <c r="F7" s="3" t="s">
        <v>3</v>
      </c>
      <c r="G7" s="5">
        <v>42551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06/01/2016 - 06/30/2016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06/01/2015 - 06/30/2015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1843154622.57</v>
      </c>
      <c r="D6" s="46">
        <f>SUM(D7:D51)</f>
        <v>474467892.5</v>
      </c>
      <c r="E6" s="47">
        <f>SUM(E7:E51)</f>
        <v>18515817.666610703</v>
      </c>
      <c r="F6" s="45">
        <f>SUM(F7:F51)</f>
        <v>1959292249.4399998</v>
      </c>
      <c r="G6" s="46">
        <f>SUM(G7:G51)</f>
        <v>462862268.4700001</v>
      </c>
      <c r="H6" s="47">
        <f>SUM(H7:H51)</f>
        <v>24641523.833275303</v>
      </c>
      <c r="I6" s="20">
        <f>_xlfn.IFERROR((C6-F6)/F6,"")</f>
        <v>-0.05927529540485554</v>
      </c>
      <c r="J6" s="20">
        <f>_xlfn.IFERROR((D6-G6)/G6,"")</f>
        <v>0.02507360141573544</v>
      </c>
      <c r="K6" s="20">
        <f>_xlfn.IFERROR((E6-H6)/H6,"")</f>
        <v>-0.24859283087000483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73325674.54</v>
      </c>
      <c r="D7" s="53">
        <f>IF('County Data'!E2&gt;9,'County Data'!D2,"*")</f>
        <v>15745307.89</v>
      </c>
      <c r="E7" s="54">
        <f>IF('County Data'!G2&gt;9,'County Data'!F2,"*")</f>
        <v>768990.4999978</v>
      </c>
      <c r="F7" s="53">
        <f>IF('County Data'!I2&gt;9,'County Data'!H2,"*")</f>
        <v>69470252.11</v>
      </c>
      <c r="G7" s="53">
        <f>IF('County Data'!K2&gt;9,'County Data'!J2,"*")</f>
        <v>14202943.92</v>
      </c>
      <c r="H7" s="54">
        <f>IF('County Data'!M2&gt;9,'County Data'!L2,"*")</f>
        <v>619277.6666643</v>
      </c>
      <c r="I7" s="22">
        <f aca="true" t="shared" si="0" ref="I7:I50">_xlfn.IFERROR((C7-F7)/F7,"")</f>
        <v>0.05549745845020523</v>
      </c>
      <c r="J7" s="22">
        <f aca="true" t="shared" si="1" ref="J7:J50">_xlfn.IFERROR((D7-G7)/G7,"")</f>
        <v>0.10859466732302642</v>
      </c>
      <c r="K7" s="22">
        <f aca="true" t="shared" si="2" ref="K7:K50">_xlfn.IFERROR((E7-H7)/H7,"")</f>
        <v>0.2417539681996263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84092639.92</v>
      </c>
      <c r="D8" s="53">
        <f>IF('County Data'!E3&gt;9,'County Data'!D3,"*")</f>
        <v>21835747.27</v>
      </c>
      <c r="E8" s="54">
        <f>IF('County Data'!G3&gt;9,'County Data'!F3,"*")</f>
        <v>604961.6666633</v>
      </c>
      <c r="F8" s="53">
        <f>IF('County Data'!I3&gt;9,'County Data'!H3,"*")</f>
        <v>93492936.74</v>
      </c>
      <c r="G8" s="53">
        <f>IF('County Data'!K3&gt;9,'County Data'!J3,"*")</f>
        <v>22136981.54</v>
      </c>
      <c r="H8" s="54">
        <f>IF('County Data'!M3&gt;9,'County Data'!L3,"*")</f>
        <v>752860.9999964</v>
      </c>
      <c r="I8" s="22">
        <f t="shared" si="0"/>
        <v>-0.10054552940337975</v>
      </c>
      <c r="J8" s="22">
        <f t="shared" si="1"/>
        <v>-0.013607739133525951</v>
      </c>
      <c r="K8" s="22">
        <f t="shared" si="2"/>
        <v>-0.19644972090971266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41437408.04</v>
      </c>
      <c r="D9" s="49">
        <f>IF('County Data'!E4&gt;9,'County Data'!D4,"*")</f>
        <v>12503696.66</v>
      </c>
      <c r="E9" s="50">
        <f>IF('County Data'!G4&gt;9,'County Data'!F4,"*")</f>
        <v>433513.6666642</v>
      </c>
      <c r="F9" s="51">
        <f>IF('County Data'!I4&gt;9,'County Data'!H4,"*")</f>
        <v>41900440.12</v>
      </c>
      <c r="G9" s="49">
        <f>IF('County Data'!K4&gt;9,'County Data'!J4,"*")</f>
        <v>12487532.78</v>
      </c>
      <c r="H9" s="50">
        <f>IF('County Data'!M4&gt;9,'County Data'!L4,"*")</f>
        <v>447301.8333309</v>
      </c>
      <c r="I9" s="9">
        <f t="shared" si="0"/>
        <v>-0.011050768886291074</v>
      </c>
      <c r="J9" s="9">
        <f t="shared" si="1"/>
        <v>0.0012944014069687848</v>
      </c>
      <c r="K9" s="9">
        <f t="shared" si="2"/>
        <v>-0.030825195962252906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523388911.16</v>
      </c>
      <c r="D10" s="53">
        <f>IF('County Data'!E5&gt;9,'County Data'!D5,"*")</f>
        <v>142208694.95</v>
      </c>
      <c r="E10" s="54">
        <f>IF('County Data'!G5&gt;9,'County Data'!F5,"*")</f>
        <v>5780690.3333186</v>
      </c>
      <c r="F10" s="53">
        <f>IF('County Data'!I5&gt;9,'County Data'!H5,"*")</f>
        <v>541660325.77</v>
      </c>
      <c r="G10" s="53">
        <f>IF('County Data'!K5&gt;9,'County Data'!J5,"*")</f>
        <v>141645868.9</v>
      </c>
      <c r="H10" s="54">
        <f>IF('County Data'!M5&gt;9,'County Data'!L5,"*")</f>
        <v>7460962.1666506</v>
      </c>
      <c r="I10" s="22">
        <f t="shared" si="0"/>
        <v>-0.033732237235625726</v>
      </c>
      <c r="J10" s="22">
        <f t="shared" si="1"/>
        <v>0.003973473101409893</v>
      </c>
      <c r="K10" s="22">
        <f t="shared" si="2"/>
        <v>-0.22520846451179805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1275281.7</v>
      </c>
      <c r="D11" s="49">
        <f>IF('County Data'!E6&gt;9,'County Data'!D6,"*")</f>
        <v>591385.77</v>
      </c>
      <c r="E11" s="50" t="str">
        <f>IF('County Data'!G6&gt;9,'County Data'!F6,"*")</f>
        <v>*</v>
      </c>
      <c r="F11" s="51">
        <f>IF('County Data'!I6&gt;9,'County Data'!H6,"*")</f>
        <v>1175215.08</v>
      </c>
      <c r="G11" s="49">
        <f>IF('County Data'!K6&gt;9,'County Data'!J6,"*")</f>
        <v>538814.4</v>
      </c>
      <c r="H11" s="50" t="str">
        <f>IF('County Data'!M6&gt;9,'County Data'!L6,"*")</f>
        <v>*</v>
      </c>
      <c r="I11" s="9">
        <f t="shared" si="0"/>
        <v>0.08514749487387438</v>
      </c>
      <c r="J11" s="9">
        <f t="shared" si="1"/>
        <v>0.09756860618424451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104534855.04</v>
      </c>
      <c r="D12" s="53">
        <f>IF('County Data'!E7&gt;9,'County Data'!D7,"*")</f>
        <v>19386210.92</v>
      </c>
      <c r="E12" s="54">
        <f>IF('County Data'!G7&gt;9,'County Data'!F7,"*")</f>
        <v>634889.1666644</v>
      </c>
      <c r="F12" s="53">
        <f>IF('County Data'!I7&gt;9,'County Data'!H7,"*")</f>
        <v>105692585.57</v>
      </c>
      <c r="G12" s="53">
        <f>IF('County Data'!K7&gt;9,'County Data'!J7,"*")</f>
        <v>17197632.07</v>
      </c>
      <c r="H12" s="54">
        <f>IF('County Data'!M7&gt;9,'County Data'!L7,"*")</f>
        <v>507036.666664</v>
      </c>
      <c r="I12" s="22">
        <f t="shared" si="0"/>
        <v>-0.010953753508406923</v>
      </c>
      <c r="J12" s="22">
        <f t="shared" si="1"/>
        <v>0.12726047638952664</v>
      </c>
      <c r="K12" s="22">
        <f t="shared" si="2"/>
        <v>0.2521563200578638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4430244.79</v>
      </c>
      <c r="D13" s="49">
        <f>IF('County Data'!E8&gt;9,'County Data'!D8,"*")</f>
        <v>1498621.61</v>
      </c>
      <c r="E13" s="50" t="str">
        <f>IF('County Data'!G8&gt;9,'County Data'!F8,"*")</f>
        <v>*</v>
      </c>
      <c r="F13" s="51">
        <f>IF('County Data'!I8&gt;9,'County Data'!H8,"*")</f>
        <v>4287033.87</v>
      </c>
      <c r="G13" s="49">
        <f>IF('County Data'!K8&gt;9,'County Data'!J8,"*")</f>
        <v>1519969.42</v>
      </c>
      <c r="H13" s="50" t="str">
        <f>IF('County Data'!M8&gt;9,'County Data'!L8,"*")</f>
        <v>*</v>
      </c>
      <c r="I13" s="9">
        <f t="shared" si="0"/>
        <v>0.03340559565021583</v>
      </c>
      <c r="J13" s="9">
        <f t="shared" si="1"/>
        <v>-0.01404489440320439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43783495.68</v>
      </c>
      <c r="D14" s="53">
        <f>IF('County Data'!E9&gt;9,'County Data'!D9,"*")</f>
        <v>16087213.32</v>
      </c>
      <c r="E14" s="54">
        <f>IF('County Data'!G9&gt;9,'County Data'!F9,"*")</f>
        <v>1048958.3333305</v>
      </c>
      <c r="F14" s="53">
        <f>IF('County Data'!I9&gt;9,'County Data'!H9,"*")</f>
        <v>53347158.04</v>
      </c>
      <c r="G14" s="53">
        <f>IF('County Data'!K9&gt;9,'County Data'!J9,"*")</f>
        <v>14325629.04</v>
      </c>
      <c r="H14" s="54">
        <f>IF('County Data'!M9&gt;9,'County Data'!L9,"*")</f>
        <v>1040479.1666643</v>
      </c>
      <c r="I14" s="22">
        <f t="shared" si="0"/>
        <v>-0.17927219952052761</v>
      </c>
      <c r="J14" s="22">
        <f t="shared" si="1"/>
        <v>0.12296732486101017</v>
      </c>
      <c r="K14" s="22">
        <f t="shared" si="2"/>
        <v>0.008149290190387478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26523013.07</v>
      </c>
      <c r="D15" s="59">
        <f>IF('County Data'!E10&gt;9,'County Data'!D10,"*")</f>
        <v>6140551.79</v>
      </c>
      <c r="E15" s="58">
        <f>IF('County Data'!G10&gt;9,'County Data'!F10,"*")</f>
        <v>152432.9999984</v>
      </c>
      <c r="F15" s="59">
        <f>IF('County Data'!I10&gt;9,'County Data'!H10,"*")</f>
        <v>27440529.74</v>
      </c>
      <c r="G15" s="59">
        <f>IF('County Data'!K10&gt;9,'County Data'!J10,"*")</f>
        <v>6540149.97</v>
      </c>
      <c r="H15" s="58">
        <f>IF('County Data'!M10&gt;9,'County Data'!L10,"*")</f>
        <v>204254.4999984</v>
      </c>
      <c r="I15" s="23">
        <f t="shared" si="0"/>
        <v>-0.033436550922795634</v>
      </c>
      <c r="J15" s="23">
        <f t="shared" si="1"/>
        <v>-0.06109923806533135</v>
      </c>
      <c r="K15" s="23">
        <f t="shared" si="2"/>
        <v>-0.25371044456991615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59217169.78</v>
      </c>
      <c r="D16" s="53">
        <f>IF('County Data'!E11&gt;9,'County Data'!D11,"*")</f>
        <v>13324642</v>
      </c>
      <c r="E16" s="54">
        <f>IF('County Data'!G11&gt;9,'County Data'!F11,"*")</f>
        <v>342187.1666641</v>
      </c>
      <c r="F16" s="53">
        <f>IF('County Data'!I11&gt;9,'County Data'!H11,"*")</f>
        <v>53215332.44</v>
      </c>
      <c r="G16" s="53">
        <f>IF('County Data'!K11&gt;9,'County Data'!J11,"*")</f>
        <v>10822921.58</v>
      </c>
      <c r="H16" s="54">
        <f>IF('County Data'!M11&gt;9,'County Data'!L11,"*")</f>
        <v>429947.8333308</v>
      </c>
      <c r="I16" s="22">
        <f t="shared" si="0"/>
        <v>0.11278398658444995</v>
      </c>
      <c r="J16" s="22">
        <f t="shared" si="1"/>
        <v>0.23115019373539616</v>
      </c>
      <c r="K16" s="22">
        <f t="shared" si="2"/>
        <v>-0.2041193369596011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513517742.33</v>
      </c>
      <c r="D17" s="49">
        <f>IF('County Data'!E12&gt;9,'County Data'!D12,"*")</f>
        <v>116858926.08</v>
      </c>
      <c r="E17" s="50">
        <f>IF('County Data'!G12&gt;9,'County Data'!F12,"*")</f>
        <v>4034198.9999927</v>
      </c>
      <c r="F17" s="51">
        <f>IF('County Data'!I12&gt;9,'County Data'!H12,"*")</f>
        <v>510769891.07</v>
      </c>
      <c r="G17" s="49">
        <f>IF('County Data'!K12&gt;9,'County Data'!J12,"*")</f>
        <v>115408920.47</v>
      </c>
      <c r="H17" s="50">
        <f>IF('County Data'!M12&gt;9,'County Data'!L12,"*")</f>
        <v>5607975.9999927</v>
      </c>
      <c r="I17" s="9">
        <f t="shared" si="0"/>
        <v>0.005379822319290553</v>
      </c>
      <c r="J17" s="9">
        <f t="shared" si="1"/>
        <v>0.012564068740049618</v>
      </c>
      <c r="K17" s="9">
        <f t="shared" si="2"/>
        <v>-0.28063190712692937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109748416.11</v>
      </c>
      <c r="D18" s="53">
        <f>IF('County Data'!E13&gt;9,'County Data'!D13,"*")</f>
        <v>37511356.65</v>
      </c>
      <c r="E18" s="54">
        <f>IF('County Data'!G13&gt;9,'County Data'!F13,"*")</f>
        <v>1676735.166662</v>
      </c>
      <c r="F18" s="53">
        <f>IF('County Data'!I13&gt;9,'County Data'!H13,"*")</f>
        <v>109970947.17</v>
      </c>
      <c r="G18" s="53">
        <f>IF('County Data'!K13&gt;9,'County Data'!J13,"*")</f>
        <v>36947779.23</v>
      </c>
      <c r="H18" s="54">
        <f>IF('County Data'!M13&gt;9,'County Data'!L13,"*")</f>
        <v>1397387.8333289</v>
      </c>
      <c r="I18" s="22">
        <f t="shared" si="0"/>
        <v>-0.0020235440880217196</v>
      </c>
      <c r="J18" s="22">
        <f t="shared" si="1"/>
        <v>0.015253350316178173</v>
      </c>
      <c r="K18" s="22">
        <f t="shared" si="2"/>
        <v>0.19990680229956648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114561766.94</v>
      </c>
      <c r="D19" s="49">
        <f>IF('County Data'!E14&gt;9,'County Data'!D14,"*")</f>
        <v>34675116.59</v>
      </c>
      <c r="E19" s="50">
        <f>IF('County Data'!G14&gt;9,'County Data'!F14,"*")</f>
        <v>1093692.3333285</v>
      </c>
      <c r="F19" s="51">
        <f>IF('County Data'!I14&gt;9,'County Data'!H14,"*")</f>
        <v>190146070.88</v>
      </c>
      <c r="G19" s="49">
        <f>IF('County Data'!K14&gt;9,'County Data'!J14,"*")</f>
        <v>33713912.93</v>
      </c>
      <c r="H19" s="50">
        <f>IF('County Data'!M14&gt;9,'County Data'!L14,"*")</f>
        <v>2269848.4999954</v>
      </c>
      <c r="I19" s="9">
        <f t="shared" si="0"/>
        <v>-0.3975065253265253</v>
      </c>
      <c r="J19" s="9">
        <f t="shared" si="1"/>
        <v>0.028510593297068346</v>
      </c>
      <c r="K19" s="9">
        <f t="shared" si="2"/>
        <v>-0.5181650522796053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67785182.21</v>
      </c>
      <c r="D20" s="53">
        <f>IF('County Data'!E15&gt;9,'County Data'!D15,"*")</f>
        <v>15920449.72</v>
      </c>
      <c r="E20" s="54">
        <f>IF('County Data'!G15&gt;9,'County Data'!F15,"*")</f>
        <v>885186.1666639</v>
      </c>
      <c r="F20" s="53">
        <f>IF('County Data'!I15&gt;9,'County Data'!H15,"*")</f>
        <v>85447710.56</v>
      </c>
      <c r="G20" s="53">
        <f>IF('County Data'!K15&gt;9,'County Data'!J15,"*")</f>
        <v>15697452.99</v>
      </c>
      <c r="H20" s="54">
        <f>IF('County Data'!M15&gt;9,'County Data'!L15,"*")</f>
        <v>1167600.3333299</v>
      </c>
      <c r="I20" s="22">
        <f t="shared" si="0"/>
        <v>-0.2067056944445301</v>
      </c>
      <c r="J20" s="22">
        <f t="shared" si="1"/>
        <v>0.014205918000968668</v>
      </c>
      <c r="K20" s="22">
        <f t="shared" si="2"/>
        <v>-0.2418757160342512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75532821.26</v>
      </c>
      <c r="D21" s="49">
        <f>IF('County Data'!E16&gt;9,'County Data'!D16,"*")</f>
        <v>20179971.28</v>
      </c>
      <c r="E21" s="50">
        <f>IF('County Data'!G16&gt;9,'County Data'!F16,"*")</f>
        <v>1059381.1666623</v>
      </c>
      <c r="F21" s="51">
        <f>IF('County Data'!I16&gt;9,'County Data'!H16,"*")</f>
        <v>71275820.28</v>
      </c>
      <c r="G21" s="49">
        <f>IF('County Data'!K16&gt;9,'County Data'!J16,"*")</f>
        <v>19675759.23</v>
      </c>
      <c r="H21" s="50">
        <f>IF('County Data'!M16&gt;9,'County Data'!L16,"*")</f>
        <v>2736590.3333287</v>
      </c>
      <c r="I21" s="9">
        <f t="shared" si="0"/>
        <v>0.05972573817146962</v>
      </c>
      <c r="J21" s="9">
        <f t="shared" si="1"/>
        <v>0.02562605305879222</v>
      </c>
      <c r="K21" s="9">
        <f t="shared" si="2"/>
        <v>-0.6128828075725522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06/01/2016 - 06/30/2016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06/01/2015 - 06/30/2015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1259360.92</v>
      </c>
      <c r="D6" s="46">
        <f>IF('Town Data'!E2&gt;9,'Town Data'!D2,"*")</f>
        <v>454659.25</v>
      </c>
      <c r="E6" s="47" t="str">
        <f>IF('Town Data'!G2&gt;9,'Town Data'!F2,"*")</f>
        <v>*</v>
      </c>
      <c r="F6" s="46">
        <f>IF('Town Data'!I2&gt;9,'Town Data'!H2,"*")</f>
        <v>1449526.39</v>
      </c>
      <c r="G6" s="46">
        <f>IF('Town Data'!K2&gt;9,'Town Data'!J2,"*")</f>
        <v>428700.4</v>
      </c>
      <c r="H6" s="47" t="str">
        <f>IF('Town Data'!M2&gt;9,'Town Data'!L2,"*")</f>
        <v>*</v>
      </c>
      <c r="I6" s="20">
        <f>_xlfn.IFERROR((C6-F6)/F6,"")</f>
        <v>-0.13119145074688843</v>
      </c>
      <c r="J6" s="20">
        <f>_xlfn.IFERROR((D6-G6)/G6,"")</f>
        <v>0.06055242775607388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9122648.83</v>
      </c>
      <c r="D7" s="49">
        <f>IF('Town Data'!E3&gt;9,'Town Data'!D3,"*")</f>
        <v>480301.9</v>
      </c>
      <c r="E7" s="50" t="str">
        <f>IF('Town Data'!G3&gt;9,'Town Data'!F3,"*")</f>
        <v>*</v>
      </c>
      <c r="F7" s="51">
        <f>IF('Town Data'!I3&gt;9,'Town Data'!H3,"*")</f>
        <v>10813867.08</v>
      </c>
      <c r="G7" s="49">
        <f>IF('Town Data'!K3&gt;9,'Town Data'!J3,"*")</f>
        <v>426727</v>
      </c>
      <c r="H7" s="50" t="str">
        <f>IF('Town Data'!M3&gt;9,'Town Data'!L3,"*")</f>
        <v>*</v>
      </c>
      <c r="I7" s="9">
        <f aca="true" t="shared" si="0" ref="I7:I70">_xlfn.IFERROR((C7-F7)/F7,"")</f>
        <v>-0.15639347492331115</v>
      </c>
      <c r="J7" s="9">
        <f aca="true" t="shared" si="1" ref="J7:J70">_xlfn.IFERROR((D7-G7)/G7,"")</f>
        <v>0.12554841854394033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46277378.77</v>
      </c>
      <c r="D8" s="53">
        <f>IF('Town Data'!E4&gt;9,'Town Data'!D4,"*")</f>
        <v>10147914.01</v>
      </c>
      <c r="E8" s="54">
        <f>IF('Town Data'!G4&gt;9,'Town Data'!F4,"*")</f>
        <v>223945.9999988</v>
      </c>
      <c r="F8" s="53">
        <f>IF('Town Data'!I4&gt;9,'Town Data'!H4,"*")</f>
        <v>53027280.36</v>
      </c>
      <c r="G8" s="53">
        <f>IF('Town Data'!K4&gt;9,'Town Data'!J4,"*")</f>
        <v>10251821.35</v>
      </c>
      <c r="H8" s="54">
        <f>IF('Town Data'!M4&gt;9,'Town Data'!L4,"*")</f>
        <v>253219.9999986</v>
      </c>
      <c r="I8" s="22">
        <f t="shared" si="0"/>
        <v>-0.12729111401103724</v>
      </c>
      <c r="J8" s="22">
        <f t="shared" si="1"/>
        <v>-0.01013550045914523</v>
      </c>
      <c r="K8" s="22">
        <f t="shared" si="2"/>
        <v>-0.1156069820707758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8754797.13</v>
      </c>
      <c r="D9" s="49">
        <f>IF('Town Data'!E5&gt;9,'Town Data'!D5,"*")</f>
        <v>1133063.14</v>
      </c>
      <c r="E9" s="50">
        <f>IF('Town Data'!G5&gt;9,'Town Data'!F5,"*")</f>
        <v>225784.9999995</v>
      </c>
      <c r="F9" s="51">
        <f>IF('Town Data'!I5&gt;9,'Town Data'!H5,"*")</f>
        <v>9321078</v>
      </c>
      <c r="G9" s="49">
        <f>IF('Town Data'!K5&gt;9,'Town Data'!J5,"*")</f>
        <v>1106960</v>
      </c>
      <c r="H9" s="50" t="str">
        <f>IF('Town Data'!M5&gt;9,'Town Data'!L5,"*")</f>
        <v>*</v>
      </c>
      <c r="I9" s="9">
        <f t="shared" si="0"/>
        <v>-0.060752723021950804</v>
      </c>
      <c r="J9" s="9">
        <f t="shared" si="1"/>
        <v>0.02358092433330915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15917540.57</v>
      </c>
      <c r="D10" s="53">
        <f>IF('Town Data'!E6&gt;9,'Town Data'!D6,"*")</f>
        <v>1369351.85</v>
      </c>
      <c r="E10" s="54">
        <f>IF('Town Data'!G6&gt;9,'Town Data'!F6,"*")</f>
        <v>75320.9999997</v>
      </c>
      <c r="F10" s="53">
        <f>IF('Town Data'!I6&gt;9,'Town Data'!H6,"*")</f>
        <v>16040064.18</v>
      </c>
      <c r="G10" s="53">
        <f>IF('Town Data'!K6&gt;9,'Town Data'!J6,"*")</f>
        <v>1308013.6</v>
      </c>
      <c r="H10" s="54">
        <f>IF('Town Data'!M6&gt;9,'Town Data'!L6,"*")</f>
        <v>49266.6666662</v>
      </c>
      <c r="I10" s="22">
        <f t="shared" si="0"/>
        <v>-0.00763859848845065</v>
      </c>
      <c r="J10" s="22">
        <f t="shared" si="1"/>
        <v>0.0468941989593992</v>
      </c>
      <c r="K10" s="22">
        <f t="shared" si="2"/>
        <v>0.5288430311315316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34549531.41</v>
      </c>
      <c r="D11" s="49">
        <f>IF('Town Data'!E7&gt;9,'Town Data'!D7,"*")</f>
        <v>10591598.73</v>
      </c>
      <c r="E11" s="50">
        <f>IF('Town Data'!G7&gt;9,'Town Data'!F7,"*")</f>
        <v>222640.3333317</v>
      </c>
      <c r="F11" s="51">
        <f>IF('Town Data'!I7&gt;9,'Town Data'!H7,"*")</f>
        <v>40121105.85</v>
      </c>
      <c r="G11" s="49">
        <f>IF('Town Data'!K7&gt;9,'Town Data'!J7,"*")</f>
        <v>11075801.34</v>
      </c>
      <c r="H11" s="50">
        <f>IF('Town Data'!M7&gt;9,'Town Data'!L7,"*")</f>
        <v>130933.3333317</v>
      </c>
      <c r="I11" s="9">
        <f t="shared" si="0"/>
        <v>-0.1388689150501071</v>
      </c>
      <c r="J11" s="9">
        <f t="shared" si="1"/>
        <v>-0.04371716277099634</v>
      </c>
      <c r="K11" s="9">
        <f t="shared" si="2"/>
        <v>0.7004098778091445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16868453.81</v>
      </c>
      <c r="D12" s="53">
        <f>IF('Town Data'!E8&gt;9,'Town Data'!D8,"*")</f>
        <v>5916098.91</v>
      </c>
      <c r="E12" s="54">
        <f>IF('Town Data'!G8&gt;9,'Town Data'!F8,"*")</f>
        <v>142488.3333324</v>
      </c>
      <c r="F12" s="53">
        <f>IF('Town Data'!I8&gt;9,'Town Data'!H8,"*")</f>
        <v>16040202.96</v>
      </c>
      <c r="G12" s="53">
        <f>IF('Town Data'!K8&gt;9,'Town Data'!J8,"*")</f>
        <v>5566879.46</v>
      </c>
      <c r="H12" s="54">
        <f>IF('Town Data'!M8&gt;9,'Town Data'!L8,"*")</f>
        <v>114096.8333327</v>
      </c>
      <c r="I12" s="22">
        <f t="shared" si="0"/>
        <v>0.05163593328996117</v>
      </c>
      <c r="J12" s="22">
        <f t="shared" si="1"/>
        <v>0.06273163493286779</v>
      </c>
      <c r="K12" s="22">
        <f t="shared" si="2"/>
        <v>0.24883687978361313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1410435.05</v>
      </c>
      <c r="D13" s="49">
        <f>IF('Town Data'!E9&gt;9,'Town Data'!D9,"*")</f>
        <v>525638</v>
      </c>
      <c r="E13" s="50" t="str">
        <f>IF('Town Data'!G9&gt;9,'Town Data'!F9,"*")</f>
        <v>*</v>
      </c>
      <c r="F13" s="51">
        <f>IF('Town Data'!I9&gt;9,'Town Data'!H9,"*")</f>
        <v>1527249</v>
      </c>
      <c r="G13" s="49">
        <f>IF('Town Data'!K9&gt;9,'Town Data'!J9,"*")</f>
        <v>494426</v>
      </c>
      <c r="H13" s="50" t="str">
        <f>IF('Town Data'!M9&gt;9,'Town Data'!L9,"*")</f>
        <v>*</v>
      </c>
      <c r="I13" s="9">
        <f t="shared" si="0"/>
        <v>-0.07648651267736954</v>
      </c>
      <c r="J13" s="9">
        <f t="shared" si="1"/>
        <v>0.06312774813622261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7910019.81</v>
      </c>
      <c r="D14" s="53">
        <f>IF('Town Data'!E10&gt;9,'Town Data'!D10,"*")</f>
        <v>2045585.53</v>
      </c>
      <c r="E14" s="54">
        <f>IF('Town Data'!G10&gt;9,'Town Data'!F10,"*")</f>
        <v>56467.3333331</v>
      </c>
      <c r="F14" s="53">
        <f>IF('Town Data'!I10&gt;9,'Town Data'!H10,"*")</f>
        <v>8301285.84</v>
      </c>
      <c r="G14" s="53">
        <f>IF('Town Data'!K10&gt;9,'Town Data'!J10,"*")</f>
        <v>2182943.17</v>
      </c>
      <c r="H14" s="54">
        <f>IF('Town Data'!M10&gt;9,'Town Data'!L10,"*")</f>
        <v>62127.9999995</v>
      </c>
      <c r="I14" s="22">
        <f t="shared" si="0"/>
        <v>-0.04713318364664338</v>
      </c>
      <c r="J14" s="22">
        <f t="shared" si="1"/>
        <v>-0.06292314059646358</v>
      </c>
      <c r="K14" s="22">
        <f t="shared" si="2"/>
        <v>-0.09111297106691921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9409587.48</v>
      </c>
      <c r="D15" s="49">
        <f>IF('Town Data'!E11&gt;9,'Town Data'!D11,"*")</f>
        <v>1308980.93</v>
      </c>
      <c r="E15" s="50" t="str">
        <f>IF('Town Data'!G11&gt;9,'Town Data'!F11,"*")</f>
        <v>*</v>
      </c>
      <c r="F15" s="51">
        <f>IF('Town Data'!I11&gt;9,'Town Data'!H11,"*")</f>
        <v>7770854</v>
      </c>
      <c r="G15" s="49">
        <f>IF('Town Data'!K11&gt;9,'Town Data'!J11,"*")</f>
        <v>1148834</v>
      </c>
      <c r="H15" s="50" t="str">
        <f>IF('Town Data'!M11&gt;9,'Town Data'!L11,"*")</f>
        <v>*</v>
      </c>
      <c r="I15" s="9">
        <f t="shared" si="0"/>
        <v>0.2108820317560979</v>
      </c>
      <c r="J15" s="9">
        <f t="shared" si="1"/>
        <v>0.13939953901085791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46133836.42</v>
      </c>
      <c r="D16" s="56">
        <f>IF('Town Data'!E12&gt;9,'Town Data'!D12,"*")</f>
        <v>8796427.79</v>
      </c>
      <c r="E16" s="57">
        <f>IF('Town Data'!G12&gt;9,'Town Data'!F12,"*")</f>
        <v>550400.6666651</v>
      </c>
      <c r="F16" s="56">
        <f>IF('Town Data'!I12&gt;9,'Town Data'!H12,"*")</f>
        <v>62918314.8</v>
      </c>
      <c r="G16" s="56">
        <f>IF('Town Data'!K12&gt;9,'Town Data'!J12,"*")</f>
        <v>8301547.49</v>
      </c>
      <c r="H16" s="57">
        <f>IF('Town Data'!M12&gt;9,'Town Data'!L12,"*")</f>
        <v>723999.9999977</v>
      </c>
      <c r="I16" s="26">
        <f t="shared" si="0"/>
        <v>-0.26676617823209714</v>
      </c>
      <c r="J16" s="26">
        <f t="shared" si="1"/>
        <v>0.059613018006116215</v>
      </c>
      <c r="K16" s="26">
        <f t="shared" si="2"/>
        <v>-0.2397780847142976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1586816.73</v>
      </c>
      <c r="D17" s="53">
        <f>IF('Town Data'!E13&gt;9,'Town Data'!D13,"*")</f>
        <v>199673.35</v>
      </c>
      <c r="E17" s="54" t="str">
        <f>IF('Town Data'!G13&gt;9,'Town Data'!F13,"*")</f>
        <v>*</v>
      </c>
      <c r="F17" s="53">
        <f>IF('Town Data'!I13&gt;9,'Town Data'!H13,"*")</f>
        <v>375103</v>
      </c>
      <c r="G17" s="53">
        <f>IF('Town Data'!K13&gt;9,'Town Data'!J13,"*")</f>
        <v>129047</v>
      </c>
      <c r="H17" s="54" t="str">
        <f>IF('Town Data'!M13&gt;9,'Town Data'!L13,"*")</f>
        <v>*</v>
      </c>
      <c r="I17" s="22">
        <f t="shared" si="0"/>
        <v>3.230349344046835</v>
      </c>
      <c r="J17" s="22">
        <f t="shared" si="1"/>
        <v>0.5472916844250545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779809</v>
      </c>
      <c r="D18" s="49">
        <f>IF('Town Data'!E14&gt;9,'Town Data'!D14,"*")</f>
        <v>344798.32</v>
      </c>
      <c r="E18" s="50" t="str">
        <f>IF('Town Data'!G14&gt;9,'Town Data'!F14,"*")</f>
        <v>*</v>
      </c>
      <c r="F18" s="51">
        <f>IF('Town Data'!I14&gt;9,'Town Data'!H14,"*")</f>
        <v>754225.23</v>
      </c>
      <c r="G18" s="49">
        <f>IF('Town Data'!K14&gt;9,'Town Data'!J14,"*")</f>
        <v>304294.88</v>
      </c>
      <c r="H18" s="50" t="str">
        <f>IF('Town Data'!M14&gt;9,'Town Data'!L14,"*")</f>
        <v>*</v>
      </c>
      <c r="I18" s="9">
        <f t="shared" si="0"/>
        <v>0.03392059690180348</v>
      </c>
      <c r="J18" s="9">
        <f t="shared" si="1"/>
        <v>0.13310588728932934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3636989.81</v>
      </c>
      <c r="D19" s="53">
        <f>IF('Town Data'!E15&gt;9,'Town Data'!D15,"*")</f>
        <v>1410710.92</v>
      </c>
      <c r="E19" s="54" t="str">
        <f>IF('Town Data'!G15&gt;9,'Town Data'!F15,"*")</f>
        <v>*</v>
      </c>
      <c r="F19" s="53">
        <f>IF('Town Data'!I15&gt;9,'Town Data'!H15,"*")</f>
        <v>3564789.87</v>
      </c>
      <c r="G19" s="53">
        <f>IF('Town Data'!K15&gt;9,'Town Data'!J15,"*")</f>
        <v>1166780.17</v>
      </c>
      <c r="H19" s="54" t="str">
        <f>IF('Town Data'!M15&gt;9,'Town Data'!L15,"*")</f>
        <v>*</v>
      </c>
      <c r="I19" s="22">
        <f t="shared" si="0"/>
        <v>0.020253631387254795</v>
      </c>
      <c r="J19" s="22">
        <f t="shared" si="1"/>
        <v>0.20906316054377236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680833.87</v>
      </c>
      <c r="D20" s="49">
        <f>IF('Town Data'!E16&gt;9,'Town Data'!D16,"*")</f>
        <v>364783.54</v>
      </c>
      <c r="E20" s="50" t="str">
        <f>IF('Town Data'!G16&gt;9,'Town Data'!F16,"*")</f>
        <v>*</v>
      </c>
      <c r="F20" s="51">
        <f>IF('Town Data'!I16&gt;9,'Town Data'!H16,"*")</f>
        <v>655508</v>
      </c>
      <c r="G20" s="49">
        <f>IF('Town Data'!K16&gt;9,'Town Data'!J16,"*")</f>
        <v>311919</v>
      </c>
      <c r="H20" s="50" t="str">
        <f>IF('Town Data'!M16&gt;9,'Town Data'!L16,"*")</f>
        <v>*</v>
      </c>
      <c r="I20" s="9">
        <f t="shared" si="0"/>
        <v>0.038635485760661954</v>
      </c>
      <c r="J20" s="9">
        <f t="shared" si="1"/>
        <v>0.16948162824322974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70894536.79</v>
      </c>
      <c r="D21" s="53">
        <f>IF('Town Data'!E17&gt;9,'Town Data'!D17,"*")</f>
        <v>20920598.62</v>
      </c>
      <c r="E21" s="54">
        <f>IF('Town Data'!G17&gt;9,'Town Data'!F17,"*")</f>
        <v>697779.3333305</v>
      </c>
      <c r="F21" s="53">
        <f>IF('Town Data'!I17&gt;9,'Town Data'!H17,"*")</f>
        <v>88397335.6</v>
      </c>
      <c r="G21" s="53">
        <f>IF('Town Data'!K17&gt;9,'Town Data'!J17,"*")</f>
        <v>20112136.39</v>
      </c>
      <c r="H21" s="54">
        <f>IF('Town Data'!M17&gt;9,'Town Data'!L17,"*")</f>
        <v>722104.9999971</v>
      </c>
      <c r="I21" s="22">
        <f t="shared" si="0"/>
        <v>-0.1980014294684238</v>
      </c>
      <c r="J21" s="22">
        <f t="shared" si="1"/>
        <v>0.04019773008311428</v>
      </c>
      <c r="K21" s="22">
        <f t="shared" si="2"/>
        <v>-0.033687159992934014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3894204.01</v>
      </c>
      <c r="D22" s="49">
        <f>IF('Town Data'!E18&gt;9,'Town Data'!D18,"*")</f>
        <v>1506120.28</v>
      </c>
      <c r="E22" s="50" t="str">
        <f>IF('Town Data'!G18&gt;9,'Town Data'!F18,"*")</f>
        <v>*</v>
      </c>
      <c r="F22" s="51">
        <f>IF('Town Data'!I18&gt;9,'Town Data'!H18,"*")</f>
        <v>4504486.98</v>
      </c>
      <c r="G22" s="49">
        <f>IF('Town Data'!K18&gt;9,'Town Data'!J18,"*")</f>
        <v>1255281.69</v>
      </c>
      <c r="H22" s="50" t="str">
        <f>IF('Town Data'!M18&gt;9,'Town Data'!L18,"*")</f>
        <v>*</v>
      </c>
      <c r="I22" s="9">
        <f t="shared" si="0"/>
        <v>-0.13548334642983043</v>
      </c>
      <c r="J22" s="9">
        <f t="shared" si="1"/>
        <v>0.1998265345525753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7213259.77</v>
      </c>
      <c r="D23" s="53">
        <f>IF('Town Data'!E19&gt;9,'Town Data'!D19,"*")</f>
        <v>1248394.28</v>
      </c>
      <c r="E23" s="54" t="str">
        <f>IF('Town Data'!G19&gt;9,'Town Data'!F19,"*")</f>
        <v>*</v>
      </c>
      <c r="F23" s="53">
        <f>IF('Town Data'!I19&gt;9,'Town Data'!H19,"*")</f>
        <v>7055164</v>
      </c>
      <c r="G23" s="53">
        <f>IF('Town Data'!K19&gt;9,'Town Data'!J19,"*")</f>
        <v>1022693</v>
      </c>
      <c r="H23" s="54" t="str">
        <f>IF('Town Data'!M19&gt;9,'Town Data'!L19,"*")</f>
        <v>*</v>
      </c>
      <c r="I23" s="22">
        <f t="shared" si="0"/>
        <v>0.022408518072719437</v>
      </c>
      <c r="J23" s="22">
        <f t="shared" si="1"/>
        <v>0.22069309167071646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1128687.38</v>
      </c>
      <c r="D24" s="49">
        <f>IF('Town Data'!E20&gt;9,'Town Data'!D20,"*")</f>
        <v>645489.36</v>
      </c>
      <c r="E24" s="50" t="str">
        <f>IF('Town Data'!G20&gt;9,'Town Data'!F20,"*")</f>
        <v>*</v>
      </c>
      <c r="F24" s="51">
        <f>IF('Town Data'!I20&gt;9,'Town Data'!H20,"*")</f>
        <v>1085840.95</v>
      </c>
      <c r="G24" s="49">
        <f>IF('Town Data'!K20&gt;9,'Town Data'!J20,"*")</f>
        <v>640487.95</v>
      </c>
      <c r="H24" s="50" t="str">
        <f>IF('Town Data'!M20&gt;9,'Town Data'!L20,"*")</f>
        <v>*</v>
      </c>
      <c r="I24" s="9">
        <f t="shared" si="0"/>
        <v>0.039459213616874496</v>
      </c>
      <c r="J24" s="9">
        <f t="shared" si="1"/>
        <v>0.00780874956351643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310291.89</v>
      </c>
      <c r="D25" s="53">
        <f>IF('Town Data'!E21&gt;9,'Town Data'!D21,"*")</f>
        <v>99123.22</v>
      </c>
      <c r="E25" s="54" t="str">
        <f>IF('Town Data'!G21&gt;9,'Town Data'!F21,"*")</f>
        <v>*</v>
      </c>
      <c r="F25" s="53">
        <f>IF('Town Data'!I21&gt;9,'Town Data'!H21,"*")</f>
        <v>506817</v>
      </c>
      <c r="G25" s="53">
        <f>IF('Town Data'!K21&gt;9,'Town Data'!J21,"*")</f>
        <v>126085</v>
      </c>
      <c r="H25" s="54" t="str">
        <f>IF('Town Data'!M21&gt;9,'Town Data'!L21,"*")</f>
        <v>*</v>
      </c>
      <c r="I25" s="22">
        <f t="shared" si="0"/>
        <v>-0.38776345308069776</v>
      </c>
      <c r="J25" s="22">
        <f t="shared" si="1"/>
        <v>-0.2138381250743546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2574116.84</v>
      </c>
      <c r="D26" s="49">
        <f>IF('Town Data'!E22&gt;9,'Town Data'!D22,"*")</f>
        <v>649289.58</v>
      </c>
      <c r="E26" s="50" t="str">
        <f>IF('Town Data'!G22&gt;9,'Town Data'!F22,"*")</f>
        <v>*</v>
      </c>
      <c r="F26" s="51">
        <f>IF('Town Data'!I22&gt;9,'Town Data'!H22,"*")</f>
        <v>2355020</v>
      </c>
      <c r="G26" s="49">
        <f>IF('Town Data'!K22&gt;9,'Town Data'!J22,"*")</f>
        <v>727403</v>
      </c>
      <c r="H26" s="50">
        <f>IF('Town Data'!M22&gt;9,'Town Data'!L22,"*")</f>
        <v>52366.6666663</v>
      </c>
      <c r="I26" s="9">
        <f t="shared" si="0"/>
        <v>0.0930339614950191</v>
      </c>
      <c r="J26" s="9">
        <f t="shared" si="1"/>
        <v>-0.10738671685434352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4125005.92</v>
      </c>
      <c r="D27" s="53">
        <f>IF('Town Data'!E23&gt;9,'Town Data'!D23,"*")</f>
        <v>1727530.79</v>
      </c>
      <c r="E27" s="54">
        <f>IF('Town Data'!G23&gt;9,'Town Data'!F23,"*")</f>
        <v>66984.9999996</v>
      </c>
      <c r="F27" s="53">
        <f>IF('Town Data'!I23&gt;9,'Town Data'!H23,"*")</f>
        <v>5163911.49</v>
      </c>
      <c r="G27" s="53">
        <f>IF('Town Data'!K23&gt;9,'Town Data'!J23,"*")</f>
        <v>1896790</v>
      </c>
      <c r="H27" s="54" t="str">
        <f>IF('Town Data'!M23&gt;9,'Town Data'!L23,"*")</f>
        <v>*</v>
      </c>
      <c r="I27" s="22">
        <f t="shared" si="0"/>
        <v>-0.20118578174933052</v>
      </c>
      <c r="J27" s="22">
        <f t="shared" si="1"/>
        <v>-0.0892345541678309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110137074.49</v>
      </c>
      <c r="D28" s="49">
        <f>IF('Town Data'!E24&gt;9,'Town Data'!D24,"*")</f>
        <v>28508877.59</v>
      </c>
      <c r="E28" s="50">
        <f>IF('Town Data'!G24&gt;9,'Town Data'!F24,"*")</f>
        <v>853570.8333318</v>
      </c>
      <c r="F28" s="51">
        <f>IF('Town Data'!I24&gt;9,'Town Data'!H24,"*")</f>
        <v>114711869</v>
      </c>
      <c r="G28" s="49">
        <f>IF('Town Data'!K24&gt;9,'Town Data'!J24,"*")</f>
        <v>27704223.47</v>
      </c>
      <c r="H28" s="50">
        <f>IF('Town Data'!M24&gt;9,'Town Data'!L24,"*")</f>
        <v>1992903.4999986</v>
      </c>
      <c r="I28" s="9">
        <f t="shared" si="0"/>
        <v>-0.03988074250625282</v>
      </c>
      <c r="J28" s="9">
        <f t="shared" si="1"/>
        <v>0.029044456736761988</v>
      </c>
      <c r="K28" s="9">
        <f t="shared" si="2"/>
        <v>-0.5716948495838361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407630.59</v>
      </c>
      <c r="D29" s="53">
        <f>IF('Town Data'!E25&gt;9,'Town Data'!D25,"*")</f>
        <v>175863.03</v>
      </c>
      <c r="E29" s="54" t="str">
        <f>IF('Town Data'!G25&gt;9,'Town Data'!F25,"*")</f>
        <v>*</v>
      </c>
      <c r="F29" s="53">
        <f>IF('Town Data'!I25&gt;9,'Town Data'!H25,"*")</f>
        <v>534867.85</v>
      </c>
      <c r="G29" s="53">
        <f>IF('Town Data'!K25&gt;9,'Town Data'!J25,"*")</f>
        <v>292657.47</v>
      </c>
      <c r="H29" s="54" t="str">
        <f>IF('Town Data'!M25&gt;9,'Town Data'!L25,"*")</f>
        <v>*</v>
      </c>
      <c r="I29" s="22">
        <f t="shared" si="0"/>
        <v>-0.2378854141261247</v>
      </c>
      <c r="J29" s="22">
        <f t="shared" si="1"/>
        <v>-0.3990823811878097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1156078.06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1122120</v>
      </c>
      <c r="G30" s="49">
        <f>IF('Town Data'!K26&gt;9,'Town Data'!J26,"*")</f>
        <v>206307</v>
      </c>
      <c r="H30" s="50" t="str">
        <f>IF('Town Data'!M26&gt;9,'Town Data'!L26,"*")</f>
        <v>*</v>
      </c>
      <c r="I30" s="9">
        <f t="shared" si="0"/>
        <v>0.030262414002067566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800906.39</v>
      </c>
      <c r="D31" s="53">
        <f>IF('Town Data'!E27&gt;9,'Town Data'!D27,"*")</f>
        <v>617889.53</v>
      </c>
      <c r="E31" s="54" t="str">
        <f>IF('Town Data'!G27&gt;9,'Town Data'!F27,"*")</f>
        <v>*</v>
      </c>
      <c r="F31" s="53">
        <f>IF('Town Data'!I27&gt;9,'Town Data'!H27,"*")</f>
        <v>749635.13</v>
      </c>
      <c r="G31" s="53">
        <f>IF('Town Data'!K27&gt;9,'Town Data'!J27,"*")</f>
        <v>610325</v>
      </c>
      <c r="H31" s="54" t="str">
        <f>IF('Town Data'!M27&gt;9,'Town Data'!L27,"*")</f>
        <v>*</v>
      </c>
      <c r="I31" s="22">
        <f t="shared" si="0"/>
        <v>0.06839495368900335</v>
      </c>
      <c r="J31" s="22">
        <f t="shared" si="1"/>
        <v>0.012394265350428096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16323129.18</v>
      </c>
      <c r="D32" s="49">
        <f>IF('Town Data'!E28&gt;9,'Town Data'!D28,"*")</f>
        <v>5815844.4</v>
      </c>
      <c r="E32" s="50">
        <f>IF('Town Data'!G28&gt;9,'Town Data'!F28,"*")</f>
        <v>144328.3333323</v>
      </c>
      <c r="F32" s="51">
        <f>IF('Town Data'!I28&gt;9,'Town Data'!H28,"*")</f>
        <v>13575749.92</v>
      </c>
      <c r="G32" s="49">
        <f>IF('Town Data'!K28&gt;9,'Town Data'!J28,"*")</f>
        <v>3394561.75</v>
      </c>
      <c r="H32" s="50">
        <f>IF('Town Data'!M28&gt;9,'Town Data'!L28,"*")</f>
        <v>195333.3333326</v>
      </c>
      <c r="I32" s="9">
        <f t="shared" si="0"/>
        <v>0.20237403282985636</v>
      </c>
      <c r="J32" s="9">
        <f t="shared" si="1"/>
        <v>0.7132828412975549</v>
      </c>
      <c r="K32" s="9">
        <f t="shared" si="2"/>
        <v>-0.26111774744278915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1452257.75</v>
      </c>
      <c r="D33" s="53">
        <f>IF('Town Data'!E29&gt;9,'Town Data'!D29,"*")</f>
        <v>654677.17</v>
      </c>
      <c r="E33" s="54" t="str">
        <f>IF('Town Data'!G29&gt;9,'Town Data'!F29,"*")</f>
        <v>*</v>
      </c>
      <c r="F33" s="53">
        <f>IF('Town Data'!I29&gt;9,'Town Data'!H29,"*")</f>
        <v>1551620.73</v>
      </c>
      <c r="G33" s="53">
        <f>IF('Town Data'!K29&gt;9,'Town Data'!J29,"*")</f>
        <v>737237.72</v>
      </c>
      <c r="H33" s="54" t="str">
        <f>IF('Town Data'!M29&gt;9,'Town Data'!L29,"*")</f>
        <v>*</v>
      </c>
      <c r="I33" s="22">
        <f t="shared" si="0"/>
        <v>-0.06403818799198434</v>
      </c>
      <c r="J33" s="22">
        <f t="shared" si="1"/>
        <v>-0.1119863346113109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669146.54</v>
      </c>
      <c r="D34" s="49">
        <f>IF('Town Data'!E30&gt;9,'Town Data'!D30,"*")</f>
        <v>458580.91</v>
      </c>
      <c r="E34" s="50" t="str">
        <f>IF('Town Data'!G30&gt;9,'Town Data'!F30,"*")</f>
        <v>*</v>
      </c>
      <c r="F34" s="51">
        <f>IF('Town Data'!I30&gt;9,'Town Data'!H30,"*")</f>
        <v>789924.05</v>
      </c>
      <c r="G34" s="49">
        <f>IF('Town Data'!K30&gt;9,'Town Data'!J30,"*")</f>
        <v>605116.05</v>
      </c>
      <c r="H34" s="50" t="str">
        <f>IF('Town Data'!M30&gt;9,'Town Data'!L30,"*")</f>
        <v>*</v>
      </c>
      <c r="I34" s="9">
        <f t="shared" si="0"/>
        <v>-0.1528976235120326</v>
      </c>
      <c r="J34" s="9">
        <f t="shared" si="1"/>
        <v>-0.2421603922090648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1153836.72</v>
      </c>
      <c r="D35" s="53">
        <f>IF('Town Data'!E31&gt;9,'Town Data'!D31,"*")</f>
        <v>353090.25</v>
      </c>
      <c r="E35" s="54" t="str">
        <f>IF('Town Data'!G31&gt;9,'Town Data'!F31,"*")</f>
        <v>*</v>
      </c>
      <c r="F35" s="53">
        <f>IF('Town Data'!I31&gt;9,'Town Data'!H31,"*")</f>
        <v>924480.89</v>
      </c>
      <c r="G35" s="53">
        <f>IF('Town Data'!K31&gt;9,'Town Data'!J31,"*")</f>
        <v>288201.4</v>
      </c>
      <c r="H35" s="54" t="str">
        <f>IF('Town Data'!M31&gt;9,'Town Data'!L31,"*")</f>
        <v>*</v>
      </c>
      <c r="I35" s="22">
        <f t="shared" si="0"/>
        <v>0.2480914775858698</v>
      </c>
      <c r="J35" s="22">
        <f t="shared" si="1"/>
        <v>0.2251510575590541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3592147.19</v>
      </c>
      <c r="D36" s="49">
        <f>IF('Town Data'!E32&gt;9,'Town Data'!D32,"*")</f>
        <v>1666299.95</v>
      </c>
      <c r="E36" s="50" t="str">
        <f>IF('Town Data'!G32&gt;9,'Town Data'!F32,"*")</f>
        <v>*</v>
      </c>
      <c r="F36" s="51">
        <f>IF('Town Data'!I32&gt;9,'Town Data'!H32,"*")</f>
        <v>3533613.06</v>
      </c>
      <c r="G36" s="49">
        <f>IF('Town Data'!K32&gt;9,'Town Data'!J32,"*")</f>
        <v>1568119.37</v>
      </c>
      <c r="H36" s="50" t="str">
        <f>IF('Town Data'!M32&gt;9,'Town Data'!L32,"*")</f>
        <v>*</v>
      </c>
      <c r="I36" s="9">
        <f t="shared" si="0"/>
        <v>0.016564951794693642</v>
      </c>
      <c r="J36" s="9">
        <f t="shared" si="1"/>
        <v>0.06261039936009453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6531110.7</v>
      </c>
      <c r="D37" s="53">
        <f>IF('Town Data'!E33&gt;9,'Town Data'!D33,"*")</f>
        <v>1937471.07</v>
      </c>
      <c r="E37" s="54">
        <f>IF('Town Data'!G33&gt;9,'Town Data'!F33,"*")</f>
        <v>95529.833333</v>
      </c>
      <c r="F37" s="53">
        <f>IF('Town Data'!I33&gt;9,'Town Data'!H33,"*")</f>
        <v>7152909.91</v>
      </c>
      <c r="G37" s="53">
        <f>IF('Town Data'!K33&gt;9,'Town Data'!J33,"*")</f>
        <v>1828190.87</v>
      </c>
      <c r="H37" s="54">
        <f>IF('Town Data'!M33&gt;9,'Town Data'!L33,"*")</f>
        <v>81768.4999995</v>
      </c>
      <c r="I37" s="22">
        <f t="shared" si="0"/>
        <v>-0.08692954585247949</v>
      </c>
      <c r="J37" s="22">
        <f t="shared" si="1"/>
        <v>0.05977504963691233</v>
      </c>
      <c r="K37" s="22">
        <f>_xlfn.IFERROR((E37-H37)/H37,"")</f>
        <v>0.1682962673105677</v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36572696.65</v>
      </c>
      <c r="D38" s="49">
        <f>IF('Town Data'!E34&gt;9,'Town Data'!D34,"*")</f>
        <v>13570422.27</v>
      </c>
      <c r="E38" s="50">
        <f>IF('Town Data'!G34&gt;9,'Town Data'!F34,"*")</f>
        <v>610010.1666653</v>
      </c>
      <c r="F38" s="51">
        <f>IF('Town Data'!I34&gt;9,'Town Data'!H34,"*")</f>
        <v>39056046.43</v>
      </c>
      <c r="G38" s="49">
        <f>IF('Town Data'!K34&gt;9,'Town Data'!J34,"*")</f>
        <v>13070346.01</v>
      </c>
      <c r="H38" s="50">
        <f>IF('Town Data'!M34&gt;9,'Town Data'!L34,"*")</f>
        <v>320262.499998</v>
      </c>
      <c r="I38" s="9">
        <f t="shared" si="0"/>
        <v>-0.06358425921197373</v>
      </c>
      <c r="J38" s="9">
        <f t="shared" si="1"/>
        <v>0.03826036890051695</v>
      </c>
      <c r="K38" s="9">
        <f t="shared" si="2"/>
        <v>0.90471930578544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4895962.98</v>
      </c>
      <c r="D39" s="53">
        <f>IF('Town Data'!E35&gt;9,'Town Data'!D35,"*")</f>
        <v>1346146.67</v>
      </c>
      <c r="E39" s="54" t="str">
        <f>IF('Town Data'!G35&gt;9,'Town Data'!F35,"*")</f>
        <v>*</v>
      </c>
      <c r="F39" s="53">
        <f>IF('Town Data'!I35&gt;9,'Town Data'!H35,"*")</f>
        <v>5836378.84</v>
      </c>
      <c r="G39" s="53">
        <f>IF('Town Data'!K35&gt;9,'Town Data'!J35,"*")</f>
        <v>1189039.83</v>
      </c>
      <c r="H39" s="54" t="str">
        <f>IF('Town Data'!M35&gt;9,'Town Data'!L35,"*")</f>
        <v>*</v>
      </c>
      <c r="I39" s="22">
        <f t="shared" si="0"/>
        <v>-0.16113002356097902</v>
      </c>
      <c r="J39" s="22">
        <f t="shared" si="1"/>
        <v>0.1321291650928126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3096066.78</v>
      </c>
      <c r="D40" s="49">
        <f>IF('Town Data'!E36&gt;9,'Town Data'!D36,"*")</f>
        <v>1379187.03</v>
      </c>
      <c r="E40" s="50" t="str">
        <f>IF('Town Data'!G36&gt;9,'Town Data'!F36,"*")</f>
        <v>*</v>
      </c>
      <c r="F40" s="51">
        <f>IF('Town Data'!I36&gt;9,'Town Data'!H36,"*")</f>
        <v>2844379.22</v>
      </c>
      <c r="G40" s="49">
        <f>IF('Town Data'!K36&gt;9,'Town Data'!J36,"*")</f>
        <v>1136978.08</v>
      </c>
      <c r="H40" s="50" t="str">
        <f>IF('Town Data'!M36&gt;9,'Town Data'!L36,"*")</f>
        <v>*</v>
      </c>
      <c r="I40" s="9">
        <f t="shared" si="0"/>
        <v>0.0884859368365093</v>
      </c>
      <c r="J40" s="9">
        <f t="shared" si="1"/>
        <v>0.21302868917226614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4083744.2</v>
      </c>
      <c r="D41" s="53">
        <f>IF('Town Data'!E37&gt;9,'Town Data'!D37,"*")</f>
        <v>444374.55</v>
      </c>
      <c r="E41" s="54" t="str">
        <f>IF('Town Data'!G37&gt;9,'Town Data'!F37,"*")</f>
        <v>*</v>
      </c>
      <c r="F41" s="53">
        <f>IF('Town Data'!I37&gt;9,'Town Data'!H37,"*")</f>
        <v>4283426.13</v>
      </c>
      <c r="G41" s="53">
        <f>IF('Town Data'!K37&gt;9,'Town Data'!J37,"*")</f>
        <v>334577.83</v>
      </c>
      <c r="H41" s="54" t="str">
        <f>IF('Town Data'!M37&gt;9,'Town Data'!L37,"*")</f>
        <v>*</v>
      </c>
      <c r="I41" s="22">
        <f t="shared" si="0"/>
        <v>-0.04661733947072871</v>
      </c>
      <c r="J41" s="22">
        <f t="shared" si="1"/>
        <v>0.3281649594057083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1999192.77</v>
      </c>
      <c r="D42" s="49">
        <f>IF('Town Data'!E38&gt;9,'Town Data'!D38,"*")</f>
        <v>905419.08</v>
      </c>
      <c r="E42" s="50" t="str">
        <f>IF('Town Data'!G38&gt;9,'Town Data'!F38,"*")</f>
        <v>*</v>
      </c>
      <c r="F42" s="51">
        <f>IF('Town Data'!I38&gt;9,'Town Data'!H38,"*")</f>
        <v>2072103.31</v>
      </c>
      <c r="G42" s="49">
        <f>IF('Town Data'!K38&gt;9,'Town Data'!J38,"*")</f>
        <v>703989.79</v>
      </c>
      <c r="H42" s="50" t="str">
        <f>IF('Town Data'!M38&gt;9,'Town Data'!L38,"*")</f>
        <v>*</v>
      </c>
      <c r="I42" s="9">
        <f t="shared" si="0"/>
        <v>-0.03518673014426102</v>
      </c>
      <c r="J42" s="9">
        <f t="shared" si="1"/>
        <v>0.2861253001978905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1325654.41</v>
      </c>
      <c r="D43" s="53">
        <f>IF('Town Data'!E39&gt;9,'Town Data'!D39,"*")</f>
        <v>742708.43</v>
      </c>
      <c r="E43" s="54" t="str">
        <f>IF('Town Data'!G39&gt;9,'Town Data'!F39,"*")</f>
        <v>*</v>
      </c>
      <c r="F43" s="53">
        <f>IF('Town Data'!I39&gt;9,'Town Data'!H39,"*")</f>
        <v>2001101</v>
      </c>
      <c r="G43" s="53">
        <f>IF('Town Data'!K39&gt;9,'Town Data'!J39,"*")</f>
        <v>610201</v>
      </c>
      <c r="H43" s="54" t="str">
        <f>IF('Town Data'!M39&gt;9,'Town Data'!L39,"*")</f>
        <v>*</v>
      </c>
      <c r="I43" s="22">
        <f t="shared" si="0"/>
        <v>-0.3375374806169204</v>
      </c>
      <c r="J43" s="22">
        <f t="shared" si="1"/>
        <v>0.21715374114431155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7328149.36</v>
      </c>
      <c r="D44" s="49">
        <f>IF('Town Data'!E40&gt;9,'Town Data'!D40,"*")</f>
        <v>1502611.32</v>
      </c>
      <c r="E44" s="50" t="str">
        <f>IF('Town Data'!G40&gt;9,'Town Data'!F40,"*")</f>
        <v>*</v>
      </c>
      <c r="F44" s="51">
        <f>IF('Town Data'!I40&gt;9,'Town Data'!H40,"*")</f>
        <v>7004880.04</v>
      </c>
      <c r="G44" s="49">
        <f>IF('Town Data'!K40&gt;9,'Town Data'!J40,"*")</f>
        <v>1222614.3</v>
      </c>
      <c r="H44" s="50" t="str">
        <f>IF('Town Data'!M40&gt;9,'Town Data'!L40,"*")</f>
        <v>*</v>
      </c>
      <c r="I44" s="9">
        <f t="shared" si="0"/>
        <v>0.046149158608574874</v>
      </c>
      <c r="J44" s="9">
        <f t="shared" si="1"/>
        <v>0.22901500497744873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17149927.38</v>
      </c>
      <c r="D45" s="53">
        <f>IF('Town Data'!E41&gt;9,'Town Data'!D41,"*")</f>
        <v>5081100.04</v>
      </c>
      <c r="E45" s="54">
        <f>IF('Town Data'!G41&gt;9,'Town Data'!F41,"*")</f>
        <v>214331.8333321</v>
      </c>
      <c r="F45" s="53">
        <f>IF('Town Data'!I41&gt;9,'Town Data'!H41,"*")</f>
        <v>18408292.75</v>
      </c>
      <c r="G45" s="53">
        <f>IF('Town Data'!K41&gt;9,'Town Data'!J41,"*")</f>
        <v>6494015.08</v>
      </c>
      <c r="H45" s="54">
        <f>IF('Town Data'!M41&gt;9,'Town Data'!L41,"*")</f>
        <v>168908.6666655</v>
      </c>
      <c r="I45" s="22">
        <f t="shared" si="0"/>
        <v>-0.06835861353845543</v>
      </c>
      <c r="J45" s="22">
        <f t="shared" si="1"/>
        <v>-0.21757187542594988</v>
      </c>
      <c r="K45" s="22">
        <f t="shared" si="2"/>
        <v>0.268921468408452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708364.45</v>
      </c>
      <c r="D46" s="49">
        <f>IF('Town Data'!E42&gt;9,'Town Data'!D42,"*")</f>
        <v>248666.67</v>
      </c>
      <c r="E46" s="50" t="str">
        <f>IF('Town Data'!G42&gt;9,'Town Data'!F42,"*")</f>
        <v>*</v>
      </c>
      <c r="F46" s="51">
        <f>IF('Town Data'!I42&gt;9,'Town Data'!H42,"*")</f>
        <v>711351.19</v>
      </c>
      <c r="G46" s="49">
        <f>IF('Town Data'!K42&gt;9,'Town Data'!J42,"*")</f>
        <v>206417.67</v>
      </c>
      <c r="H46" s="50" t="str">
        <f>IF('Town Data'!M42&gt;9,'Town Data'!L42,"*")</f>
        <v>*</v>
      </c>
      <c r="I46" s="9">
        <f t="shared" si="0"/>
        <v>-0.004198685602817352</v>
      </c>
      <c r="J46" s="9">
        <f t="shared" si="1"/>
        <v>0.20467724492772346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1333375.36</v>
      </c>
      <c r="D47" s="53">
        <f>IF('Town Data'!E43&gt;9,'Town Data'!D43,"*")</f>
        <v>580936.84</v>
      </c>
      <c r="E47" s="54" t="str">
        <f>IF('Town Data'!G43&gt;9,'Town Data'!F43,"*")</f>
        <v>*</v>
      </c>
      <c r="F47" s="53">
        <f>IF('Town Data'!I43&gt;9,'Town Data'!H43,"*")</f>
        <v>1531724.91</v>
      </c>
      <c r="G47" s="53">
        <f>IF('Town Data'!K43&gt;9,'Town Data'!J43,"*")</f>
        <v>532134.91</v>
      </c>
      <c r="H47" s="54" t="str">
        <f>IF('Town Data'!M43&gt;9,'Town Data'!L43,"*")</f>
        <v>*</v>
      </c>
      <c r="I47" s="22">
        <f t="shared" si="0"/>
        <v>-0.1294942379699236</v>
      </c>
      <c r="J47" s="22">
        <f t="shared" si="1"/>
        <v>0.09170969444571854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8993452.06</v>
      </c>
      <c r="D48" s="49">
        <f>IF('Town Data'!E44&gt;9,'Town Data'!D44,"*")</f>
        <v>1327207.29</v>
      </c>
      <c r="E48" s="50" t="str">
        <f>IF('Town Data'!G44&gt;9,'Town Data'!F44,"*")</f>
        <v>*</v>
      </c>
      <c r="F48" s="51">
        <f>IF('Town Data'!I44&gt;9,'Town Data'!H44,"*")</f>
        <v>7456088.91</v>
      </c>
      <c r="G48" s="49">
        <f>IF('Town Data'!K44&gt;9,'Town Data'!J44,"*")</f>
        <v>1097598.91</v>
      </c>
      <c r="H48" s="50" t="str">
        <f>IF('Town Data'!M44&gt;9,'Town Data'!L44,"*")</f>
        <v>*</v>
      </c>
      <c r="I48" s="9">
        <f t="shared" si="0"/>
        <v>0.2061889508771966</v>
      </c>
      <c r="J48" s="9">
        <f t="shared" si="1"/>
        <v>0.20919151605207054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644509.47</v>
      </c>
      <c r="D49" s="53">
        <f>IF('Town Data'!E45&gt;9,'Town Data'!D45,"*")</f>
        <v>318583.63</v>
      </c>
      <c r="E49" s="54" t="str">
        <f>IF('Town Data'!G45&gt;9,'Town Data'!F45,"*")</f>
        <v>*</v>
      </c>
      <c r="F49" s="53">
        <f>IF('Town Data'!I45&gt;9,'Town Data'!H45,"*")</f>
        <v>690150.22</v>
      </c>
      <c r="G49" s="53">
        <f>IF('Town Data'!K45&gt;9,'Town Data'!J45,"*")</f>
        <v>332312.34</v>
      </c>
      <c r="H49" s="54" t="str">
        <f>IF('Town Data'!M45&gt;9,'Town Data'!L45,"*")</f>
        <v>*</v>
      </c>
      <c r="I49" s="22">
        <f t="shared" si="0"/>
        <v>-0.06613161696883904</v>
      </c>
      <c r="J49" s="22">
        <f t="shared" si="1"/>
        <v>-0.04131266988159398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651590.58</v>
      </c>
      <c r="D50" s="49">
        <f>IF('Town Data'!E46&gt;9,'Town Data'!D46,"*")</f>
        <v>254683.94</v>
      </c>
      <c r="E50" s="50" t="str">
        <f>IF('Town Data'!G46&gt;9,'Town Data'!F46,"*")</f>
        <v>*</v>
      </c>
      <c r="F50" s="51">
        <f>IF('Town Data'!I46&gt;9,'Town Data'!H46,"*")</f>
        <v>585014.7</v>
      </c>
      <c r="G50" s="49">
        <f>IF('Town Data'!K46&gt;9,'Town Data'!J46,"*")</f>
        <v>221397.33</v>
      </c>
      <c r="H50" s="50" t="str">
        <f>IF('Town Data'!M46&gt;9,'Town Data'!L46,"*")</f>
        <v>*</v>
      </c>
      <c r="I50" s="9">
        <f t="shared" si="0"/>
        <v>0.11380206343532907</v>
      </c>
      <c r="J50" s="9">
        <f t="shared" si="1"/>
        <v>0.15034783843147528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1353333.47</v>
      </c>
      <c r="D51" s="53">
        <f>IF('Town Data'!E47&gt;9,'Town Data'!D47,"*")</f>
        <v>626531.51</v>
      </c>
      <c r="E51" s="54" t="str">
        <f>IF('Town Data'!G47&gt;9,'Town Data'!F47,"*")</f>
        <v>*</v>
      </c>
      <c r="F51" s="53">
        <f>IF('Town Data'!I47&gt;9,'Town Data'!H47,"*")</f>
        <v>1145117</v>
      </c>
      <c r="G51" s="53">
        <f>IF('Town Data'!K47&gt;9,'Town Data'!J47,"*")</f>
        <v>472171</v>
      </c>
      <c r="H51" s="54" t="str">
        <f>IF('Town Data'!M47&gt;9,'Town Data'!L47,"*")</f>
        <v>*</v>
      </c>
      <c r="I51" s="22">
        <f t="shared" si="0"/>
        <v>0.18182986541986537</v>
      </c>
      <c r="J51" s="22">
        <f t="shared" si="1"/>
        <v>0.3269165408294876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8770157.32</v>
      </c>
      <c r="D52" s="49">
        <f>IF('Town Data'!E48&gt;9,'Town Data'!D48,"*")</f>
        <v>2818557.26</v>
      </c>
      <c r="E52" s="50" t="str">
        <f>IF('Town Data'!G48&gt;9,'Town Data'!F48,"*")</f>
        <v>*</v>
      </c>
      <c r="F52" s="51">
        <f>IF('Town Data'!I48&gt;9,'Town Data'!H48,"*")</f>
        <v>9108975.35</v>
      </c>
      <c r="G52" s="49">
        <f>IF('Town Data'!K48&gt;9,'Town Data'!J48,"*")</f>
        <v>2849417.72</v>
      </c>
      <c r="H52" s="50" t="str">
        <f>IF('Town Data'!M48&gt;9,'Town Data'!L48,"*")</f>
        <v>*</v>
      </c>
      <c r="I52" s="9">
        <f t="shared" si="0"/>
        <v>-0.03719606398978776</v>
      </c>
      <c r="J52" s="9">
        <f t="shared" si="1"/>
        <v>-0.010830444333728796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3771591.12</v>
      </c>
      <c r="D53" s="53">
        <f>IF('Town Data'!E49&gt;9,'Town Data'!D49,"*")</f>
        <v>3462086.95</v>
      </c>
      <c r="E53" s="54" t="str">
        <f>IF('Town Data'!G49&gt;9,'Town Data'!F49,"*")</f>
        <v>*</v>
      </c>
      <c r="F53" s="53">
        <f>IF('Town Data'!I49&gt;9,'Town Data'!H49,"*")</f>
        <v>4367099</v>
      </c>
      <c r="G53" s="53">
        <f>IF('Town Data'!K49&gt;9,'Town Data'!J49,"*")</f>
        <v>3656990</v>
      </c>
      <c r="H53" s="54" t="str">
        <f>IF('Town Data'!M49&gt;9,'Town Data'!L49,"*")</f>
        <v>*</v>
      </c>
      <c r="I53" s="22">
        <f t="shared" si="0"/>
        <v>-0.13636234946814804</v>
      </c>
      <c r="J53" s="22">
        <f t="shared" si="1"/>
        <v>-0.05329603034189315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2860913.92</v>
      </c>
      <c r="D54" s="49">
        <f>IF('Town Data'!E50&gt;9,'Town Data'!D50,"*")</f>
        <v>1083431.97</v>
      </c>
      <c r="E54" s="50" t="str">
        <f>IF('Town Data'!G50&gt;9,'Town Data'!F50,"*")</f>
        <v>*</v>
      </c>
      <c r="F54" s="51">
        <f>IF('Town Data'!I50&gt;9,'Town Data'!H50,"*")</f>
        <v>2658958.75</v>
      </c>
      <c r="G54" s="49">
        <f>IF('Town Data'!K50&gt;9,'Town Data'!J50,"*")</f>
        <v>922385.63</v>
      </c>
      <c r="H54" s="50" t="str">
        <f>IF('Town Data'!M50&gt;9,'Town Data'!L50,"*")</f>
        <v>*</v>
      </c>
      <c r="I54" s="9">
        <f t="shared" si="0"/>
        <v>0.07595272773599814</v>
      </c>
      <c r="J54" s="9">
        <f t="shared" si="1"/>
        <v>0.17459762463992415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4951248.89</v>
      </c>
      <c r="D55" s="53">
        <f>IF('Town Data'!E51&gt;9,'Town Data'!D51,"*")</f>
        <v>2468548.89</v>
      </c>
      <c r="E55" s="54" t="str">
        <f>IF('Town Data'!G51&gt;9,'Town Data'!F51,"*")</f>
        <v>*</v>
      </c>
      <c r="F55" s="53">
        <f>IF('Town Data'!I51&gt;9,'Town Data'!H51,"*")</f>
        <v>4892337.47</v>
      </c>
      <c r="G55" s="53">
        <f>IF('Town Data'!K51&gt;9,'Town Data'!J51,"*")</f>
        <v>2203730.45</v>
      </c>
      <c r="H55" s="54" t="str">
        <f>IF('Town Data'!M51&gt;9,'Town Data'!L51,"*")</f>
        <v>*</v>
      </c>
      <c r="I55" s="22">
        <f t="shared" si="0"/>
        <v>0.012041569160191218</v>
      </c>
      <c r="J55" s="22">
        <f t="shared" si="1"/>
        <v>0.12016825378984074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9196752.54</v>
      </c>
      <c r="D56" s="49">
        <f>IF('Town Data'!E52&gt;9,'Town Data'!D52,"*")</f>
        <v>2894801.01</v>
      </c>
      <c r="E56" s="50">
        <f>IF('Town Data'!G52&gt;9,'Town Data'!F52,"*")</f>
        <v>48275.6666662</v>
      </c>
      <c r="F56" s="51">
        <f>IF('Town Data'!I52&gt;9,'Town Data'!H52,"*")</f>
        <v>9465241.79</v>
      </c>
      <c r="G56" s="49">
        <f>IF('Town Data'!K52&gt;9,'Town Data'!J52,"*")</f>
        <v>2850021.64</v>
      </c>
      <c r="H56" s="50">
        <f>IF('Town Data'!M52&gt;9,'Town Data'!L52,"*")</f>
        <v>65583.3333329</v>
      </c>
      <c r="I56" s="9">
        <f t="shared" si="0"/>
        <v>-0.0283658099768416</v>
      </c>
      <c r="J56" s="9">
        <f t="shared" si="1"/>
        <v>0.015711940348635264</v>
      </c>
      <c r="K56" s="9">
        <f t="shared" si="2"/>
        <v>-0.26390343075193434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30133566.92</v>
      </c>
      <c r="D57" s="53">
        <f>IF('Town Data'!E53&gt;9,'Town Data'!D53,"*")</f>
        <v>8195587.46</v>
      </c>
      <c r="E57" s="54">
        <f>IF('Town Data'!G53&gt;9,'Town Data'!F53,"*")</f>
        <v>269542.833332</v>
      </c>
      <c r="F57" s="53">
        <f>IF('Town Data'!I53&gt;9,'Town Data'!H53,"*")</f>
        <v>34124083.24</v>
      </c>
      <c r="G57" s="53">
        <f>IF('Town Data'!K53&gt;9,'Town Data'!J53,"*")</f>
        <v>8200463.66</v>
      </c>
      <c r="H57" s="54">
        <f>IF('Town Data'!M53&gt;9,'Town Data'!L53,"*")</f>
        <v>305316.6666655</v>
      </c>
      <c r="I57" s="22">
        <f t="shared" si="0"/>
        <v>-0.116941348780979</v>
      </c>
      <c r="J57" s="22">
        <f t="shared" si="1"/>
        <v>-0.0005946249141722538</v>
      </c>
      <c r="K57" s="22">
        <f t="shared" si="2"/>
        <v>-0.11716960532879522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33930493.83</v>
      </c>
      <c r="D58" s="49">
        <f>IF('Town Data'!E54&gt;9,'Town Data'!D54,"*")</f>
        <v>9714012.43</v>
      </c>
      <c r="E58" s="50">
        <f>IF('Town Data'!G54&gt;9,'Town Data'!F54,"*")</f>
        <v>156431.4999989</v>
      </c>
      <c r="F58" s="51">
        <f>IF('Town Data'!I54&gt;9,'Town Data'!H54,"*")</f>
        <v>30853296.31</v>
      </c>
      <c r="G58" s="49">
        <f>IF('Town Data'!K54&gt;9,'Town Data'!J54,"*")</f>
        <v>9081437.79</v>
      </c>
      <c r="H58" s="50">
        <f>IF('Town Data'!M54&gt;9,'Town Data'!L54,"*")</f>
        <v>209599.999999</v>
      </c>
      <c r="I58" s="9">
        <f t="shared" si="0"/>
        <v>0.09973642650956019</v>
      </c>
      <c r="J58" s="9">
        <f t="shared" si="1"/>
        <v>0.06965578079459603</v>
      </c>
      <c r="K58" s="9">
        <f t="shared" si="2"/>
        <v>-0.25366650763527515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19710623.93</v>
      </c>
      <c r="D59" s="53">
        <f>IF('Town Data'!E55&gt;9,'Town Data'!D55,"*")</f>
        <v>4167579.66</v>
      </c>
      <c r="E59" s="54">
        <f>IF('Town Data'!G55&gt;9,'Town Data'!F55,"*")</f>
        <v>76244.8333327</v>
      </c>
      <c r="F59" s="53">
        <f>IF('Town Data'!I55&gt;9,'Town Data'!H55,"*")</f>
        <v>21113046.18</v>
      </c>
      <c r="G59" s="53">
        <f>IF('Town Data'!K55&gt;9,'Town Data'!J55,"*")</f>
        <v>3948395.67</v>
      </c>
      <c r="H59" s="54">
        <f>IF('Town Data'!M55&gt;9,'Town Data'!L55,"*")</f>
        <v>45949.9999994</v>
      </c>
      <c r="I59" s="22">
        <f t="shared" si="0"/>
        <v>-0.06642443909057939</v>
      </c>
      <c r="J59" s="22">
        <f t="shared" si="1"/>
        <v>0.05551216451415069</v>
      </c>
      <c r="K59" s="22">
        <f t="shared" si="2"/>
        <v>0.659299963736574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15750659.86</v>
      </c>
      <c r="D60" s="49">
        <f>IF('Town Data'!E56&gt;9,'Town Data'!D56,"*")</f>
        <v>6026624.05</v>
      </c>
      <c r="E60" s="50">
        <f>IF('Town Data'!G56&gt;9,'Town Data'!F56,"*")</f>
        <v>163132.9999993</v>
      </c>
      <c r="F60" s="51">
        <f>IF('Town Data'!I56&gt;9,'Town Data'!H56,"*")</f>
        <v>15560924.39</v>
      </c>
      <c r="G60" s="49">
        <f>IF('Town Data'!K56&gt;9,'Town Data'!J56,"*")</f>
        <v>5933480.79</v>
      </c>
      <c r="H60" s="50">
        <f>IF('Town Data'!M56&gt;9,'Town Data'!L56,"*")</f>
        <v>849852.6666658</v>
      </c>
      <c r="I60" s="9">
        <f t="shared" si="0"/>
        <v>0.01219307190528665</v>
      </c>
      <c r="J60" s="9">
        <f t="shared" si="1"/>
        <v>0.015697912118798615</v>
      </c>
      <c r="K60" s="9">
        <f t="shared" si="2"/>
        <v>-0.8080455514256201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20428970.27</v>
      </c>
      <c r="D61" s="53">
        <f>IF('Town Data'!E57&gt;9,'Town Data'!D57,"*")</f>
        <v>7272912.44</v>
      </c>
      <c r="E61" s="54">
        <f>IF('Town Data'!G57&gt;9,'Town Data'!F57,"*")</f>
        <v>325207.4999985</v>
      </c>
      <c r="F61" s="53">
        <f>IF('Town Data'!I57&gt;9,'Town Data'!H57,"*")</f>
        <v>28965991.95</v>
      </c>
      <c r="G61" s="53">
        <f>IF('Town Data'!K57&gt;9,'Town Data'!J57,"*")</f>
        <v>6301028.51</v>
      </c>
      <c r="H61" s="54">
        <f>IF('Town Data'!M57&gt;9,'Town Data'!L57,"*")</f>
        <v>384833.3333321</v>
      </c>
      <c r="I61" s="22">
        <f t="shared" si="0"/>
        <v>-0.2947256801954611</v>
      </c>
      <c r="J61" s="22">
        <f t="shared" si="1"/>
        <v>0.15424210959489862</v>
      </c>
      <c r="K61" s="22">
        <f t="shared" si="2"/>
        <v>-0.15493936769283095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10807690.74</v>
      </c>
      <c r="D62" s="49">
        <f>IF('Town Data'!E58&gt;9,'Town Data'!D58,"*")</f>
        <v>784712.9</v>
      </c>
      <c r="E62" s="50" t="str">
        <f>IF('Town Data'!G58&gt;9,'Town Data'!F58,"*")</f>
        <v>*</v>
      </c>
      <c r="F62" s="51">
        <f>IF('Town Data'!I58&gt;9,'Town Data'!H58,"*")</f>
        <v>10671722.07</v>
      </c>
      <c r="G62" s="49">
        <f>IF('Town Data'!K58&gt;9,'Town Data'!J58,"*")</f>
        <v>735642.12</v>
      </c>
      <c r="H62" s="50" t="str">
        <f>IF('Town Data'!M58&gt;9,'Town Data'!L58,"*")</f>
        <v>*</v>
      </c>
      <c r="I62" s="9">
        <f t="shared" si="0"/>
        <v>0.012741024279692464</v>
      </c>
      <c r="J62" s="9">
        <f t="shared" si="1"/>
        <v>0.06670469059058232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2844063.23</v>
      </c>
      <c r="D63" s="53">
        <f>IF('Town Data'!E59&gt;9,'Town Data'!D59,"*")</f>
        <v>169347.16</v>
      </c>
      <c r="E63" s="54" t="str">
        <f>IF('Town Data'!G59&gt;9,'Town Data'!F59,"*")</f>
        <v>*</v>
      </c>
      <c r="F63" s="53">
        <f>IF('Town Data'!I59&gt;9,'Town Data'!H59,"*")</f>
        <v>3288270.56</v>
      </c>
      <c r="G63" s="53">
        <f>IF('Town Data'!K59&gt;9,'Town Data'!J59,"*")</f>
        <v>174152.81</v>
      </c>
      <c r="H63" s="54" t="str">
        <f>IF('Town Data'!M59&gt;9,'Town Data'!L59,"*")</f>
        <v>*</v>
      </c>
      <c r="I63" s="22">
        <f t="shared" si="0"/>
        <v>-0.13508843688336888</v>
      </c>
      <c r="J63" s="22">
        <f t="shared" si="1"/>
        <v>-0.027594444212528033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21446027.43</v>
      </c>
      <c r="D64" s="49">
        <f>IF('Town Data'!E60&gt;9,'Town Data'!D60,"*")</f>
        <v>3945327.86</v>
      </c>
      <c r="E64" s="50">
        <f>IF('Town Data'!G60&gt;9,'Town Data'!F60,"*")</f>
        <v>46766.9999992</v>
      </c>
      <c r="F64" s="51">
        <f>IF('Town Data'!I60&gt;9,'Town Data'!H60,"*")</f>
        <v>17156505.97</v>
      </c>
      <c r="G64" s="49">
        <f>IF('Town Data'!K60&gt;9,'Town Data'!J60,"*")</f>
        <v>3797018.38</v>
      </c>
      <c r="H64" s="50">
        <f>IF('Town Data'!M60&gt;9,'Town Data'!L60,"*")</f>
        <v>119178.3333324</v>
      </c>
      <c r="I64" s="9">
        <f t="shared" si="0"/>
        <v>0.2500230214415856</v>
      </c>
      <c r="J64" s="9">
        <f t="shared" si="1"/>
        <v>0.03905945801610789</v>
      </c>
      <c r="K64" s="9">
        <f t="shared" si="2"/>
        <v>-0.607588068304645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3608356.68</v>
      </c>
      <c r="D65" s="53">
        <f>IF('Town Data'!E61&gt;9,'Town Data'!D61,"*")</f>
        <v>1070585.08</v>
      </c>
      <c r="E65" s="54" t="str">
        <f>IF('Town Data'!G61&gt;9,'Town Data'!F61,"*")</f>
        <v>*</v>
      </c>
      <c r="F65" s="53">
        <f>IF('Town Data'!I61&gt;9,'Town Data'!H61,"*")</f>
        <v>3763764.85</v>
      </c>
      <c r="G65" s="53">
        <f>IF('Town Data'!K61&gt;9,'Town Data'!J61,"*")</f>
        <v>1043444.25</v>
      </c>
      <c r="H65" s="54" t="str">
        <f>IF('Town Data'!M61&gt;9,'Town Data'!L61,"*")</f>
        <v>*</v>
      </c>
      <c r="I65" s="22">
        <f t="shared" si="0"/>
        <v>-0.04129061622965099</v>
      </c>
      <c r="J65" s="22">
        <f t="shared" si="1"/>
        <v>0.026010809873167708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10903897.07</v>
      </c>
      <c r="D66" s="49">
        <f>IF('Town Data'!E62&gt;9,'Town Data'!D62,"*")</f>
        <v>822374.39</v>
      </c>
      <c r="E66" s="50" t="str">
        <f>IF('Town Data'!G62&gt;9,'Town Data'!F62,"*")</f>
        <v>*</v>
      </c>
      <c r="F66" s="51">
        <f>IF('Town Data'!I62&gt;9,'Town Data'!H62,"*")</f>
        <v>9161458</v>
      </c>
      <c r="G66" s="49">
        <f>IF('Town Data'!K62&gt;9,'Town Data'!J62,"*")</f>
        <v>714677</v>
      </c>
      <c r="H66" s="50" t="str">
        <f>IF('Town Data'!M62&gt;9,'Town Data'!L62,"*")</f>
        <v>*</v>
      </c>
      <c r="I66" s="9">
        <f t="shared" si="0"/>
        <v>0.19019233292342771</v>
      </c>
      <c r="J66" s="9">
        <f t="shared" si="1"/>
        <v>0.15069379593858487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1944608.98</v>
      </c>
      <c r="D67" s="53">
        <f>IF('Town Data'!E63&gt;9,'Town Data'!D63,"*")</f>
        <v>645261.25</v>
      </c>
      <c r="E67" s="54" t="str">
        <f>IF('Town Data'!G63&gt;9,'Town Data'!F63,"*")</f>
        <v>*</v>
      </c>
      <c r="F67" s="53">
        <f>IF('Town Data'!I63&gt;9,'Town Data'!H63,"*")</f>
        <v>2794176.28</v>
      </c>
      <c r="G67" s="53">
        <f>IF('Town Data'!K63&gt;9,'Town Data'!J63,"*")</f>
        <v>942224.83</v>
      </c>
      <c r="H67" s="54" t="str">
        <f>IF('Town Data'!M63&gt;9,'Town Data'!L63,"*")</f>
        <v>*</v>
      </c>
      <c r="I67" s="22">
        <f t="shared" si="0"/>
        <v>-0.3040492849649414</v>
      </c>
      <c r="J67" s="22">
        <f t="shared" si="1"/>
        <v>-0.3151727385490361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2428676.83</v>
      </c>
      <c r="D68" s="49">
        <f>IF('Town Data'!E64&gt;9,'Town Data'!D64,"*")</f>
        <v>776150.87</v>
      </c>
      <c r="E68" s="50" t="str">
        <f>IF('Town Data'!G64&gt;9,'Town Data'!F64,"*")</f>
        <v>*</v>
      </c>
      <c r="F68" s="51">
        <f>IF('Town Data'!I64&gt;9,'Town Data'!H64,"*")</f>
        <v>2418526.34</v>
      </c>
      <c r="G68" s="49">
        <f>IF('Town Data'!K64&gt;9,'Town Data'!J64,"*")</f>
        <v>687231.99</v>
      </c>
      <c r="H68" s="50" t="str">
        <f>IF('Town Data'!M64&gt;9,'Town Data'!L64,"*")</f>
        <v>*</v>
      </c>
      <c r="I68" s="9">
        <f t="shared" si="0"/>
        <v>0.004196973103877886</v>
      </c>
      <c r="J68" s="9">
        <f t="shared" si="1"/>
        <v>0.1293869920112421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806978.35</v>
      </c>
      <c r="D69" s="53">
        <f>IF('Town Data'!E65&gt;9,'Town Data'!D65,"*")</f>
        <v>481622.23</v>
      </c>
      <c r="E69" s="54" t="str">
        <f>IF('Town Data'!G65&gt;9,'Town Data'!F65,"*")</f>
        <v>*</v>
      </c>
      <c r="F69" s="53" t="str">
        <f>IF('Town Data'!I65&gt;9,'Town Data'!H65,"*")</f>
        <v>*</v>
      </c>
      <c r="G69" s="53" t="str">
        <f>IF('Town Data'!K65&gt;9,'Town Data'!J65,"*")</f>
        <v>*</v>
      </c>
      <c r="H69" s="54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8">
        <f>IF('Town Data'!C66&gt;9,'Town Data'!B66,"*")</f>
        <v>759604.62</v>
      </c>
      <c r="D70" s="49">
        <f>IF('Town Data'!E66&gt;9,'Town Data'!D66,"*")</f>
        <v>232194.2</v>
      </c>
      <c r="E70" s="50" t="str">
        <f>IF('Town Data'!G66&gt;9,'Town Data'!F66,"*")</f>
        <v>*</v>
      </c>
      <c r="F70" s="51">
        <f>IF('Town Data'!I66&gt;9,'Town Data'!H66,"*")</f>
        <v>1044003.52</v>
      </c>
      <c r="G70" s="49">
        <f>IF('Town Data'!K66&gt;9,'Town Data'!J66,"*")</f>
        <v>274996.75</v>
      </c>
      <c r="H70" s="50" t="str">
        <f>IF('Town Data'!M66&gt;9,'Town Data'!L66,"*")</f>
        <v>*</v>
      </c>
      <c r="I70" s="9">
        <f t="shared" si="0"/>
        <v>-0.27241182098696376</v>
      </c>
      <c r="J70" s="9">
        <f t="shared" si="1"/>
        <v>-0.15564747583380525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52">
        <f>IF('Town Data'!C67&gt;9,'Town Data'!B67,"*")</f>
        <v>7537940.47</v>
      </c>
      <c r="D71" s="53">
        <f>IF('Town Data'!E67&gt;9,'Town Data'!D67,"*")</f>
        <v>1943445.99</v>
      </c>
      <c r="E71" s="54">
        <f>IF('Town Data'!G67&gt;9,'Town Data'!F67,"*")</f>
        <v>28231.9999995</v>
      </c>
      <c r="F71" s="53">
        <f>IF('Town Data'!I67&gt;9,'Town Data'!H67,"*")</f>
        <v>7116605.04</v>
      </c>
      <c r="G71" s="53">
        <f>IF('Town Data'!K67&gt;9,'Town Data'!J67,"*")</f>
        <v>2175764.62</v>
      </c>
      <c r="H71" s="54">
        <f>IF('Town Data'!M67&gt;9,'Town Data'!L67,"*")</f>
        <v>45466.6666663</v>
      </c>
      <c r="I71" s="22">
        <f aca="true" t="shared" si="3" ref="I71:I100">_xlfn.IFERROR((C71-F71)/F71,"")</f>
        <v>0.05920455436711993</v>
      </c>
      <c r="J71" s="22">
        <f aca="true" t="shared" si="4" ref="J71:J100">_xlfn.IFERROR((D71-G71)/G71,"")</f>
        <v>-0.10677562630832746</v>
      </c>
      <c r="K71" s="22">
        <f aca="true" t="shared" si="5" ref="K71:K100">_xlfn.IFERROR((E71-H71)/H71,"")</f>
        <v>-0.3790615835837021</v>
      </c>
      <c r="L71" s="15"/>
    </row>
    <row r="72" spans="1:12" ht="15">
      <c r="A72" s="15"/>
      <c r="B72" s="15" t="str">
        <f>'Town Data'!A68</f>
        <v>RICHFORD</v>
      </c>
      <c r="C72" s="48">
        <f>IF('Town Data'!C68&gt;9,'Town Data'!B68,"*")</f>
        <v>6089515.74</v>
      </c>
      <c r="D72" s="49">
        <f>IF('Town Data'!E68&gt;9,'Town Data'!D68,"*")</f>
        <v>277032.27</v>
      </c>
      <c r="E72" s="50" t="str">
        <f>IF('Town Data'!G68&gt;9,'Town Data'!F68,"*")</f>
        <v>*</v>
      </c>
      <c r="F72" s="51">
        <f>IF('Town Data'!I68&gt;9,'Town Data'!H68,"*")</f>
        <v>5604276</v>
      </c>
      <c r="G72" s="49">
        <f>IF('Town Data'!K68&gt;9,'Town Data'!J68,"*")</f>
        <v>240295</v>
      </c>
      <c r="H72" s="50" t="str">
        <f>IF('Town Data'!M68&gt;9,'Town Data'!L68,"*")</f>
        <v>*</v>
      </c>
      <c r="I72" s="9">
        <f t="shared" si="3"/>
        <v>0.08658384062455173</v>
      </c>
      <c r="J72" s="9">
        <f t="shared" si="4"/>
        <v>0.15288403836950423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52">
        <f>IF('Town Data'!C69&gt;9,'Town Data'!B69,"*")</f>
        <v>8164034.18</v>
      </c>
      <c r="D73" s="53">
        <f>IF('Town Data'!E69&gt;9,'Town Data'!D69,"*")</f>
        <v>2432500.29</v>
      </c>
      <c r="E73" s="54" t="str">
        <f>IF('Town Data'!G69&gt;9,'Town Data'!F69,"*")</f>
        <v>*</v>
      </c>
      <c r="F73" s="53">
        <f>IF('Town Data'!I69&gt;9,'Town Data'!H69,"*")</f>
        <v>6127471.06</v>
      </c>
      <c r="G73" s="53">
        <f>IF('Town Data'!K69&gt;9,'Town Data'!J69,"*")</f>
        <v>1949371.16</v>
      </c>
      <c r="H73" s="54" t="str">
        <f>IF('Town Data'!M69&gt;9,'Town Data'!L69,"*")</f>
        <v>*</v>
      </c>
      <c r="I73" s="22">
        <f t="shared" si="3"/>
        <v>0.33236601202323757</v>
      </c>
      <c r="J73" s="22">
        <f t="shared" si="4"/>
        <v>0.2478384516574053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8">
        <f>IF('Town Data'!C70&gt;9,'Town Data'!B70,"*")</f>
        <v>1370560.53</v>
      </c>
      <c r="D74" s="49">
        <f>IF('Town Data'!E70&gt;9,'Town Data'!D70,"*")</f>
        <v>239453.44</v>
      </c>
      <c r="E74" s="50" t="str">
        <f>IF('Town Data'!G70&gt;9,'Town Data'!F70,"*")</f>
        <v>*</v>
      </c>
      <c r="F74" s="51">
        <f>IF('Town Data'!I70&gt;9,'Town Data'!H70,"*")</f>
        <v>1345429.69</v>
      </c>
      <c r="G74" s="49">
        <f>IF('Town Data'!K70&gt;9,'Town Data'!J70,"*")</f>
        <v>229194.86</v>
      </c>
      <c r="H74" s="50" t="str">
        <f>IF('Town Data'!M70&gt;9,'Town Data'!L70,"*")</f>
        <v>*</v>
      </c>
      <c r="I74" s="9">
        <f t="shared" si="3"/>
        <v>0.018678672090252507</v>
      </c>
      <c r="J74" s="9">
        <f t="shared" si="4"/>
        <v>0.04475920620558427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52">
        <f>IF('Town Data'!C71&gt;9,'Town Data'!B71,"*")</f>
        <v>4892790.78</v>
      </c>
      <c r="D75" s="53">
        <f>IF('Town Data'!E71&gt;9,'Town Data'!D71,"*")</f>
        <v>1218611.17</v>
      </c>
      <c r="E75" s="54">
        <f>IF('Town Data'!G71&gt;9,'Town Data'!F71,"*")</f>
        <v>90045.333333</v>
      </c>
      <c r="F75" s="53">
        <f>IF('Town Data'!I71&gt;9,'Town Data'!H71,"*")</f>
        <v>4866565.94</v>
      </c>
      <c r="G75" s="53">
        <f>IF('Town Data'!K71&gt;9,'Town Data'!J71,"*")</f>
        <v>1174115.49</v>
      </c>
      <c r="H75" s="54" t="str">
        <f>IF('Town Data'!M71&gt;9,'Town Data'!L71,"*")</f>
        <v>*</v>
      </c>
      <c r="I75" s="22">
        <f t="shared" si="3"/>
        <v>0.00538877728635068</v>
      </c>
      <c r="J75" s="22">
        <f t="shared" si="4"/>
        <v>0.03789719186823771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8">
        <f>IF('Town Data'!C72&gt;9,'Town Data'!B72,"*")</f>
        <v>4049628.32</v>
      </c>
      <c r="D76" s="49">
        <f>IF('Town Data'!E72&gt;9,'Town Data'!D72,"*")</f>
        <v>1207163.64</v>
      </c>
      <c r="E76" s="50" t="str">
        <f>IF('Town Data'!G72&gt;9,'Town Data'!F72,"*")</f>
        <v>*</v>
      </c>
      <c r="F76" s="51">
        <f>IF('Town Data'!I72&gt;9,'Town Data'!H72,"*")</f>
        <v>4030227.2</v>
      </c>
      <c r="G76" s="49">
        <f>IF('Town Data'!K72&gt;9,'Town Data'!J72,"*")</f>
        <v>1040850.33</v>
      </c>
      <c r="H76" s="50" t="str">
        <f>IF('Town Data'!M72&gt;9,'Town Data'!L72,"*")</f>
        <v>*</v>
      </c>
      <c r="I76" s="9">
        <f t="shared" si="3"/>
        <v>0.004813902303076026</v>
      </c>
      <c r="J76" s="9">
        <f t="shared" si="4"/>
        <v>0.1597859992031707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52">
        <f>IF('Town Data'!C73&gt;9,'Town Data'!B73,"*")</f>
        <v>39139506.22</v>
      </c>
      <c r="D77" s="53">
        <f>IF('Town Data'!E73&gt;9,'Town Data'!D73,"*")</f>
        <v>15537698.73</v>
      </c>
      <c r="E77" s="54">
        <f>IF('Town Data'!G73&gt;9,'Town Data'!F73,"*")</f>
        <v>732753.3333314</v>
      </c>
      <c r="F77" s="53">
        <f>IF('Town Data'!I73&gt;9,'Town Data'!H73,"*")</f>
        <v>39474828.62</v>
      </c>
      <c r="G77" s="53">
        <f>IF('Town Data'!K73&gt;9,'Town Data'!J73,"*")</f>
        <v>14656672.06</v>
      </c>
      <c r="H77" s="54">
        <f>IF('Town Data'!M73&gt;9,'Town Data'!L73,"*")</f>
        <v>450671.8333313</v>
      </c>
      <c r="I77" s="22">
        <f t="shared" si="3"/>
        <v>-0.008494587860733784</v>
      </c>
      <c r="J77" s="22">
        <f t="shared" si="4"/>
        <v>0.06011096287024381</v>
      </c>
      <c r="K77" s="22">
        <f t="shared" si="5"/>
        <v>0.6259133123874082</v>
      </c>
      <c r="L77" s="15"/>
    </row>
    <row r="78" spans="1:12" ht="15">
      <c r="A78" s="15"/>
      <c r="B78" s="15" t="str">
        <f>'Town Data'!A74</f>
        <v>RUTLAND TOWN</v>
      </c>
      <c r="C78" s="48">
        <f>IF('Town Data'!C74&gt;9,'Town Data'!B74,"*")</f>
        <v>25600847.13</v>
      </c>
      <c r="D78" s="49">
        <f>IF('Town Data'!E74&gt;9,'Town Data'!D74,"*")</f>
        <v>8616540.23</v>
      </c>
      <c r="E78" s="50">
        <f>IF('Town Data'!G74&gt;9,'Town Data'!F74,"*")</f>
        <v>615179.3333324</v>
      </c>
      <c r="F78" s="51">
        <f>IF('Town Data'!I74&gt;9,'Town Data'!H74,"*")</f>
        <v>23122985.17</v>
      </c>
      <c r="G78" s="49">
        <f>IF('Town Data'!K74&gt;9,'Town Data'!J74,"*")</f>
        <v>8834297.82</v>
      </c>
      <c r="H78" s="50">
        <f>IF('Town Data'!M74&gt;9,'Town Data'!L74,"*")</f>
        <v>597349.999999</v>
      </c>
      <c r="I78" s="9">
        <f t="shared" si="3"/>
        <v>0.10716012408358072</v>
      </c>
      <c r="J78" s="9">
        <f t="shared" si="4"/>
        <v>-0.024649111274810957</v>
      </c>
      <c r="K78" s="9">
        <f t="shared" si="5"/>
        <v>0.02984738149063331</v>
      </c>
      <c r="L78" s="15"/>
    </row>
    <row r="79" spans="1:12" ht="15">
      <c r="A79" s="15"/>
      <c r="B79" s="27" t="str">
        <f>'Town Data'!A75</f>
        <v>SHAFTSBURY</v>
      </c>
      <c r="C79" s="52">
        <f>IF('Town Data'!C75&gt;9,'Town Data'!B75,"*")</f>
        <v>6793104.13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4788174</v>
      </c>
      <c r="G79" s="53" t="str">
        <f>IF('Town Data'!K75&gt;9,'Town Data'!J75,"*")</f>
        <v>*</v>
      </c>
      <c r="H79" s="54" t="str">
        <f>IF('Town Data'!M75&gt;9,'Town Data'!L75,"*")</f>
        <v>*</v>
      </c>
      <c r="I79" s="22">
        <f t="shared" si="3"/>
        <v>0.4187254118166967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SHELBURNE</v>
      </c>
      <c r="C80" s="48">
        <f>IF('Town Data'!C76&gt;9,'Town Data'!B76,"*")</f>
        <v>15691815.4</v>
      </c>
      <c r="D80" s="49">
        <f>IF('Town Data'!E76&gt;9,'Town Data'!D76,"*")</f>
        <v>4865343.48</v>
      </c>
      <c r="E80" s="50">
        <f>IF('Town Data'!G76&gt;9,'Town Data'!F76,"*")</f>
        <v>38020.1666662</v>
      </c>
      <c r="F80" s="51">
        <f>IF('Town Data'!I76&gt;9,'Town Data'!H76,"*")</f>
        <v>13022912.87</v>
      </c>
      <c r="G80" s="49">
        <f>IF('Town Data'!K76&gt;9,'Town Data'!J76,"*")</f>
        <v>4799391.52</v>
      </c>
      <c r="H80" s="50" t="str">
        <f>IF('Town Data'!M76&gt;9,'Town Data'!L76,"*")</f>
        <v>*</v>
      </c>
      <c r="I80" s="9">
        <f t="shared" si="3"/>
        <v>0.204938983823517</v>
      </c>
      <c r="J80" s="9">
        <f t="shared" si="4"/>
        <v>0.01374173366043721</v>
      </c>
      <c r="K80" s="9">
        <f t="shared" si="5"/>
      </c>
      <c r="L80" s="15"/>
    </row>
    <row r="81" spans="1:12" ht="15">
      <c r="A81" s="15"/>
      <c r="B81" s="27" t="str">
        <f>'Town Data'!A77</f>
        <v>SOUTH BURLINGTON</v>
      </c>
      <c r="C81" s="52">
        <f>IF('Town Data'!C77&gt;9,'Town Data'!B77,"*")</f>
        <v>139160239.83</v>
      </c>
      <c r="D81" s="53">
        <f>IF('Town Data'!E77&gt;9,'Town Data'!D77,"*")</f>
        <v>28706592.43</v>
      </c>
      <c r="E81" s="54">
        <f>IF('Town Data'!G77&gt;9,'Town Data'!F77,"*")</f>
        <v>1693983.6666626</v>
      </c>
      <c r="F81" s="53">
        <f>IF('Town Data'!I77&gt;9,'Town Data'!H77,"*")</f>
        <v>152664142.11</v>
      </c>
      <c r="G81" s="53">
        <f>IF('Town Data'!K77&gt;9,'Town Data'!J77,"*")</f>
        <v>29831269.56</v>
      </c>
      <c r="H81" s="54">
        <f>IF('Town Data'!M77&gt;9,'Town Data'!L77,"*")</f>
        <v>1311592.8333286</v>
      </c>
      <c r="I81" s="22">
        <f t="shared" si="3"/>
        <v>-0.08845497111083199</v>
      </c>
      <c r="J81" s="22">
        <f t="shared" si="4"/>
        <v>-0.037701282801186925</v>
      </c>
      <c r="K81" s="22">
        <f t="shared" si="5"/>
        <v>0.2915469066444628</v>
      </c>
      <c r="L81" s="15"/>
    </row>
    <row r="82" spans="1:12" ht="15">
      <c r="A82" s="15"/>
      <c r="B82" s="15" t="str">
        <f>'Town Data'!A78</f>
        <v>SOUTH HERO</v>
      </c>
      <c r="C82" s="48">
        <f>IF('Town Data'!C78&gt;9,'Town Data'!B78,"*")</f>
        <v>2215568.58</v>
      </c>
      <c r="D82" s="49">
        <f>IF('Town Data'!E78&gt;9,'Town Data'!D78,"*")</f>
        <v>622895.86</v>
      </c>
      <c r="E82" s="50" t="str">
        <f>IF('Town Data'!G78&gt;9,'Town Data'!F78,"*")</f>
        <v>*</v>
      </c>
      <c r="F82" s="51">
        <f>IF('Town Data'!I78&gt;9,'Town Data'!H78,"*")</f>
        <v>1804923.84</v>
      </c>
      <c r="G82" s="49">
        <f>IF('Town Data'!K78&gt;9,'Town Data'!J78,"*")</f>
        <v>549356.38</v>
      </c>
      <c r="H82" s="50" t="str">
        <f>IF('Town Data'!M78&gt;9,'Town Data'!L78,"*")</f>
        <v>*</v>
      </c>
      <c r="I82" s="9">
        <f t="shared" si="3"/>
        <v>0.22751361076819726</v>
      </c>
      <c r="J82" s="9">
        <f t="shared" si="4"/>
        <v>0.13386479647328384</v>
      </c>
      <c r="K82" s="9">
        <f t="shared" si="5"/>
      </c>
      <c r="L82" s="15"/>
    </row>
    <row r="83" spans="1:12" ht="15">
      <c r="A83" s="15"/>
      <c r="B83" s="27" t="str">
        <f>'Town Data'!A79</f>
        <v>SPRINGFIELD</v>
      </c>
      <c r="C83" s="52">
        <f>IF('Town Data'!C79&gt;9,'Town Data'!B79,"*")</f>
        <v>17822369.47</v>
      </c>
      <c r="D83" s="53">
        <f>IF('Town Data'!E79&gt;9,'Town Data'!D79,"*")</f>
        <v>5025982.61</v>
      </c>
      <c r="E83" s="54">
        <f>IF('Town Data'!G79&gt;9,'Town Data'!F79,"*")</f>
        <v>173526.6666661</v>
      </c>
      <c r="F83" s="53">
        <f>IF('Town Data'!I79&gt;9,'Town Data'!H79,"*")</f>
        <v>16488597.58</v>
      </c>
      <c r="G83" s="53">
        <f>IF('Town Data'!K79&gt;9,'Town Data'!J79,"*")</f>
        <v>4183880.91</v>
      </c>
      <c r="H83" s="54">
        <f>IF('Town Data'!M79&gt;9,'Town Data'!L79,"*")</f>
        <v>2043501.8333324</v>
      </c>
      <c r="I83" s="22">
        <f t="shared" si="3"/>
        <v>0.08089055988714346</v>
      </c>
      <c r="J83" s="22">
        <f t="shared" si="4"/>
        <v>0.20127286557972324</v>
      </c>
      <c r="K83" s="22">
        <f t="shared" si="5"/>
        <v>-0.915083674584659</v>
      </c>
      <c r="L83" s="15"/>
    </row>
    <row r="84" spans="1:12" ht="15">
      <c r="A84" s="15"/>
      <c r="B84" s="15" t="str">
        <f>'Town Data'!A80</f>
        <v>ST ALBANS</v>
      </c>
      <c r="C84" s="48">
        <f>IF('Town Data'!C80&gt;9,'Town Data'!B80,"*")</f>
        <v>50558455.2</v>
      </c>
      <c r="D84" s="51">
        <f>IF('Town Data'!E80&gt;9,'Town Data'!D80,"*")</f>
        <v>4772844.12</v>
      </c>
      <c r="E84" s="58">
        <f>IF('Town Data'!G80&gt;9,'Town Data'!F80,"*")</f>
        <v>145847.166666</v>
      </c>
      <c r="F84" s="51">
        <f>IF('Town Data'!I80&gt;9,'Town Data'!H80,"*")</f>
        <v>55209377.76</v>
      </c>
      <c r="G84" s="49">
        <f>IF('Town Data'!K80&gt;9,'Town Data'!J80,"*")</f>
        <v>4311861.52</v>
      </c>
      <c r="H84" s="50">
        <f>IF('Town Data'!M80&gt;9,'Town Data'!L80,"*")</f>
        <v>108507.4999993</v>
      </c>
      <c r="I84" s="9">
        <f t="shared" si="3"/>
        <v>-0.08424153194078664</v>
      </c>
      <c r="J84" s="9">
        <f t="shared" si="4"/>
        <v>0.10691034437488164</v>
      </c>
      <c r="K84" s="9">
        <f t="shared" si="5"/>
        <v>0.34412060610502404</v>
      </c>
      <c r="L84" s="15"/>
    </row>
    <row r="85" spans="1:12" ht="15">
      <c r="A85" s="15"/>
      <c r="B85" s="27" t="str">
        <f>'Town Data'!A81</f>
        <v>ST ALBANS TOWN</v>
      </c>
      <c r="C85" s="52">
        <f>IF('Town Data'!C81&gt;9,'Town Data'!B81,"*")</f>
        <v>21734081.4</v>
      </c>
      <c r="D85" s="53">
        <f>IF('Town Data'!E81&gt;9,'Town Data'!D81,"*")</f>
        <v>6217019.95</v>
      </c>
      <c r="E85" s="54">
        <f>IF('Town Data'!G81&gt;9,'Town Data'!F81,"*")</f>
        <v>70066.4999996</v>
      </c>
      <c r="F85" s="53">
        <f>IF('Town Data'!I81&gt;9,'Town Data'!H81,"*")</f>
        <v>21135949.13</v>
      </c>
      <c r="G85" s="53">
        <f>IF('Town Data'!K81&gt;9,'Town Data'!J81,"*")</f>
        <v>5606640.77</v>
      </c>
      <c r="H85" s="54">
        <f>IF('Town Data'!M81&gt;9,'Town Data'!L81,"*")</f>
        <v>78758.1666662</v>
      </c>
      <c r="I85" s="22">
        <f t="shared" si="3"/>
        <v>0.028299286032583273</v>
      </c>
      <c r="J85" s="22">
        <f t="shared" si="4"/>
        <v>0.10886718180091297</v>
      </c>
      <c r="K85" s="22">
        <f t="shared" si="5"/>
        <v>-0.11035892574084182</v>
      </c>
      <c r="L85" s="15"/>
    </row>
    <row r="86" spans="1:12" ht="15">
      <c r="A86" s="15"/>
      <c r="B86" s="15" t="str">
        <f>'Town Data'!A82</f>
        <v>ST JOHNSBURY</v>
      </c>
      <c r="C86" s="48">
        <f>IF('Town Data'!C82&gt;9,'Town Data'!B82,"*")</f>
        <v>19304218.03</v>
      </c>
      <c r="D86" s="49">
        <f>IF('Town Data'!E82&gt;9,'Town Data'!D82,"*")</f>
        <v>6111395.44</v>
      </c>
      <c r="E86" s="50">
        <f>IF('Town Data'!G82&gt;9,'Town Data'!F82,"*")</f>
        <v>344464.8333318</v>
      </c>
      <c r="F86" s="51">
        <f>IF('Town Data'!I82&gt;9,'Town Data'!H82,"*")</f>
        <v>20212279.96</v>
      </c>
      <c r="G86" s="49">
        <f>IF('Town Data'!K82&gt;9,'Town Data'!J82,"*")</f>
        <v>6374824.32</v>
      </c>
      <c r="H86" s="50">
        <f>IF('Town Data'!M82&gt;9,'Town Data'!L82,"*")</f>
        <v>319810.3333319</v>
      </c>
      <c r="I86" s="9">
        <f t="shared" si="3"/>
        <v>-0.04492624937894436</v>
      </c>
      <c r="J86" s="9">
        <f t="shared" si="4"/>
        <v>-0.04132331602826035</v>
      </c>
      <c r="K86" s="9">
        <f t="shared" si="5"/>
        <v>0.07709100498111014</v>
      </c>
      <c r="L86" s="15"/>
    </row>
    <row r="87" spans="1:12" ht="15">
      <c r="A87" s="15"/>
      <c r="B87" s="27" t="str">
        <f>'Town Data'!A83</f>
        <v>STOWE</v>
      </c>
      <c r="C87" s="52">
        <f>IF('Town Data'!C83&gt;9,'Town Data'!B83,"*")</f>
        <v>9038971.87</v>
      </c>
      <c r="D87" s="53">
        <f>IF('Town Data'!E83&gt;9,'Town Data'!D83,"*")</f>
        <v>3743192.48</v>
      </c>
      <c r="E87" s="54">
        <f>IF('Town Data'!G83&gt;9,'Town Data'!F83,"*")</f>
        <v>481811.8333326</v>
      </c>
      <c r="F87" s="53">
        <f>IF('Town Data'!I83&gt;9,'Town Data'!H83,"*")</f>
        <v>9137094.77</v>
      </c>
      <c r="G87" s="53">
        <f>IF('Town Data'!K83&gt;9,'Town Data'!J83,"*")</f>
        <v>3224018.01</v>
      </c>
      <c r="H87" s="54">
        <f>IF('Town Data'!M83&gt;9,'Town Data'!L83,"*")</f>
        <v>355999.166666</v>
      </c>
      <c r="I87" s="22">
        <f t="shared" si="3"/>
        <v>-0.010738960519723314</v>
      </c>
      <c r="J87" s="22">
        <f t="shared" si="4"/>
        <v>0.1610333653191969</v>
      </c>
      <c r="K87" s="22">
        <f t="shared" si="5"/>
        <v>0.3534071943057048</v>
      </c>
      <c r="L87" s="15"/>
    </row>
    <row r="88" spans="1:12" ht="15">
      <c r="A88" s="15"/>
      <c r="B88" s="15" t="str">
        <f>'Town Data'!A84</f>
        <v>SWANTON</v>
      </c>
      <c r="C88" s="48">
        <f>IF('Town Data'!C84&gt;9,'Town Data'!B84,"*")</f>
        <v>11729758.02</v>
      </c>
      <c r="D88" s="49">
        <f>IF('Town Data'!E84&gt;9,'Town Data'!D84,"*")</f>
        <v>2786800.76</v>
      </c>
      <c r="E88" s="50">
        <f>IF('Town Data'!G84&gt;9,'Town Data'!F84,"*")</f>
        <v>17434.4999998</v>
      </c>
      <c r="F88" s="51">
        <f>IF('Town Data'!I84&gt;9,'Town Data'!H84,"*")</f>
        <v>8061617.12</v>
      </c>
      <c r="G88" s="49">
        <f>IF('Town Data'!K84&gt;9,'Town Data'!J84,"*")</f>
        <v>2322574.5</v>
      </c>
      <c r="H88" s="50">
        <f>IF('Town Data'!M84&gt;9,'Town Data'!L84,"*")</f>
        <v>39899.9999996</v>
      </c>
      <c r="I88" s="9">
        <f t="shared" si="3"/>
        <v>0.455013038376598</v>
      </c>
      <c r="J88" s="9">
        <f t="shared" si="4"/>
        <v>0.19987572411563106</v>
      </c>
      <c r="K88" s="9">
        <f t="shared" si="5"/>
        <v>-0.563045112782587</v>
      </c>
      <c r="L88" s="15"/>
    </row>
    <row r="89" spans="1:12" ht="15">
      <c r="A89" s="15"/>
      <c r="B89" s="27" t="str">
        <f>'Town Data'!A85</f>
        <v>THETFORD</v>
      </c>
      <c r="C89" s="52">
        <f>IF('Town Data'!C85&gt;9,'Town Data'!B85,"*")</f>
        <v>1350345.73</v>
      </c>
      <c r="D89" s="53">
        <f>IF('Town Data'!E85&gt;9,'Town Data'!D85,"*")</f>
        <v>511683.94</v>
      </c>
      <c r="E89" s="54" t="str">
        <f>IF('Town Data'!G85&gt;9,'Town Data'!F85,"*")</f>
        <v>*</v>
      </c>
      <c r="F89" s="53">
        <f>IF('Town Data'!I85&gt;9,'Town Data'!H85,"*")</f>
        <v>1485091.23</v>
      </c>
      <c r="G89" s="53">
        <f>IF('Town Data'!K85&gt;9,'Town Data'!J85,"*")</f>
        <v>654167.92</v>
      </c>
      <c r="H89" s="54" t="str">
        <f>IF('Town Data'!M85&gt;9,'Town Data'!L85,"*")</f>
        <v>*</v>
      </c>
      <c r="I89" s="22">
        <f t="shared" si="3"/>
        <v>-0.09073213636848425</v>
      </c>
      <c r="J89" s="22">
        <f t="shared" si="4"/>
        <v>-0.21780948842615216</v>
      </c>
      <c r="K89" s="22">
        <f t="shared" si="5"/>
      </c>
      <c r="L89" s="15"/>
    </row>
    <row r="90" spans="1:12" ht="15">
      <c r="A90" s="15"/>
      <c r="B90" s="15" t="str">
        <f>'Town Data'!A86</f>
        <v>TOWNSHEND</v>
      </c>
      <c r="C90" s="48">
        <f>IF('Town Data'!C86&gt;9,'Town Data'!B86,"*")</f>
        <v>908353.88</v>
      </c>
      <c r="D90" s="49" t="str">
        <f>IF('Town Data'!E86&gt;9,'Town Data'!D86,"*")</f>
        <v>*</v>
      </c>
      <c r="E90" s="50" t="str">
        <f>IF('Town Data'!G86&gt;9,'Town Data'!F86,"*")</f>
        <v>*</v>
      </c>
      <c r="F90" s="51">
        <f>IF('Town Data'!I86&gt;9,'Town Data'!H86,"*")</f>
        <v>863367.46</v>
      </c>
      <c r="G90" s="49">
        <f>IF('Town Data'!K86&gt;9,'Town Data'!J86,"*")</f>
        <v>264381</v>
      </c>
      <c r="H90" s="50" t="str">
        <f>IF('Town Data'!M86&gt;9,'Town Data'!L86,"*")</f>
        <v>*</v>
      </c>
      <c r="I90" s="9">
        <f t="shared" si="3"/>
        <v>0.05210576270734137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VERGENNES</v>
      </c>
      <c r="C91" s="52">
        <f>IF('Town Data'!C87&gt;9,'Town Data'!B87,"*")</f>
        <v>17846235.68</v>
      </c>
      <c r="D91" s="53">
        <f>IF('Town Data'!E87&gt;9,'Town Data'!D87,"*")</f>
        <v>1700475.83</v>
      </c>
      <c r="E91" s="54">
        <f>IF('Town Data'!G87&gt;9,'Town Data'!F87,"*")</f>
        <v>325607.9999995</v>
      </c>
      <c r="F91" s="53">
        <f>IF('Town Data'!I87&gt;9,'Town Data'!H87,"*")</f>
        <v>16819140.45</v>
      </c>
      <c r="G91" s="53">
        <f>IF('Town Data'!K87&gt;9,'Town Data'!J87,"*")</f>
        <v>1401144.28</v>
      </c>
      <c r="H91" s="54">
        <f>IF('Town Data'!M87&gt;9,'Town Data'!L87,"*")</f>
        <v>215733.3333329</v>
      </c>
      <c r="I91" s="22">
        <f t="shared" si="3"/>
        <v>0.06106704638404994</v>
      </c>
      <c r="J91" s="22">
        <f t="shared" si="4"/>
        <v>0.21363363807187655</v>
      </c>
      <c r="K91" s="22">
        <f t="shared" si="5"/>
        <v>0.5093077873925559</v>
      </c>
      <c r="L91" s="15"/>
    </row>
    <row r="92" spans="1:12" ht="15">
      <c r="A92" s="15"/>
      <c r="B92" s="15" t="str">
        <f>'Town Data'!A88</f>
        <v>WAITSFIELD</v>
      </c>
      <c r="C92" s="48">
        <f>IF('Town Data'!C88&gt;9,'Town Data'!B88,"*")</f>
        <v>8597754.83</v>
      </c>
      <c r="D92" s="49">
        <f>IF('Town Data'!E88&gt;9,'Town Data'!D88,"*")</f>
        <v>3766785.17</v>
      </c>
      <c r="E92" s="50" t="str">
        <f>IF('Town Data'!G88&gt;9,'Town Data'!F88,"*")</f>
        <v>*</v>
      </c>
      <c r="F92" s="51">
        <f>IF('Town Data'!I88&gt;9,'Town Data'!H88,"*")</f>
        <v>8838032</v>
      </c>
      <c r="G92" s="49">
        <f>IF('Town Data'!K88&gt;9,'Town Data'!J88,"*")</f>
        <v>3882001</v>
      </c>
      <c r="H92" s="50" t="str">
        <f>IF('Town Data'!M88&gt;9,'Town Data'!L88,"*")</f>
        <v>*</v>
      </c>
      <c r="I92" s="9">
        <f t="shared" si="3"/>
        <v>-0.02718672776925903</v>
      </c>
      <c r="J92" s="9">
        <f t="shared" si="4"/>
        <v>-0.029679495188177456</v>
      </c>
      <c r="K92" s="9">
        <f t="shared" si="5"/>
      </c>
      <c r="L92" s="15"/>
    </row>
    <row r="93" spans="1:12" ht="15">
      <c r="A93" s="15"/>
      <c r="B93" s="27" t="str">
        <f>'Town Data'!A89</f>
        <v>WARREN</v>
      </c>
      <c r="C93" s="52">
        <f>IF('Town Data'!C89&gt;9,'Town Data'!B89,"*")</f>
        <v>854665.4</v>
      </c>
      <c r="D93" s="53">
        <f>IF('Town Data'!E89&gt;9,'Town Data'!D89,"*")</f>
        <v>451582.31</v>
      </c>
      <c r="E93" s="54" t="str">
        <f>IF('Town Data'!G89&gt;9,'Town Data'!F89,"*")</f>
        <v>*</v>
      </c>
      <c r="F93" s="53">
        <f>IF('Town Data'!I89&gt;9,'Town Data'!H89,"*")</f>
        <v>730597.17</v>
      </c>
      <c r="G93" s="53">
        <f>IF('Town Data'!K89&gt;9,'Town Data'!J89,"*")</f>
        <v>375272.17</v>
      </c>
      <c r="H93" s="54" t="str">
        <f>IF('Town Data'!M89&gt;9,'Town Data'!L89,"*")</f>
        <v>*</v>
      </c>
      <c r="I93" s="22">
        <f t="shared" si="3"/>
        <v>0.1698175617077739</v>
      </c>
      <c r="J93" s="22">
        <f t="shared" si="4"/>
        <v>0.20334612076349817</v>
      </c>
      <c r="K93" s="22">
        <f t="shared" si="5"/>
      </c>
      <c r="L93" s="15"/>
    </row>
    <row r="94" spans="1:12" ht="15">
      <c r="A94" s="15"/>
      <c r="B94" s="15" t="str">
        <f>'Town Data'!A90</f>
        <v>WATERBURY</v>
      </c>
      <c r="C94" s="48">
        <f>IF('Town Data'!C90&gt;9,'Town Data'!B90,"*")</f>
        <v>7975033.2</v>
      </c>
      <c r="D94" s="49">
        <f>IF('Town Data'!E90&gt;9,'Town Data'!D90,"*")</f>
        <v>3492681.78</v>
      </c>
      <c r="E94" s="50">
        <f>IF('Town Data'!G90&gt;9,'Town Data'!F90,"*")</f>
        <v>144863.6666662</v>
      </c>
      <c r="F94" s="51">
        <f>IF('Town Data'!I90&gt;9,'Town Data'!H90,"*")</f>
        <v>8408178.65</v>
      </c>
      <c r="G94" s="49">
        <f>IF('Town Data'!K90&gt;9,'Town Data'!J90,"*")</f>
        <v>3017134.37</v>
      </c>
      <c r="H94" s="50">
        <f>IF('Town Data'!M90&gt;9,'Town Data'!L90,"*")</f>
        <v>568299.9999996</v>
      </c>
      <c r="I94" s="9">
        <f t="shared" si="3"/>
        <v>-0.051514777222294174</v>
      </c>
      <c r="J94" s="9">
        <f t="shared" si="4"/>
        <v>0.15761558872832027</v>
      </c>
      <c r="K94" s="9">
        <f t="shared" si="5"/>
        <v>-0.7450929673301038</v>
      </c>
      <c r="L94" s="15"/>
    </row>
    <row r="95" spans="1:12" ht="15">
      <c r="A95" s="15"/>
      <c r="B95" s="27" t="str">
        <f>'Town Data'!A91</f>
        <v>WATERFORD</v>
      </c>
      <c r="C95" s="52">
        <f>IF('Town Data'!C91&gt;9,'Town Data'!B91,"*")</f>
        <v>797573.74</v>
      </c>
      <c r="D95" s="53">
        <f>IF('Town Data'!E91&gt;9,'Town Data'!D91,"*")</f>
        <v>206423.7</v>
      </c>
      <c r="E95" s="54" t="str">
        <f>IF('Town Data'!G91&gt;9,'Town Data'!F91,"*")</f>
        <v>*</v>
      </c>
      <c r="F95" s="53">
        <f>IF('Town Data'!I91&gt;9,'Town Data'!H91,"*")</f>
        <v>686450</v>
      </c>
      <c r="G95" s="53">
        <f>IF('Town Data'!K91&gt;9,'Town Data'!J91,"*")</f>
        <v>290342</v>
      </c>
      <c r="H95" s="54" t="str">
        <f>IF('Town Data'!M91&gt;9,'Town Data'!L91,"*")</f>
        <v>*</v>
      </c>
      <c r="I95" s="22">
        <f t="shared" si="3"/>
        <v>0.16188176851919295</v>
      </c>
      <c r="J95" s="22">
        <f t="shared" si="4"/>
        <v>-0.289032589153481</v>
      </c>
      <c r="K95" s="22">
        <f t="shared" si="5"/>
      </c>
      <c r="L95" s="15"/>
    </row>
    <row r="96" spans="1:12" ht="15">
      <c r="A96" s="15"/>
      <c r="B96" s="15" t="str">
        <f>'Town Data'!A92</f>
        <v>WEATHERSFIELD</v>
      </c>
      <c r="C96" s="48">
        <f>IF('Town Data'!C92&gt;9,'Town Data'!B92,"*")</f>
        <v>1487128.17</v>
      </c>
      <c r="D96" s="49">
        <f>IF('Town Data'!E92&gt;9,'Town Data'!D92,"*")</f>
        <v>401369.51</v>
      </c>
      <c r="E96" s="50" t="str">
        <f>IF('Town Data'!G92&gt;9,'Town Data'!F92,"*")</f>
        <v>*</v>
      </c>
      <c r="F96" s="51">
        <f>IF('Town Data'!I92&gt;9,'Town Data'!H92,"*")</f>
        <v>1927719.74</v>
      </c>
      <c r="G96" s="49">
        <f>IF('Town Data'!K92&gt;9,'Town Data'!J92,"*")</f>
        <v>408960</v>
      </c>
      <c r="H96" s="50" t="str">
        <f>IF('Town Data'!M92&gt;9,'Town Data'!L92,"*")</f>
        <v>*</v>
      </c>
      <c r="I96" s="9">
        <f t="shared" si="3"/>
        <v>-0.22855582212381145</v>
      </c>
      <c r="J96" s="9">
        <f t="shared" si="4"/>
        <v>-0.018560470461658818</v>
      </c>
      <c r="K96" s="9">
        <f t="shared" si="5"/>
      </c>
      <c r="L96" s="15"/>
    </row>
    <row r="97" spans="1:12" ht="15">
      <c r="A97" s="15"/>
      <c r="B97" s="27" t="str">
        <f>'Town Data'!A93</f>
        <v>WEST RUTLAND</v>
      </c>
      <c r="C97" s="52">
        <f>IF('Town Data'!C93&gt;9,'Town Data'!B93,"*")</f>
        <v>3504509.13</v>
      </c>
      <c r="D97" s="53">
        <f>IF('Town Data'!E93&gt;9,'Town Data'!D93,"*")</f>
        <v>853043.92</v>
      </c>
      <c r="E97" s="54" t="str">
        <f>IF('Town Data'!G93&gt;9,'Town Data'!F93,"*")</f>
        <v>*</v>
      </c>
      <c r="F97" s="53">
        <f>IF('Town Data'!I93&gt;9,'Town Data'!H93,"*")</f>
        <v>3949704.94</v>
      </c>
      <c r="G97" s="53">
        <f>IF('Town Data'!K93&gt;9,'Town Data'!J93,"*")</f>
        <v>767933.37</v>
      </c>
      <c r="H97" s="54" t="str">
        <f>IF('Town Data'!M93&gt;9,'Town Data'!L93,"*")</f>
        <v>*</v>
      </c>
      <c r="I97" s="22">
        <f t="shared" si="3"/>
        <v>-0.11271621975893725</v>
      </c>
      <c r="J97" s="22">
        <f t="shared" si="4"/>
        <v>0.11083064407007089</v>
      </c>
      <c r="K97" s="22">
        <f t="shared" si="5"/>
      </c>
      <c r="L97" s="15"/>
    </row>
    <row r="98" spans="1:12" ht="15">
      <c r="A98" s="15"/>
      <c r="B98" s="15" t="str">
        <f>'Town Data'!A94</f>
        <v>WESTMINSTER</v>
      </c>
      <c r="C98" s="48">
        <f>IF('Town Data'!C94&gt;9,'Town Data'!B94,"*")</f>
        <v>1803683.76</v>
      </c>
      <c r="D98" s="49">
        <f>IF('Town Data'!E94&gt;9,'Town Data'!D94,"*")</f>
        <v>466055.94</v>
      </c>
      <c r="E98" s="50" t="str">
        <f>IF('Town Data'!G94&gt;9,'Town Data'!F94,"*")</f>
        <v>*</v>
      </c>
      <c r="F98" s="51">
        <f>IF('Town Data'!I94&gt;9,'Town Data'!H94,"*")</f>
        <v>2192155.3</v>
      </c>
      <c r="G98" s="49">
        <f>IF('Town Data'!K94&gt;9,'Town Data'!J94,"*")</f>
        <v>513755.79</v>
      </c>
      <c r="H98" s="50" t="str">
        <f>IF('Town Data'!M94&gt;9,'Town Data'!L94,"*")</f>
        <v>*</v>
      </c>
      <c r="I98" s="9">
        <f t="shared" si="3"/>
        <v>-0.17720986282313111</v>
      </c>
      <c r="J98" s="9">
        <f t="shared" si="4"/>
        <v>-0.09284537698348855</v>
      </c>
      <c r="K98" s="9">
        <f t="shared" si="5"/>
      </c>
      <c r="L98" s="15"/>
    </row>
    <row r="99" spans="1:12" ht="15">
      <c r="A99" s="15"/>
      <c r="B99" s="27" t="str">
        <f>'Town Data'!A95</f>
        <v>WILLIAMSTOWN</v>
      </c>
      <c r="C99" s="52">
        <f>IF('Town Data'!C95&gt;9,'Town Data'!B95,"*")</f>
        <v>1415813.88</v>
      </c>
      <c r="D99" s="53">
        <f>IF('Town Data'!E95&gt;9,'Town Data'!D95,"*")</f>
        <v>446829.84</v>
      </c>
      <c r="E99" s="54" t="str">
        <f>IF('Town Data'!G95&gt;9,'Town Data'!F95,"*")</f>
        <v>*</v>
      </c>
      <c r="F99" s="53">
        <f>IF('Town Data'!I95&gt;9,'Town Data'!H95,"*")</f>
        <v>1301015.03</v>
      </c>
      <c r="G99" s="53">
        <f>IF('Town Data'!K95&gt;9,'Town Data'!J95,"*")</f>
        <v>436640.71</v>
      </c>
      <c r="H99" s="54" t="str">
        <f>IF('Town Data'!M95&gt;9,'Town Data'!L95,"*")</f>
        <v>*</v>
      </c>
      <c r="I99" s="22">
        <f t="shared" si="3"/>
        <v>0.0882379122092078</v>
      </c>
      <c r="J99" s="22">
        <f t="shared" si="4"/>
        <v>0.023335272608914555</v>
      </c>
      <c r="K99" s="22">
        <f t="shared" si="5"/>
      </c>
      <c r="L99" s="15"/>
    </row>
    <row r="100" spans="1:12" ht="15">
      <c r="A100" s="15"/>
      <c r="B100" s="27" t="str">
        <f>'Town Data'!A96</f>
        <v>WILLISTON</v>
      </c>
      <c r="C100" s="52">
        <f>IF('Town Data'!C96&gt;9,'Town Data'!B96,"*")</f>
        <v>75920957.74</v>
      </c>
      <c r="D100" s="53">
        <f>IF('Town Data'!E96&gt;9,'Town Data'!D96,"*")</f>
        <v>34482488.37</v>
      </c>
      <c r="E100" s="54">
        <f>IF('Town Data'!G96&gt;9,'Town Data'!F96,"*")</f>
        <v>1574730.4999975</v>
      </c>
      <c r="F100" s="53">
        <f>IF('Town Data'!I96&gt;9,'Town Data'!H96,"*")</f>
        <v>79087252.06</v>
      </c>
      <c r="G100" s="53">
        <f>IF('Town Data'!K96&gt;9,'Town Data'!J96,"*")</f>
        <v>36096353.26</v>
      </c>
      <c r="H100" s="54">
        <f>IF('Town Data'!M96&gt;9,'Town Data'!L96,"*")</f>
        <v>1590017.3333305</v>
      </c>
      <c r="I100" s="22">
        <f t="shared" si="3"/>
        <v>-0.04003545751719734</v>
      </c>
      <c r="J100" s="22">
        <f t="shared" si="4"/>
        <v>-0.04470991510902563</v>
      </c>
      <c r="K100" s="22">
        <f t="shared" si="5"/>
        <v>-0.009614255777312543</v>
      </c>
      <c r="L100" s="15"/>
    </row>
    <row r="101" spans="1:12" ht="15">
      <c r="A101" s="15"/>
      <c r="B101" s="27" t="str">
        <f>'Town Data'!A97</f>
        <v>WILMINGTON</v>
      </c>
      <c r="C101" s="52">
        <f>IF('Town Data'!C97&gt;9,'Town Data'!B97,"*")</f>
        <v>3022218.4</v>
      </c>
      <c r="D101" s="53">
        <f>IF('Town Data'!E97&gt;9,'Town Data'!D97,"*")</f>
        <v>975816.83</v>
      </c>
      <c r="E101" s="54" t="str">
        <f>IF('Town Data'!G97&gt;9,'Town Data'!F97,"*")</f>
        <v>*</v>
      </c>
      <c r="F101" s="53">
        <f>IF('Town Data'!I97&gt;9,'Town Data'!H97,"*")</f>
        <v>3592068.64</v>
      </c>
      <c r="G101" s="53">
        <f>IF('Town Data'!K97&gt;9,'Town Data'!J97,"*")</f>
        <v>1289138.24</v>
      </c>
      <c r="H101" s="54" t="str">
        <f>IF('Town Data'!M97&gt;9,'Town Data'!L97,"*")</f>
        <v>*</v>
      </c>
      <c r="I101" s="22">
        <f aca="true" t="shared" si="6" ref="I101:I164">_xlfn.IFERROR((C101-F101)/F101,"")</f>
        <v>-0.1586412446728747</v>
      </c>
      <c r="J101" s="22">
        <f aca="true" t="shared" si="7" ref="J101:J164">_xlfn.IFERROR((D101-G101)/G101,"")</f>
        <v>-0.2430471770040737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WINDSOR</v>
      </c>
      <c r="C102" s="52">
        <f>IF('Town Data'!C98&gt;9,'Town Data'!B98,"*")</f>
        <v>4366457.05</v>
      </c>
      <c r="D102" s="53">
        <f>IF('Town Data'!E98&gt;9,'Town Data'!D98,"*")</f>
        <v>997542.57</v>
      </c>
      <c r="E102" s="54">
        <f>IF('Town Data'!G98&gt;9,'Town Data'!F98,"*")</f>
        <v>24734.333333</v>
      </c>
      <c r="F102" s="53">
        <f>IF('Town Data'!I98&gt;9,'Town Data'!H98,"*")</f>
        <v>2810079.25</v>
      </c>
      <c r="G102" s="53">
        <f>IF('Town Data'!K98&gt;9,'Town Data'!J98,"*")</f>
        <v>871251.25</v>
      </c>
      <c r="H102" s="54" t="str">
        <f>IF('Town Data'!M98&gt;9,'Town Data'!L98,"*")</f>
        <v>*</v>
      </c>
      <c r="I102" s="22">
        <f t="shared" si="6"/>
        <v>0.5538554829014163</v>
      </c>
      <c r="J102" s="22">
        <f t="shared" si="7"/>
        <v>0.14495396132860636</v>
      </c>
      <c r="K102" s="22">
        <f t="shared" si="8"/>
      </c>
      <c r="L102" s="15"/>
    </row>
    <row r="103" spans="2:12" ht="15">
      <c r="B103" s="27" t="str">
        <f>'Town Data'!A99</f>
        <v>WINHALL</v>
      </c>
      <c r="C103" s="52">
        <f>IF('Town Data'!C99&gt;9,'Town Data'!B99,"*")</f>
        <v>578195.16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WINOOSKI</v>
      </c>
      <c r="C104" s="52">
        <f>IF('Town Data'!C100&gt;9,'Town Data'!B100,"*")</f>
        <v>31248106.41</v>
      </c>
      <c r="D104" s="53">
        <f>IF('Town Data'!E100&gt;9,'Town Data'!D100,"*")</f>
        <v>1478159.64</v>
      </c>
      <c r="E104" s="54">
        <f>IF('Town Data'!G100&gt;9,'Town Data'!F100,"*")</f>
        <v>213855.6666661</v>
      </c>
      <c r="F104" s="53">
        <f>IF('Town Data'!I100&gt;9,'Town Data'!H100,"*")</f>
        <v>12645585.6</v>
      </c>
      <c r="G104" s="53">
        <f>IF('Town Data'!K100&gt;9,'Town Data'!J100,"*")</f>
        <v>1508628</v>
      </c>
      <c r="H104" s="54">
        <f>IF('Town Data'!M100&gt;9,'Town Data'!L100,"*")</f>
        <v>1269383.3333329</v>
      </c>
      <c r="I104" s="22">
        <f t="shared" si="6"/>
        <v>1.471068355268577</v>
      </c>
      <c r="J104" s="22">
        <f t="shared" si="7"/>
        <v>-0.020196072192747386</v>
      </c>
      <c r="K104" s="22">
        <f t="shared" si="8"/>
        <v>-0.8315279072519415</v>
      </c>
      <c r="L104" s="15"/>
    </row>
    <row r="105" spans="2:12" ht="15">
      <c r="B105" s="27" t="str">
        <f>'Town Data'!A101</f>
        <v>WOLCOTT</v>
      </c>
      <c r="C105" s="52">
        <f>IF('Town Data'!C101&gt;9,'Town Data'!B101,"*")</f>
        <v>482108.39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WOODSTOCK</v>
      </c>
      <c r="C106" s="52">
        <f>IF('Town Data'!C102&gt;9,'Town Data'!B102,"*")</f>
        <v>4819634.53</v>
      </c>
      <c r="D106" s="53">
        <f>IF('Town Data'!E102&gt;9,'Town Data'!D102,"*")</f>
        <v>1530497.55</v>
      </c>
      <c r="E106" s="54">
        <f>IF('Town Data'!G102&gt;9,'Town Data'!F102,"*")</f>
        <v>100116.1666661</v>
      </c>
      <c r="F106" s="53">
        <f>IF('Town Data'!I102&gt;9,'Town Data'!H102,"*")</f>
        <v>4985402</v>
      </c>
      <c r="G106" s="53">
        <f>IF('Town Data'!K102&gt;9,'Town Data'!J102,"*")</f>
        <v>1331425.18</v>
      </c>
      <c r="H106" s="54">
        <f>IF('Town Data'!M102&gt;9,'Town Data'!L102,"*")</f>
        <v>77435.4999995</v>
      </c>
      <c r="I106" s="22">
        <f t="shared" si="6"/>
        <v>-0.0332505723710946</v>
      </c>
      <c r="J106" s="22">
        <f t="shared" si="7"/>
        <v>0.14951825531795945</v>
      </c>
      <c r="K106" s="22">
        <f t="shared" si="8"/>
        <v>0.29289752977312034</v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2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1259360.92</v>
      </c>
      <c r="C2" s="41">
        <v>15</v>
      </c>
      <c r="D2" s="44">
        <v>454659.25</v>
      </c>
      <c r="E2" s="41">
        <v>15</v>
      </c>
      <c r="F2" s="41">
        <v>0</v>
      </c>
      <c r="G2" s="41">
        <v>0</v>
      </c>
      <c r="H2" s="44">
        <v>1449526.39</v>
      </c>
      <c r="I2" s="41">
        <v>16</v>
      </c>
      <c r="J2" s="44">
        <v>428700.4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9122648.83</v>
      </c>
      <c r="C3" s="41">
        <v>17</v>
      </c>
      <c r="D3" s="44">
        <v>480301.9</v>
      </c>
      <c r="E3" s="41">
        <v>16</v>
      </c>
      <c r="F3" s="41">
        <v>0</v>
      </c>
      <c r="G3" s="41">
        <v>0</v>
      </c>
      <c r="H3" s="44">
        <v>10813867.08</v>
      </c>
      <c r="I3" s="41">
        <v>20</v>
      </c>
      <c r="J3" s="44">
        <v>426727</v>
      </c>
      <c r="K3" s="41">
        <v>19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46277378.77</v>
      </c>
      <c r="C4" s="41">
        <v>160</v>
      </c>
      <c r="D4" s="44">
        <v>10147914.01</v>
      </c>
      <c r="E4" s="41">
        <v>152</v>
      </c>
      <c r="F4" s="44">
        <v>223945.9999988</v>
      </c>
      <c r="G4" s="41">
        <v>37</v>
      </c>
      <c r="H4" s="44">
        <v>53027280.36</v>
      </c>
      <c r="I4" s="41">
        <v>154</v>
      </c>
      <c r="J4" s="44">
        <v>10251821.35</v>
      </c>
      <c r="K4" s="41">
        <v>148</v>
      </c>
      <c r="L4" s="44">
        <v>253219.9999986</v>
      </c>
      <c r="M4" s="41">
        <v>40</v>
      </c>
      <c r="N4" s="37"/>
      <c r="O4" s="37"/>
      <c r="P4" s="37"/>
      <c r="Q4" s="37"/>
    </row>
    <row r="5" spans="1:17" ht="15">
      <c r="A5" s="40" t="s">
        <v>55</v>
      </c>
      <c r="B5" s="44">
        <v>8754797.13</v>
      </c>
      <c r="C5" s="41">
        <v>30</v>
      </c>
      <c r="D5" s="44">
        <v>1133063.14</v>
      </c>
      <c r="E5" s="41">
        <v>29</v>
      </c>
      <c r="F5" s="41">
        <v>225784.9999995</v>
      </c>
      <c r="G5" s="41">
        <v>10</v>
      </c>
      <c r="H5" s="44">
        <v>9321078</v>
      </c>
      <c r="I5" s="41">
        <v>29</v>
      </c>
      <c r="J5" s="44">
        <v>1106960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15917540.57</v>
      </c>
      <c r="C6" s="41">
        <v>37</v>
      </c>
      <c r="D6" s="44">
        <v>1369351.85</v>
      </c>
      <c r="E6" s="41">
        <v>35</v>
      </c>
      <c r="F6" s="44">
        <v>75320.9999997</v>
      </c>
      <c r="G6" s="41">
        <v>12</v>
      </c>
      <c r="H6" s="44">
        <v>16040064.18</v>
      </c>
      <c r="I6" s="41">
        <v>35</v>
      </c>
      <c r="J6" s="44">
        <v>1308013.6</v>
      </c>
      <c r="K6" s="41">
        <v>34</v>
      </c>
      <c r="L6" s="44">
        <v>49266.6666662</v>
      </c>
      <c r="M6" s="41">
        <v>13</v>
      </c>
      <c r="N6" s="37"/>
      <c r="O6" s="37"/>
      <c r="P6" s="37"/>
      <c r="Q6" s="37"/>
    </row>
    <row r="7" spans="1:17" ht="15">
      <c r="A7" s="40" t="s">
        <v>57</v>
      </c>
      <c r="B7" s="44">
        <v>34549531.41</v>
      </c>
      <c r="C7" s="41">
        <v>168</v>
      </c>
      <c r="D7" s="44">
        <v>10591598.73</v>
      </c>
      <c r="E7" s="41">
        <v>162</v>
      </c>
      <c r="F7" s="44">
        <v>222640.3333317</v>
      </c>
      <c r="G7" s="41">
        <v>48</v>
      </c>
      <c r="H7" s="44">
        <v>40121105.85</v>
      </c>
      <c r="I7" s="41">
        <v>179</v>
      </c>
      <c r="J7" s="44">
        <v>11075801.34</v>
      </c>
      <c r="K7" s="41">
        <v>167</v>
      </c>
      <c r="L7" s="44">
        <v>130933.3333317</v>
      </c>
      <c r="M7" s="41">
        <v>49</v>
      </c>
      <c r="N7" s="37"/>
      <c r="O7" s="37"/>
      <c r="P7" s="37"/>
      <c r="Q7" s="37"/>
    </row>
    <row r="8" spans="1:17" ht="15">
      <c r="A8" s="40" t="s">
        <v>58</v>
      </c>
      <c r="B8" s="44">
        <v>16868453.81</v>
      </c>
      <c r="C8" s="41">
        <v>48</v>
      </c>
      <c r="D8" s="44">
        <v>5916098.91</v>
      </c>
      <c r="E8" s="41">
        <v>48</v>
      </c>
      <c r="F8" s="44">
        <v>142488.3333324</v>
      </c>
      <c r="G8" s="41">
        <v>24</v>
      </c>
      <c r="H8" s="44">
        <v>16040202.96</v>
      </c>
      <c r="I8" s="41">
        <v>48</v>
      </c>
      <c r="J8" s="44">
        <v>5566879.46</v>
      </c>
      <c r="K8" s="41">
        <v>45</v>
      </c>
      <c r="L8" s="44">
        <v>114096.8333327</v>
      </c>
      <c r="M8" s="41">
        <v>25</v>
      </c>
      <c r="N8" s="37"/>
      <c r="O8" s="37"/>
      <c r="P8" s="37"/>
      <c r="Q8" s="37"/>
    </row>
    <row r="9" spans="1:17" ht="15">
      <c r="A9" s="40" t="s">
        <v>59</v>
      </c>
      <c r="B9" s="44">
        <v>1410435.05</v>
      </c>
      <c r="C9" s="41">
        <v>23</v>
      </c>
      <c r="D9" s="44">
        <v>525638</v>
      </c>
      <c r="E9" s="41">
        <v>23</v>
      </c>
      <c r="F9" s="41">
        <v>0</v>
      </c>
      <c r="G9" s="41">
        <v>0</v>
      </c>
      <c r="H9" s="44">
        <v>1527249</v>
      </c>
      <c r="I9" s="41">
        <v>22</v>
      </c>
      <c r="J9" s="44">
        <v>494426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7910019.81</v>
      </c>
      <c r="C10" s="41">
        <v>32</v>
      </c>
      <c r="D10" s="44">
        <v>2045585.53</v>
      </c>
      <c r="E10" s="41">
        <v>29</v>
      </c>
      <c r="F10" s="44">
        <v>56467.3333331</v>
      </c>
      <c r="G10" s="41">
        <v>13</v>
      </c>
      <c r="H10" s="44">
        <v>8301285.84</v>
      </c>
      <c r="I10" s="41">
        <v>33</v>
      </c>
      <c r="J10" s="44">
        <v>2182943.17</v>
      </c>
      <c r="K10" s="41">
        <v>31</v>
      </c>
      <c r="L10" s="44">
        <v>62127.9999995</v>
      </c>
      <c r="M10" s="41">
        <v>17</v>
      </c>
      <c r="N10" s="37"/>
      <c r="O10" s="37"/>
      <c r="P10" s="37"/>
      <c r="Q10" s="37"/>
    </row>
    <row r="11" spans="1:17" ht="15">
      <c r="A11" s="40" t="s">
        <v>61</v>
      </c>
      <c r="B11" s="44">
        <v>9409587.48</v>
      </c>
      <c r="C11" s="41">
        <v>42</v>
      </c>
      <c r="D11" s="44">
        <v>1308980.93</v>
      </c>
      <c r="E11" s="41">
        <v>39</v>
      </c>
      <c r="F11" s="41">
        <v>0</v>
      </c>
      <c r="G11" s="41">
        <v>0</v>
      </c>
      <c r="H11" s="44">
        <v>7770854</v>
      </c>
      <c r="I11" s="41">
        <v>40</v>
      </c>
      <c r="J11" s="44">
        <v>1148834</v>
      </c>
      <c r="K11" s="41">
        <v>37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46133836.42</v>
      </c>
      <c r="C12" s="41">
        <v>187</v>
      </c>
      <c r="D12" s="44">
        <v>8796427.79</v>
      </c>
      <c r="E12" s="41">
        <v>174</v>
      </c>
      <c r="F12" s="44">
        <v>550400.6666651</v>
      </c>
      <c r="G12" s="41">
        <v>54</v>
      </c>
      <c r="H12" s="44">
        <v>62918314.8</v>
      </c>
      <c r="I12" s="41">
        <v>189</v>
      </c>
      <c r="J12" s="44">
        <v>8301547.49</v>
      </c>
      <c r="K12" s="41">
        <v>174</v>
      </c>
      <c r="L12" s="44">
        <v>723999.9999977</v>
      </c>
      <c r="M12" s="41">
        <v>57</v>
      </c>
      <c r="N12" s="37"/>
      <c r="O12" s="37"/>
      <c r="P12" s="37"/>
      <c r="Q12" s="37"/>
    </row>
    <row r="13" spans="1:17" ht="15">
      <c r="A13" s="40" t="s">
        <v>63</v>
      </c>
      <c r="B13" s="44">
        <v>1586816.73</v>
      </c>
      <c r="C13" s="41">
        <v>10</v>
      </c>
      <c r="D13" s="44">
        <v>199673.35</v>
      </c>
      <c r="E13" s="41">
        <v>10</v>
      </c>
      <c r="F13" s="41">
        <v>0</v>
      </c>
      <c r="G13" s="41">
        <v>0</v>
      </c>
      <c r="H13" s="41">
        <v>375103</v>
      </c>
      <c r="I13" s="41">
        <v>12</v>
      </c>
      <c r="J13" s="41">
        <v>129047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4">
        <v>779809</v>
      </c>
      <c r="C14" s="41">
        <v>13</v>
      </c>
      <c r="D14" s="44">
        <v>344798.32</v>
      </c>
      <c r="E14" s="41">
        <v>13</v>
      </c>
      <c r="F14" s="41">
        <v>0</v>
      </c>
      <c r="G14" s="41">
        <v>0</v>
      </c>
      <c r="H14" s="44">
        <v>754225.23</v>
      </c>
      <c r="I14" s="41">
        <v>13</v>
      </c>
      <c r="J14" s="44">
        <v>304294.88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3636989.81</v>
      </c>
      <c r="C15" s="41">
        <v>29</v>
      </c>
      <c r="D15" s="44">
        <v>1410710.92</v>
      </c>
      <c r="E15" s="41">
        <v>29</v>
      </c>
      <c r="F15" s="41">
        <v>0</v>
      </c>
      <c r="G15" s="41">
        <v>0</v>
      </c>
      <c r="H15" s="44">
        <v>3564789.87</v>
      </c>
      <c r="I15" s="41">
        <v>28</v>
      </c>
      <c r="J15" s="44">
        <v>1166780.17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4">
        <v>680833.87</v>
      </c>
      <c r="C16" s="41">
        <v>14</v>
      </c>
      <c r="D16" s="44">
        <v>364783.54</v>
      </c>
      <c r="E16" s="41">
        <v>14</v>
      </c>
      <c r="F16" s="41">
        <v>0</v>
      </c>
      <c r="G16" s="41">
        <v>0</v>
      </c>
      <c r="H16" s="44">
        <v>655508</v>
      </c>
      <c r="I16" s="41">
        <v>13</v>
      </c>
      <c r="J16" s="44">
        <v>311919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67</v>
      </c>
      <c r="B17" s="44">
        <v>70894536.79</v>
      </c>
      <c r="C17" s="41">
        <v>312</v>
      </c>
      <c r="D17" s="44">
        <v>20920598.62</v>
      </c>
      <c r="E17" s="41">
        <v>301</v>
      </c>
      <c r="F17" s="44">
        <v>697779.3333305</v>
      </c>
      <c r="G17" s="41">
        <v>85</v>
      </c>
      <c r="H17" s="44">
        <v>88397335.6</v>
      </c>
      <c r="I17" s="41">
        <v>305</v>
      </c>
      <c r="J17" s="44">
        <v>20112136.39</v>
      </c>
      <c r="K17" s="41">
        <v>288</v>
      </c>
      <c r="L17" s="44">
        <v>722104.9999971</v>
      </c>
      <c r="M17" s="41">
        <v>87</v>
      </c>
      <c r="N17" s="37"/>
      <c r="O17" s="37"/>
      <c r="P17" s="37"/>
      <c r="Q17" s="37"/>
    </row>
    <row r="18" spans="1:17" ht="15">
      <c r="A18" s="40" t="s">
        <v>68</v>
      </c>
      <c r="B18" s="44">
        <v>3894204.01</v>
      </c>
      <c r="C18" s="41">
        <v>31</v>
      </c>
      <c r="D18" s="44">
        <v>1506120.28</v>
      </c>
      <c r="E18" s="41">
        <v>29</v>
      </c>
      <c r="F18" s="41">
        <v>0</v>
      </c>
      <c r="G18" s="41">
        <v>0</v>
      </c>
      <c r="H18" s="44">
        <v>4504486.98</v>
      </c>
      <c r="I18" s="41">
        <v>33</v>
      </c>
      <c r="J18" s="44">
        <v>1255281.69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7213259.77</v>
      </c>
      <c r="C19" s="41">
        <v>38</v>
      </c>
      <c r="D19" s="44">
        <v>1248394.28</v>
      </c>
      <c r="E19" s="41">
        <v>35</v>
      </c>
      <c r="F19" s="41">
        <v>0</v>
      </c>
      <c r="G19" s="41">
        <v>0</v>
      </c>
      <c r="H19" s="44">
        <v>7055164</v>
      </c>
      <c r="I19" s="41">
        <v>40</v>
      </c>
      <c r="J19" s="44">
        <v>1022693</v>
      </c>
      <c r="K19" s="41">
        <v>36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1128687.38</v>
      </c>
      <c r="C20" s="41">
        <v>18</v>
      </c>
      <c r="D20" s="44">
        <v>645489.36</v>
      </c>
      <c r="E20" s="41">
        <v>14</v>
      </c>
      <c r="F20" s="41">
        <v>0</v>
      </c>
      <c r="G20" s="41">
        <v>0</v>
      </c>
      <c r="H20" s="44">
        <v>1085840.95</v>
      </c>
      <c r="I20" s="41">
        <v>15</v>
      </c>
      <c r="J20" s="44">
        <v>640487.95</v>
      </c>
      <c r="K20" s="41">
        <v>14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310291.89</v>
      </c>
      <c r="C21" s="41">
        <v>11</v>
      </c>
      <c r="D21" s="44">
        <v>99123.22</v>
      </c>
      <c r="E21" s="41">
        <v>11</v>
      </c>
      <c r="F21" s="41">
        <v>0</v>
      </c>
      <c r="G21" s="41">
        <v>0</v>
      </c>
      <c r="H21" s="44">
        <v>506817</v>
      </c>
      <c r="I21" s="41">
        <v>11</v>
      </c>
      <c r="J21" s="44">
        <v>126085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4">
        <v>2574116.84</v>
      </c>
      <c r="C22" s="41">
        <v>32</v>
      </c>
      <c r="D22" s="44">
        <v>649289.58</v>
      </c>
      <c r="E22" s="41">
        <v>28</v>
      </c>
      <c r="F22" s="41">
        <v>0</v>
      </c>
      <c r="G22" s="41">
        <v>0</v>
      </c>
      <c r="H22" s="44">
        <v>2355020</v>
      </c>
      <c r="I22" s="41">
        <v>35</v>
      </c>
      <c r="J22" s="44">
        <v>727403</v>
      </c>
      <c r="K22" s="41">
        <v>32</v>
      </c>
      <c r="L22" s="41">
        <v>52366.6666663</v>
      </c>
      <c r="M22" s="41">
        <v>10</v>
      </c>
      <c r="N22" s="37"/>
      <c r="O22" s="37"/>
      <c r="P22" s="37"/>
      <c r="Q22" s="37"/>
    </row>
    <row r="23" spans="1:17" ht="15">
      <c r="A23" s="40" t="s">
        <v>73</v>
      </c>
      <c r="B23" s="44">
        <v>4125005.92</v>
      </c>
      <c r="C23" s="41">
        <v>27</v>
      </c>
      <c r="D23" s="44">
        <v>1727530.79</v>
      </c>
      <c r="E23" s="41">
        <v>27</v>
      </c>
      <c r="F23" s="44">
        <v>66984.9999996</v>
      </c>
      <c r="G23" s="41">
        <v>10</v>
      </c>
      <c r="H23" s="44">
        <v>5163911.49</v>
      </c>
      <c r="I23" s="41">
        <v>26</v>
      </c>
      <c r="J23" s="44">
        <v>1896790</v>
      </c>
      <c r="K23" s="41">
        <v>25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110137074.49</v>
      </c>
      <c r="C24" s="41">
        <v>124</v>
      </c>
      <c r="D24" s="44">
        <v>28508877.59</v>
      </c>
      <c r="E24" s="41">
        <v>113</v>
      </c>
      <c r="F24" s="41">
        <v>853570.8333318</v>
      </c>
      <c r="G24" s="41">
        <v>41</v>
      </c>
      <c r="H24" s="44">
        <v>114711869</v>
      </c>
      <c r="I24" s="41">
        <v>125</v>
      </c>
      <c r="J24" s="44">
        <v>27704223.47</v>
      </c>
      <c r="K24" s="41">
        <v>113</v>
      </c>
      <c r="L24" s="41">
        <v>1992903.4999986</v>
      </c>
      <c r="M24" s="41">
        <v>41</v>
      </c>
      <c r="N24" s="37"/>
      <c r="O24" s="37"/>
      <c r="P24" s="37"/>
      <c r="Q24" s="37"/>
    </row>
    <row r="25" spans="1:17" ht="15">
      <c r="A25" s="40" t="s">
        <v>75</v>
      </c>
      <c r="B25" s="44">
        <v>407630.59</v>
      </c>
      <c r="C25" s="41">
        <v>12</v>
      </c>
      <c r="D25" s="41">
        <v>175863.03</v>
      </c>
      <c r="E25" s="41">
        <v>11</v>
      </c>
      <c r="F25" s="41">
        <v>0</v>
      </c>
      <c r="G25" s="41">
        <v>0</v>
      </c>
      <c r="H25" s="44">
        <v>534867.85</v>
      </c>
      <c r="I25" s="41">
        <v>13</v>
      </c>
      <c r="J25" s="44">
        <v>292657.47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1156078.06</v>
      </c>
      <c r="C26" s="41">
        <v>10</v>
      </c>
      <c r="D26" s="44">
        <v>0</v>
      </c>
      <c r="E26" s="41">
        <v>0</v>
      </c>
      <c r="F26" s="41">
        <v>0</v>
      </c>
      <c r="G26" s="41">
        <v>0</v>
      </c>
      <c r="H26" s="44">
        <v>1122120</v>
      </c>
      <c r="I26" s="41">
        <v>11</v>
      </c>
      <c r="J26" s="44">
        <v>206307</v>
      </c>
      <c r="K26" s="41">
        <v>10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800906.39</v>
      </c>
      <c r="C27" s="41">
        <v>13</v>
      </c>
      <c r="D27" s="44">
        <v>617889.53</v>
      </c>
      <c r="E27" s="41">
        <v>13</v>
      </c>
      <c r="F27" s="44">
        <v>0</v>
      </c>
      <c r="G27" s="41">
        <v>0</v>
      </c>
      <c r="H27" s="44">
        <v>749635.13</v>
      </c>
      <c r="I27" s="41">
        <v>13</v>
      </c>
      <c r="J27" s="44">
        <v>610325</v>
      </c>
      <c r="K27" s="41">
        <v>12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16323129.18</v>
      </c>
      <c r="C28" s="41">
        <v>55</v>
      </c>
      <c r="D28" s="44">
        <v>5815844.4</v>
      </c>
      <c r="E28" s="41">
        <v>55</v>
      </c>
      <c r="F28" s="41">
        <v>144328.3333323</v>
      </c>
      <c r="G28" s="41">
        <v>26</v>
      </c>
      <c r="H28" s="44">
        <v>13575749.92</v>
      </c>
      <c r="I28" s="41">
        <v>54</v>
      </c>
      <c r="J28" s="44">
        <v>3394561.75</v>
      </c>
      <c r="K28" s="41">
        <v>52</v>
      </c>
      <c r="L28" s="41">
        <v>195333.3333326</v>
      </c>
      <c r="M28" s="41">
        <v>23</v>
      </c>
      <c r="N28" s="37"/>
      <c r="O28" s="37"/>
      <c r="P28" s="37"/>
      <c r="Q28" s="37"/>
    </row>
    <row r="29" spans="1:17" ht="15">
      <c r="A29" s="40" t="s">
        <v>79</v>
      </c>
      <c r="B29" s="44">
        <v>1452257.75</v>
      </c>
      <c r="C29" s="41">
        <v>23</v>
      </c>
      <c r="D29" s="44">
        <v>654677.17</v>
      </c>
      <c r="E29" s="41">
        <v>21</v>
      </c>
      <c r="F29" s="41">
        <v>0</v>
      </c>
      <c r="G29" s="41">
        <v>0</v>
      </c>
      <c r="H29" s="44">
        <v>1551620.73</v>
      </c>
      <c r="I29" s="41">
        <v>24</v>
      </c>
      <c r="J29" s="44">
        <v>737237.72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669146.54</v>
      </c>
      <c r="C30" s="41">
        <v>24</v>
      </c>
      <c r="D30" s="44">
        <v>458580.91</v>
      </c>
      <c r="E30" s="41">
        <v>22</v>
      </c>
      <c r="F30" s="41">
        <v>0</v>
      </c>
      <c r="G30" s="41">
        <v>0</v>
      </c>
      <c r="H30" s="44">
        <v>789924.05</v>
      </c>
      <c r="I30" s="41">
        <v>25</v>
      </c>
      <c r="J30" s="44">
        <v>605116.05</v>
      </c>
      <c r="K30" s="41">
        <v>22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1153836.72</v>
      </c>
      <c r="C31" s="41">
        <v>11</v>
      </c>
      <c r="D31" s="44">
        <v>353090.25</v>
      </c>
      <c r="E31" s="41">
        <v>11</v>
      </c>
      <c r="F31" s="41">
        <v>0</v>
      </c>
      <c r="G31" s="41">
        <v>0</v>
      </c>
      <c r="H31" s="44">
        <v>924480.89</v>
      </c>
      <c r="I31" s="41">
        <v>12</v>
      </c>
      <c r="J31" s="44">
        <v>288201.4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3592147.19</v>
      </c>
      <c r="C32" s="41">
        <v>24</v>
      </c>
      <c r="D32" s="44">
        <v>1666299.95</v>
      </c>
      <c r="E32" s="41">
        <v>24</v>
      </c>
      <c r="F32" s="44">
        <v>0</v>
      </c>
      <c r="G32" s="41">
        <v>0</v>
      </c>
      <c r="H32" s="44">
        <v>3533613.06</v>
      </c>
      <c r="I32" s="41">
        <v>24</v>
      </c>
      <c r="J32" s="44">
        <v>1568119.37</v>
      </c>
      <c r="K32" s="41">
        <v>24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6531110.7</v>
      </c>
      <c r="C33" s="41">
        <v>40</v>
      </c>
      <c r="D33" s="44">
        <v>1937471.07</v>
      </c>
      <c r="E33" s="41">
        <v>39</v>
      </c>
      <c r="F33" s="44">
        <v>95529.833333</v>
      </c>
      <c r="G33" s="41">
        <v>11</v>
      </c>
      <c r="H33" s="44">
        <v>7152909.91</v>
      </c>
      <c r="I33" s="41">
        <v>40</v>
      </c>
      <c r="J33" s="44">
        <v>1828190.87</v>
      </c>
      <c r="K33" s="41">
        <v>39</v>
      </c>
      <c r="L33" s="44">
        <v>81768.4999995</v>
      </c>
      <c r="M33" s="41">
        <v>12</v>
      </c>
      <c r="N33" s="37"/>
      <c r="O33" s="37"/>
      <c r="P33" s="37"/>
      <c r="Q33" s="37"/>
    </row>
    <row r="34" spans="1:17" ht="15">
      <c r="A34" s="40" t="s">
        <v>84</v>
      </c>
      <c r="B34" s="44">
        <v>36572696.65</v>
      </c>
      <c r="C34" s="41">
        <v>166</v>
      </c>
      <c r="D34" s="44">
        <v>13570422.27</v>
      </c>
      <c r="E34" s="41">
        <v>158</v>
      </c>
      <c r="F34" s="41">
        <v>610010.1666653</v>
      </c>
      <c r="G34" s="41">
        <v>49</v>
      </c>
      <c r="H34" s="44">
        <v>39056046.43</v>
      </c>
      <c r="I34" s="41">
        <v>170</v>
      </c>
      <c r="J34" s="44">
        <v>13070346.01</v>
      </c>
      <c r="K34" s="41">
        <v>157</v>
      </c>
      <c r="L34" s="41">
        <v>320262.499998</v>
      </c>
      <c r="M34" s="41">
        <v>56</v>
      </c>
      <c r="N34" s="37"/>
      <c r="O34" s="37"/>
      <c r="P34" s="37"/>
      <c r="Q34" s="37"/>
    </row>
    <row r="35" spans="1:17" ht="15">
      <c r="A35" s="40" t="s">
        <v>85</v>
      </c>
      <c r="B35" s="44">
        <v>4895962.98</v>
      </c>
      <c r="C35" s="41">
        <v>33</v>
      </c>
      <c r="D35" s="44">
        <v>1346146.67</v>
      </c>
      <c r="E35" s="41">
        <v>33</v>
      </c>
      <c r="F35" s="41">
        <v>0</v>
      </c>
      <c r="G35" s="41">
        <v>0</v>
      </c>
      <c r="H35" s="44">
        <v>5836378.84</v>
      </c>
      <c r="I35" s="41">
        <v>30</v>
      </c>
      <c r="J35" s="44">
        <v>1189039.83</v>
      </c>
      <c r="K35" s="41">
        <v>30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3096066.78</v>
      </c>
      <c r="C36" s="41">
        <v>20</v>
      </c>
      <c r="D36" s="44">
        <v>1379187.03</v>
      </c>
      <c r="E36" s="41">
        <v>19</v>
      </c>
      <c r="F36" s="41">
        <v>0</v>
      </c>
      <c r="G36" s="41">
        <v>0</v>
      </c>
      <c r="H36" s="44">
        <v>2844379.22</v>
      </c>
      <c r="I36" s="41">
        <v>20</v>
      </c>
      <c r="J36" s="44">
        <v>1136978.08</v>
      </c>
      <c r="K36" s="41">
        <v>18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4083744.2</v>
      </c>
      <c r="C37" s="41">
        <v>16</v>
      </c>
      <c r="D37" s="44">
        <v>444374.55</v>
      </c>
      <c r="E37" s="41">
        <v>15</v>
      </c>
      <c r="F37" s="41">
        <v>0</v>
      </c>
      <c r="G37" s="41">
        <v>0</v>
      </c>
      <c r="H37" s="44">
        <v>4283426.13</v>
      </c>
      <c r="I37" s="41">
        <v>18</v>
      </c>
      <c r="J37" s="44">
        <v>334577.83</v>
      </c>
      <c r="K37" s="41">
        <v>16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1999192.77</v>
      </c>
      <c r="C38" s="41">
        <v>18</v>
      </c>
      <c r="D38" s="44">
        <v>905419.08</v>
      </c>
      <c r="E38" s="41">
        <v>17</v>
      </c>
      <c r="F38" s="41">
        <v>0</v>
      </c>
      <c r="G38" s="41">
        <v>0</v>
      </c>
      <c r="H38" s="44">
        <v>2072103.31</v>
      </c>
      <c r="I38" s="41">
        <v>18</v>
      </c>
      <c r="J38" s="44">
        <v>703989.79</v>
      </c>
      <c r="K38" s="41">
        <v>18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1325654.41</v>
      </c>
      <c r="C39" s="41">
        <v>14</v>
      </c>
      <c r="D39" s="44">
        <v>742708.43</v>
      </c>
      <c r="E39" s="41">
        <v>14</v>
      </c>
      <c r="F39" s="41">
        <v>0</v>
      </c>
      <c r="G39" s="41">
        <v>0</v>
      </c>
      <c r="H39" s="44">
        <v>2001101</v>
      </c>
      <c r="I39" s="41">
        <v>14</v>
      </c>
      <c r="J39" s="44">
        <v>610201</v>
      </c>
      <c r="K39" s="41">
        <v>13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7328149.36</v>
      </c>
      <c r="C40" s="41">
        <v>36</v>
      </c>
      <c r="D40" s="44">
        <v>1502611.32</v>
      </c>
      <c r="E40" s="41">
        <v>35</v>
      </c>
      <c r="F40" s="44">
        <v>0</v>
      </c>
      <c r="G40" s="41">
        <v>0</v>
      </c>
      <c r="H40" s="44">
        <v>7004880.04</v>
      </c>
      <c r="I40" s="41">
        <v>38</v>
      </c>
      <c r="J40" s="44">
        <v>1222614.3</v>
      </c>
      <c r="K40" s="41">
        <v>35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4">
        <v>17149927.38</v>
      </c>
      <c r="C41" s="41">
        <v>109</v>
      </c>
      <c r="D41" s="44">
        <v>5081100.04</v>
      </c>
      <c r="E41" s="41">
        <v>103</v>
      </c>
      <c r="F41" s="41">
        <v>214331.8333321</v>
      </c>
      <c r="G41" s="41">
        <v>41</v>
      </c>
      <c r="H41" s="44">
        <v>18408292.75</v>
      </c>
      <c r="I41" s="41">
        <v>107</v>
      </c>
      <c r="J41" s="44">
        <v>6494015.08</v>
      </c>
      <c r="K41" s="41">
        <v>95</v>
      </c>
      <c r="L41" s="41">
        <v>168908.6666655</v>
      </c>
      <c r="M41" s="41">
        <v>34</v>
      </c>
      <c r="N41" s="37"/>
      <c r="O41" s="37"/>
      <c r="P41" s="37"/>
      <c r="Q41" s="37"/>
    </row>
    <row r="42" spans="1:17" ht="15">
      <c r="A42" s="40" t="s">
        <v>92</v>
      </c>
      <c r="B42" s="44">
        <v>708364.45</v>
      </c>
      <c r="C42" s="41">
        <v>12</v>
      </c>
      <c r="D42" s="44">
        <v>248666.67</v>
      </c>
      <c r="E42" s="41">
        <v>12</v>
      </c>
      <c r="F42" s="41">
        <v>0</v>
      </c>
      <c r="G42" s="41">
        <v>0</v>
      </c>
      <c r="H42" s="44">
        <v>711351.19</v>
      </c>
      <c r="I42" s="41">
        <v>13</v>
      </c>
      <c r="J42" s="44">
        <v>206417.67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1333375.36</v>
      </c>
      <c r="C43" s="41">
        <v>15</v>
      </c>
      <c r="D43" s="44">
        <v>580936.84</v>
      </c>
      <c r="E43" s="41">
        <v>15</v>
      </c>
      <c r="F43" s="41">
        <v>0</v>
      </c>
      <c r="G43" s="41">
        <v>0</v>
      </c>
      <c r="H43" s="44">
        <v>1531724.91</v>
      </c>
      <c r="I43" s="41">
        <v>13</v>
      </c>
      <c r="J43" s="44">
        <v>532134.91</v>
      </c>
      <c r="K43" s="41">
        <v>13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8993452.06</v>
      </c>
      <c r="C44" s="41">
        <v>29</v>
      </c>
      <c r="D44" s="44">
        <v>1327207.29</v>
      </c>
      <c r="E44" s="41">
        <v>26</v>
      </c>
      <c r="F44" s="41">
        <v>0</v>
      </c>
      <c r="G44" s="41">
        <v>0</v>
      </c>
      <c r="H44" s="44">
        <v>7456088.91</v>
      </c>
      <c r="I44" s="41">
        <v>27</v>
      </c>
      <c r="J44" s="44">
        <v>1097598.91</v>
      </c>
      <c r="K44" s="41">
        <v>25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644509.47</v>
      </c>
      <c r="C45" s="41">
        <v>16</v>
      </c>
      <c r="D45" s="44">
        <v>318583.63</v>
      </c>
      <c r="E45" s="41">
        <v>16</v>
      </c>
      <c r="F45" s="41">
        <v>0</v>
      </c>
      <c r="G45" s="41">
        <v>0</v>
      </c>
      <c r="H45" s="44">
        <v>690150.22</v>
      </c>
      <c r="I45" s="41">
        <v>18</v>
      </c>
      <c r="J45" s="44">
        <v>332312.34</v>
      </c>
      <c r="K45" s="41">
        <v>15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651590.58</v>
      </c>
      <c r="C46" s="41">
        <v>11</v>
      </c>
      <c r="D46" s="44">
        <v>254683.94</v>
      </c>
      <c r="E46" s="41">
        <v>11</v>
      </c>
      <c r="F46" s="41">
        <v>0</v>
      </c>
      <c r="G46" s="41">
        <v>0</v>
      </c>
      <c r="H46" s="44">
        <v>585014.7</v>
      </c>
      <c r="I46" s="41">
        <v>11</v>
      </c>
      <c r="J46" s="44">
        <v>221397.33</v>
      </c>
      <c r="K46" s="41">
        <v>11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1353333.47</v>
      </c>
      <c r="C47" s="41">
        <v>14</v>
      </c>
      <c r="D47" s="44">
        <v>626531.51</v>
      </c>
      <c r="E47" s="41">
        <v>13</v>
      </c>
      <c r="F47" s="41">
        <v>0</v>
      </c>
      <c r="G47" s="41">
        <v>0</v>
      </c>
      <c r="H47" s="44">
        <v>1145117</v>
      </c>
      <c r="I47" s="41">
        <v>12</v>
      </c>
      <c r="J47" s="44">
        <v>472171</v>
      </c>
      <c r="K47" s="41">
        <v>12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8770157.32</v>
      </c>
      <c r="C48" s="41">
        <v>27</v>
      </c>
      <c r="D48" s="44">
        <v>2818557.26</v>
      </c>
      <c r="E48" s="41">
        <v>26</v>
      </c>
      <c r="F48" s="41">
        <v>0</v>
      </c>
      <c r="G48" s="41">
        <v>0</v>
      </c>
      <c r="H48" s="44">
        <v>9108975.35</v>
      </c>
      <c r="I48" s="41">
        <v>28</v>
      </c>
      <c r="J48" s="44">
        <v>2849417.72</v>
      </c>
      <c r="K48" s="41">
        <v>26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3771591.12</v>
      </c>
      <c r="C49" s="41">
        <v>25</v>
      </c>
      <c r="D49" s="44">
        <v>3462086.95</v>
      </c>
      <c r="E49" s="41">
        <v>22</v>
      </c>
      <c r="F49" s="41">
        <v>0</v>
      </c>
      <c r="G49" s="41">
        <v>0</v>
      </c>
      <c r="H49" s="44">
        <v>4367099</v>
      </c>
      <c r="I49" s="41">
        <v>24</v>
      </c>
      <c r="J49" s="44">
        <v>3656990</v>
      </c>
      <c r="K49" s="41">
        <v>23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2860913.92</v>
      </c>
      <c r="C50" s="41">
        <v>23</v>
      </c>
      <c r="D50" s="44">
        <v>1083431.97</v>
      </c>
      <c r="E50" s="41">
        <v>22</v>
      </c>
      <c r="F50" s="41">
        <v>0</v>
      </c>
      <c r="G50" s="41">
        <v>0</v>
      </c>
      <c r="H50" s="44">
        <v>2658958.75</v>
      </c>
      <c r="I50" s="41">
        <v>20</v>
      </c>
      <c r="J50" s="44">
        <v>922385.63</v>
      </c>
      <c r="K50" s="41">
        <v>19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4">
        <v>4951248.89</v>
      </c>
      <c r="C51" s="41">
        <v>34</v>
      </c>
      <c r="D51" s="44">
        <v>2468548.89</v>
      </c>
      <c r="E51" s="41">
        <v>33</v>
      </c>
      <c r="F51" s="44">
        <v>0</v>
      </c>
      <c r="G51" s="41">
        <v>0</v>
      </c>
      <c r="H51" s="44">
        <v>4892337.47</v>
      </c>
      <c r="I51" s="41">
        <v>36</v>
      </c>
      <c r="J51" s="44">
        <v>2203730.45</v>
      </c>
      <c r="K51" s="41">
        <v>35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102</v>
      </c>
      <c r="B52" s="44">
        <v>9196752.54</v>
      </c>
      <c r="C52" s="41">
        <v>54</v>
      </c>
      <c r="D52" s="44">
        <v>2894801.01</v>
      </c>
      <c r="E52" s="41">
        <v>51</v>
      </c>
      <c r="F52" s="44">
        <v>48275.6666662</v>
      </c>
      <c r="G52" s="41">
        <v>16</v>
      </c>
      <c r="H52" s="44">
        <v>9465241.79</v>
      </c>
      <c r="I52" s="41">
        <v>56</v>
      </c>
      <c r="J52" s="44">
        <v>2850021.64</v>
      </c>
      <c r="K52" s="41">
        <v>52</v>
      </c>
      <c r="L52" s="44">
        <v>65583.3333329</v>
      </c>
      <c r="M52" s="41">
        <v>15</v>
      </c>
      <c r="N52" s="37"/>
      <c r="O52" s="37"/>
      <c r="P52" s="37"/>
      <c r="Q52" s="37"/>
    </row>
    <row r="53" spans="1:17" ht="15">
      <c r="A53" s="40" t="s">
        <v>103</v>
      </c>
      <c r="B53" s="44">
        <v>30133566.92</v>
      </c>
      <c r="C53" s="41">
        <v>145</v>
      </c>
      <c r="D53" s="44">
        <v>8195587.46</v>
      </c>
      <c r="E53" s="41">
        <v>137</v>
      </c>
      <c r="F53" s="44">
        <v>269542.833332</v>
      </c>
      <c r="G53" s="41">
        <v>35</v>
      </c>
      <c r="H53" s="44">
        <v>34124083.24</v>
      </c>
      <c r="I53" s="41">
        <v>155</v>
      </c>
      <c r="J53" s="44">
        <v>8200463.66</v>
      </c>
      <c r="K53" s="41">
        <v>148</v>
      </c>
      <c r="L53" s="44">
        <v>305316.6666655</v>
      </c>
      <c r="M53" s="41">
        <v>34</v>
      </c>
      <c r="N53" s="37"/>
      <c r="O53" s="37"/>
      <c r="P53" s="37"/>
      <c r="Q53" s="37"/>
    </row>
    <row r="54" spans="1:17" ht="15">
      <c r="A54" s="40" t="s">
        <v>104</v>
      </c>
      <c r="B54" s="44">
        <v>33930493.83</v>
      </c>
      <c r="C54" s="41">
        <v>115</v>
      </c>
      <c r="D54" s="44">
        <v>9714012.43</v>
      </c>
      <c r="E54" s="41">
        <v>113</v>
      </c>
      <c r="F54" s="44">
        <v>156431.4999989</v>
      </c>
      <c r="G54" s="41">
        <v>31</v>
      </c>
      <c r="H54" s="44">
        <v>30853296.31</v>
      </c>
      <c r="I54" s="41">
        <v>115</v>
      </c>
      <c r="J54" s="44">
        <v>9081437.79</v>
      </c>
      <c r="K54" s="41">
        <v>109</v>
      </c>
      <c r="L54" s="44">
        <v>209599.999999</v>
      </c>
      <c r="M54" s="41">
        <v>30</v>
      </c>
      <c r="N54" s="37"/>
      <c r="O54" s="37"/>
      <c r="P54" s="37"/>
      <c r="Q54" s="37"/>
    </row>
    <row r="55" spans="1:17" ht="15">
      <c r="A55" s="40" t="s">
        <v>105</v>
      </c>
      <c r="B55" s="44">
        <v>19710623.93</v>
      </c>
      <c r="C55" s="41">
        <v>64</v>
      </c>
      <c r="D55" s="44">
        <v>4167579.66</v>
      </c>
      <c r="E55" s="41">
        <v>61</v>
      </c>
      <c r="F55" s="44">
        <v>76244.8333327</v>
      </c>
      <c r="G55" s="41">
        <v>20</v>
      </c>
      <c r="H55" s="44">
        <v>21113046.18</v>
      </c>
      <c r="I55" s="41">
        <v>62</v>
      </c>
      <c r="J55" s="44">
        <v>3948395.67</v>
      </c>
      <c r="K55" s="41">
        <v>59</v>
      </c>
      <c r="L55" s="44">
        <v>45949.9999994</v>
      </c>
      <c r="M55" s="41">
        <v>15</v>
      </c>
      <c r="N55" s="37"/>
      <c r="O55" s="37"/>
      <c r="P55" s="37"/>
      <c r="Q55" s="37"/>
    </row>
    <row r="56" spans="1:17" ht="15">
      <c r="A56" s="40" t="s">
        <v>106</v>
      </c>
      <c r="B56" s="44">
        <v>15750659.86</v>
      </c>
      <c r="C56" s="41">
        <v>103</v>
      </c>
      <c r="D56" s="44">
        <v>6026624.05</v>
      </c>
      <c r="E56" s="41">
        <v>101</v>
      </c>
      <c r="F56" s="44">
        <v>163132.9999993</v>
      </c>
      <c r="G56" s="41">
        <v>26</v>
      </c>
      <c r="H56" s="44">
        <v>15560924.39</v>
      </c>
      <c r="I56" s="41">
        <v>104</v>
      </c>
      <c r="J56" s="44">
        <v>5933480.79</v>
      </c>
      <c r="K56" s="41">
        <v>99</v>
      </c>
      <c r="L56" s="44">
        <v>849852.6666658</v>
      </c>
      <c r="M56" s="41">
        <v>23</v>
      </c>
      <c r="N56" s="37"/>
      <c r="O56" s="37"/>
      <c r="P56" s="37"/>
      <c r="Q56" s="37"/>
    </row>
    <row r="57" spans="1:17" ht="15">
      <c r="A57" s="40" t="s">
        <v>107</v>
      </c>
      <c r="B57" s="44">
        <v>20428970.27</v>
      </c>
      <c r="C57" s="41">
        <v>92</v>
      </c>
      <c r="D57" s="44">
        <v>7272912.44</v>
      </c>
      <c r="E57" s="41">
        <v>89</v>
      </c>
      <c r="F57" s="41">
        <v>325207.4999985</v>
      </c>
      <c r="G57" s="41">
        <v>42</v>
      </c>
      <c r="H57" s="44">
        <v>28965991.95</v>
      </c>
      <c r="I57" s="41">
        <v>93</v>
      </c>
      <c r="J57" s="44">
        <v>6301028.51</v>
      </c>
      <c r="K57" s="41">
        <v>92</v>
      </c>
      <c r="L57" s="41">
        <v>384833.3333321</v>
      </c>
      <c r="M57" s="41">
        <v>38</v>
      </c>
      <c r="N57" s="37"/>
      <c r="O57" s="37"/>
      <c r="P57" s="37"/>
      <c r="Q57" s="37"/>
    </row>
    <row r="58" spans="1:17" ht="15">
      <c r="A58" s="40" t="s">
        <v>108</v>
      </c>
      <c r="B58" s="44">
        <v>10807690.74</v>
      </c>
      <c r="C58" s="41">
        <v>27</v>
      </c>
      <c r="D58" s="44">
        <v>784712.9</v>
      </c>
      <c r="E58" s="41">
        <v>25</v>
      </c>
      <c r="F58" s="41">
        <v>0</v>
      </c>
      <c r="G58" s="41">
        <v>0</v>
      </c>
      <c r="H58" s="44">
        <v>10671722.07</v>
      </c>
      <c r="I58" s="41">
        <v>27</v>
      </c>
      <c r="J58" s="44">
        <v>735642.12</v>
      </c>
      <c r="K58" s="41">
        <v>25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2844063.23</v>
      </c>
      <c r="C59" s="41">
        <v>11</v>
      </c>
      <c r="D59" s="44">
        <v>169347.16</v>
      </c>
      <c r="E59" s="41">
        <v>11</v>
      </c>
      <c r="F59" s="44">
        <v>0</v>
      </c>
      <c r="G59" s="41">
        <v>0</v>
      </c>
      <c r="H59" s="44">
        <v>3288270.56</v>
      </c>
      <c r="I59" s="41">
        <v>12</v>
      </c>
      <c r="J59" s="44">
        <v>174152.81</v>
      </c>
      <c r="K59" s="41">
        <v>11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110</v>
      </c>
      <c r="B60" s="44">
        <v>21446027.43</v>
      </c>
      <c r="C60" s="41">
        <v>92</v>
      </c>
      <c r="D60" s="44">
        <v>3945327.86</v>
      </c>
      <c r="E60" s="41">
        <v>91</v>
      </c>
      <c r="F60" s="41">
        <v>46766.9999992</v>
      </c>
      <c r="G60" s="41">
        <v>26</v>
      </c>
      <c r="H60" s="44">
        <v>17156505.97</v>
      </c>
      <c r="I60" s="41">
        <v>93</v>
      </c>
      <c r="J60" s="44">
        <v>3797018.38</v>
      </c>
      <c r="K60" s="41">
        <v>88</v>
      </c>
      <c r="L60" s="41">
        <v>119178.3333324</v>
      </c>
      <c r="M60" s="41">
        <v>28</v>
      </c>
      <c r="N60" s="37"/>
      <c r="O60" s="37"/>
      <c r="P60" s="37"/>
      <c r="Q60" s="37"/>
    </row>
    <row r="61" spans="1:17" ht="15">
      <c r="A61" s="40" t="s">
        <v>111</v>
      </c>
      <c r="B61" s="44">
        <v>3608356.68</v>
      </c>
      <c r="C61" s="41">
        <v>37</v>
      </c>
      <c r="D61" s="44">
        <v>1070585.08</v>
      </c>
      <c r="E61" s="41">
        <v>36</v>
      </c>
      <c r="F61" s="41">
        <v>0</v>
      </c>
      <c r="G61" s="41">
        <v>0</v>
      </c>
      <c r="H61" s="44">
        <v>3763764.85</v>
      </c>
      <c r="I61" s="41">
        <v>36</v>
      </c>
      <c r="J61" s="44">
        <v>1043444.25</v>
      </c>
      <c r="K61" s="41">
        <v>35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10903897.07</v>
      </c>
      <c r="C62" s="41">
        <v>19</v>
      </c>
      <c r="D62" s="44">
        <v>822374.39</v>
      </c>
      <c r="E62" s="41">
        <v>18</v>
      </c>
      <c r="F62" s="41">
        <v>0</v>
      </c>
      <c r="G62" s="41">
        <v>0</v>
      </c>
      <c r="H62" s="44">
        <v>9161458</v>
      </c>
      <c r="I62" s="41">
        <v>19</v>
      </c>
      <c r="J62" s="44">
        <v>714677</v>
      </c>
      <c r="K62" s="41">
        <v>18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1944608.98</v>
      </c>
      <c r="C63" s="41">
        <v>21</v>
      </c>
      <c r="D63" s="44">
        <v>645261.25</v>
      </c>
      <c r="E63" s="41">
        <v>21</v>
      </c>
      <c r="F63" s="41">
        <v>0</v>
      </c>
      <c r="G63" s="41">
        <v>0</v>
      </c>
      <c r="H63" s="44">
        <v>2794176.28</v>
      </c>
      <c r="I63" s="41">
        <v>20</v>
      </c>
      <c r="J63" s="44">
        <v>942224.83</v>
      </c>
      <c r="K63" s="41">
        <v>20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2428676.83</v>
      </c>
      <c r="C64" s="41">
        <v>28</v>
      </c>
      <c r="D64" s="44">
        <v>776150.87</v>
      </c>
      <c r="E64" s="41">
        <v>27</v>
      </c>
      <c r="F64" s="41">
        <v>0</v>
      </c>
      <c r="G64" s="41">
        <v>0</v>
      </c>
      <c r="H64" s="44">
        <v>2418526.34</v>
      </c>
      <c r="I64" s="41">
        <v>28</v>
      </c>
      <c r="J64" s="44">
        <v>687231.99</v>
      </c>
      <c r="K64" s="41">
        <v>28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806978.35</v>
      </c>
      <c r="C65" s="41">
        <v>10</v>
      </c>
      <c r="D65" s="44">
        <v>481622.23</v>
      </c>
      <c r="E65" s="41">
        <v>10</v>
      </c>
      <c r="F65" s="44">
        <v>0</v>
      </c>
      <c r="G65" s="41">
        <v>0</v>
      </c>
      <c r="H65" s="44">
        <v>0</v>
      </c>
      <c r="I65" s="41">
        <v>0</v>
      </c>
      <c r="J65" s="44">
        <v>0</v>
      </c>
      <c r="K65" s="41">
        <v>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759604.62</v>
      </c>
      <c r="C66" s="41">
        <v>17</v>
      </c>
      <c r="D66" s="44">
        <v>232194.2</v>
      </c>
      <c r="E66" s="41">
        <v>13</v>
      </c>
      <c r="F66" s="41">
        <v>0</v>
      </c>
      <c r="G66" s="41">
        <v>0</v>
      </c>
      <c r="H66" s="44">
        <v>1044003.52</v>
      </c>
      <c r="I66" s="41">
        <v>19</v>
      </c>
      <c r="J66" s="44">
        <v>274996.75</v>
      </c>
      <c r="K66" s="41">
        <v>14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4">
        <v>7537940.47</v>
      </c>
      <c r="C67" s="41">
        <v>55</v>
      </c>
      <c r="D67" s="44">
        <v>1943445.99</v>
      </c>
      <c r="E67" s="41">
        <v>49</v>
      </c>
      <c r="F67" s="41">
        <v>28231.9999995</v>
      </c>
      <c r="G67" s="41">
        <v>13</v>
      </c>
      <c r="H67" s="44">
        <v>7116605.04</v>
      </c>
      <c r="I67" s="41">
        <v>56</v>
      </c>
      <c r="J67" s="44">
        <v>2175764.62</v>
      </c>
      <c r="K67" s="41">
        <v>51</v>
      </c>
      <c r="L67" s="41">
        <v>45466.6666663</v>
      </c>
      <c r="M67" s="41">
        <v>14</v>
      </c>
      <c r="N67" s="37"/>
      <c r="O67" s="37"/>
      <c r="P67" s="37"/>
      <c r="Q67" s="37"/>
    </row>
    <row r="68" spans="1:17" ht="15">
      <c r="A68" s="40" t="s">
        <v>118</v>
      </c>
      <c r="B68" s="44">
        <v>6089515.74</v>
      </c>
      <c r="C68" s="41">
        <v>17</v>
      </c>
      <c r="D68" s="44">
        <v>277032.27</v>
      </c>
      <c r="E68" s="41">
        <v>13</v>
      </c>
      <c r="F68" s="41">
        <v>0</v>
      </c>
      <c r="G68" s="41">
        <v>0</v>
      </c>
      <c r="H68" s="44">
        <v>5604276</v>
      </c>
      <c r="I68" s="41">
        <v>15</v>
      </c>
      <c r="J68" s="44">
        <v>240295</v>
      </c>
      <c r="K68" s="41">
        <v>11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119</v>
      </c>
      <c r="B69" s="44">
        <v>8164034.18</v>
      </c>
      <c r="C69" s="41">
        <v>20</v>
      </c>
      <c r="D69" s="44">
        <v>2432500.29</v>
      </c>
      <c r="E69" s="41">
        <v>20</v>
      </c>
      <c r="F69" s="41">
        <v>0</v>
      </c>
      <c r="G69" s="41">
        <v>0</v>
      </c>
      <c r="H69" s="44">
        <v>6127471.06</v>
      </c>
      <c r="I69" s="41">
        <v>17</v>
      </c>
      <c r="J69" s="44">
        <v>1949371.16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1370560.53</v>
      </c>
      <c r="C70" s="41">
        <v>12</v>
      </c>
      <c r="D70" s="44">
        <v>239453.44</v>
      </c>
      <c r="E70" s="41">
        <v>12</v>
      </c>
      <c r="F70" s="41">
        <v>0</v>
      </c>
      <c r="G70" s="41">
        <v>0</v>
      </c>
      <c r="H70" s="44">
        <v>1345429.69</v>
      </c>
      <c r="I70" s="41">
        <v>14</v>
      </c>
      <c r="J70" s="44">
        <v>229194.86</v>
      </c>
      <c r="K70" s="41">
        <v>14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4892790.78</v>
      </c>
      <c r="C71" s="41">
        <v>47</v>
      </c>
      <c r="D71" s="44">
        <v>1218611.17</v>
      </c>
      <c r="E71" s="41">
        <v>47</v>
      </c>
      <c r="F71" s="44">
        <v>90045.333333</v>
      </c>
      <c r="G71" s="41">
        <v>10</v>
      </c>
      <c r="H71" s="44">
        <v>4866565.94</v>
      </c>
      <c r="I71" s="41">
        <v>48</v>
      </c>
      <c r="J71" s="44">
        <v>1174115.49</v>
      </c>
      <c r="K71" s="41">
        <v>46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4049628.32</v>
      </c>
      <c r="C72" s="41">
        <v>23</v>
      </c>
      <c r="D72" s="44">
        <v>1207163.64</v>
      </c>
      <c r="E72" s="41">
        <v>21</v>
      </c>
      <c r="F72" s="44">
        <v>0</v>
      </c>
      <c r="G72" s="41">
        <v>0</v>
      </c>
      <c r="H72" s="44">
        <v>4030227.2</v>
      </c>
      <c r="I72" s="41">
        <v>22</v>
      </c>
      <c r="J72" s="44">
        <v>1040850.33</v>
      </c>
      <c r="K72" s="41">
        <v>21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39139506.22</v>
      </c>
      <c r="C73" s="41">
        <v>218</v>
      </c>
      <c r="D73" s="41">
        <v>15537698.73</v>
      </c>
      <c r="E73" s="41">
        <v>213</v>
      </c>
      <c r="F73" s="41">
        <v>732753.3333314</v>
      </c>
      <c r="G73" s="41">
        <v>56</v>
      </c>
      <c r="H73" s="44">
        <v>39474828.62</v>
      </c>
      <c r="I73" s="41">
        <v>213</v>
      </c>
      <c r="J73" s="41">
        <v>14656672.06</v>
      </c>
      <c r="K73" s="41">
        <v>206</v>
      </c>
      <c r="L73" s="41">
        <v>450671.8333313</v>
      </c>
      <c r="M73" s="41">
        <v>59</v>
      </c>
      <c r="N73" s="37"/>
      <c r="O73" s="37"/>
      <c r="P73" s="37"/>
      <c r="Q73" s="37"/>
    </row>
    <row r="74" spans="1:17" ht="15">
      <c r="A74" s="40" t="s">
        <v>124</v>
      </c>
      <c r="B74" s="44">
        <v>25600847.13</v>
      </c>
      <c r="C74" s="41">
        <v>72</v>
      </c>
      <c r="D74" s="44">
        <v>8616540.23</v>
      </c>
      <c r="E74" s="41">
        <v>69</v>
      </c>
      <c r="F74" s="44">
        <v>615179.3333324</v>
      </c>
      <c r="G74" s="41">
        <v>29</v>
      </c>
      <c r="H74" s="44">
        <v>23122985.17</v>
      </c>
      <c r="I74" s="41">
        <v>78</v>
      </c>
      <c r="J74" s="44">
        <v>8834297.82</v>
      </c>
      <c r="K74" s="41">
        <v>73</v>
      </c>
      <c r="L74" s="44">
        <v>597349.999999</v>
      </c>
      <c r="M74" s="41">
        <v>30</v>
      </c>
      <c r="N74" s="37"/>
      <c r="O74" s="37"/>
      <c r="P74" s="37"/>
      <c r="Q74" s="37"/>
    </row>
    <row r="75" spans="1:17" ht="15">
      <c r="A75" s="40" t="s">
        <v>125</v>
      </c>
      <c r="B75" s="44">
        <v>6793104.13</v>
      </c>
      <c r="C75" s="41">
        <v>11</v>
      </c>
      <c r="D75" s="44">
        <v>0</v>
      </c>
      <c r="E75" s="41">
        <v>0</v>
      </c>
      <c r="F75" s="44">
        <v>0</v>
      </c>
      <c r="G75" s="41">
        <v>0</v>
      </c>
      <c r="H75" s="44">
        <v>4788174</v>
      </c>
      <c r="I75" s="41">
        <v>11</v>
      </c>
      <c r="J75" s="44">
        <v>0</v>
      </c>
      <c r="K75" s="41">
        <v>0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126</v>
      </c>
      <c r="B76" s="44">
        <v>15691815.4</v>
      </c>
      <c r="C76" s="41">
        <v>81</v>
      </c>
      <c r="D76" s="44">
        <v>4865343.48</v>
      </c>
      <c r="E76" s="41">
        <v>76</v>
      </c>
      <c r="F76" s="41">
        <v>38020.1666662</v>
      </c>
      <c r="G76" s="41">
        <v>14</v>
      </c>
      <c r="H76" s="44">
        <v>13022912.87</v>
      </c>
      <c r="I76" s="41">
        <v>82</v>
      </c>
      <c r="J76" s="44">
        <v>4799391.52</v>
      </c>
      <c r="K76" s="41">
        <v>74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127</v>
      </c>
      <c r="B77" s="42">
        <v>139160239.83</v>
      </c>
      <c r="C77" s="37">
        <v>315</v>
      </c>
      <c r="D77" s="42">
        <v>28706592.43</v>
      </c>
      <c r="E77" s="37">
        <v>294</v>
      </c>
      <c r="F77" s="42">
        <v>1693983.6666626</v>
      </c>
      <c r="G77" s="37">
        <v>136</v>
      </c>
      <c r="H77" s="42">
        <v>152664142.11</v>
      </c>
      <c r="I77" s="37">
        <v>327</v>
      </c>
      <c r="J77" s="42">
        <v>29831269.56</v>
      </c>
      <c r="K77" s="37">
        <v>297</v>
      </c>
      <c r="L77" s="42">
        <v>1311592.8333286</v>
      </c>
      <c r="M77" s="37">
        <v>138</v>
      </c>
      <c r="N77" s="37"/>
      <c r="O77" s="37"/>
      <c r="P77" s="37"/>
      <c r="Q77" s="37"/>
    </row>
    <row r="78" spans="1:17" ht="15">
      <c r="A78" s="37" t="s">
        <v>128</v>
      </c>
      <c r="B78" s="42">
        <v>2215568.58</v>
      </c>
      <c r="C78" s="37">
        <v>19</v>
      </c>
      <c r="D78" s="42">
        <v>622895.86</v>
      </c>
      <c r="E78" s="37">
        <v>17</v>
      </c>
      <c r="F78" s="42">
        <v>0</v>
      </c>
      <c r="G78" s="37">
        <v>0</v>
      </c>
      <c r="H78" s="42">
        <v>1804923.84</v>
      </c>
      <c r="I78" s="37">
        <v>19</v>
      </c>
      <c r="J78" s="42">
        <v>549356.38</v>
      </c>
      <c r="K78" s="37">
        <v>17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129</v>
      </c>
      <c r="B79" s="42">
        <v>17822369.47</v>
      </c>
      <c r="C79" s="37">
        <v>68</v>
      </c>
      <c r="D79" s="42">
        <v>5025982.61</v>
      </c>
      <c r="E79" s="37">
        <v>67</v>
      </c>
      <c r="F79" s="42">
        <v>173526.6666661</v>
      </c>
      <c r="G79" s="37">
        <v>22</v>
      </c>
      <c r="H79" s="42">
        <v>16488597.58</v>
      </c>
      <c r="I79" s="37">
        <v>68</v>
      </c>
      <c r="J79" s="42">
        <v>4183880.91</v>
      </c>
      <c r="K79" s="37">
        <v>67</v>
      </c>
      <c r="L79" s="42">
        <v>2043501.8333324</v>
      </c>
      <c r="M79" s="37">
        <v>26</v>
      </c>
      <c r="N79" s="37"/>
      <c r="O79" s="37"/>
      <c r="P79" s="37"/>
      <c r="Q79" s="37"/>
    </row>
    <row r="80" spans="1:17" ht="15">
      <c r="A80" s="37" t="s">
        <v>130</v>
      </c>
      <c r="B80" s="42">
        <v>50558455.2</v>
      </c>
      <c r="C80" s="37">
        <v>93</v>
      </c>
      <c r="D80" s="42">
        <v>4772844.12</v>
      </c>
      <c r="E80" s="37">
        <v>90</v>
      </c>
      <c r="F80" s="42">
        <v>145847.166666</v>
      </c>
      <c r="G80" s="37">
        <v>24</v>
      </c>
      <c r="H80" s="42">
        <v>55209377.76</v>
      </c>
      <c r="I80" s="37">
        <v>93</v>
      </c>
      <c r="J80" s="42">
        <v>4311861.52</v>
      </c>
      <c r="K80" s="37">
        <v>88</v>
      </c>
      <c r="L80" s="42">
        <v>108507.4999993</v>
      </c>
      <c r="M80" s="37">
        <v>20</v>
      </c>
      <c r="N80" s="37"/>
      <c r="O80" s="37"/>
      <c r="P80" s="37"/>
      <c r="Q80" s="37"/>
    </row>
    <row r="81" spans="1:17" ht="15">
      <c r="A81" s="37" t="s">
        <v>131</v>
      </c>
      <c r="B81" s="42">
        <v>21734081.4</v>
      </c>
      <c r="C81" s="37">
        <v>46</v>
      </c>
      <c r="D81" s="42">
        <v>6217019.95</v>
      </c>
      <c r="E81" s="37">
        <v>43</v>
      </c>
      <c r="F81" s="42">
        <v>70066.4999996</v>
      </c>
      <c r="G81" s="37">
        <v>17</v>
      </c>
      <c r="H81" s="42">
        <v>21135949.13</v>
      </c>
      <c r="I81" s="37">
        <v>44</v>
      </c>
      <c r="J81" s="42">
        <v>5606640.77</v>
      </c>
      <c r="K81" s="37">
        <v>41</v>
      </c>
      <c r="L81" s="42">
        <v>78758.1666662</v>
      </c>
      <c r="M81" s="37">
        <v>15</v>
      </c>
      <c r="N81" s="37"/>
      <c r="O81" s="37"/>
      <c r="P81" s="37"/>
      <c r="Q81" s="37"/>
    </row>
    <row r="82" spans="1:17" ht="15">
      <c r="A82" s="37" t="s">
        <v>132</v>
      </c>
      <c r="B82" s="42">
        <v>19304218.03</v>
      </c>
      <c r="C82" s="37">
        <v>114</v>
      </c>
      <c r="D82" s="42">
        <v>6111395.44</v>
      </c>
      <c r="E82" s="37">
        <v>113</v>
      </c>
      <c r="F82" s="42">
        <v>344464.8333318</v>
      </c>
      <c r="G82" s="37">
        <v>39</v>
      </c>
      <c r="H82" s="42">
        <v>20212279.96</v>
      </c>
      <c r="I82" s="37">
        <v>119</v>
      </c>
      <c r="J82" s="42">
        <v>6374824.32</v>
      </c>
      <c r="K82" s="37">
        <v>112</v>
      </c>
      <c r="L82" s="42">
        <v>319810.3333319</v>
      </c>
      <c r="M82" s="37">
        <v>39</v>
      </c>
      <c r="N82" s="37"/>
      <c r="O82" s="37"/>
      <c r="P82" s="37"/>
      <c r="Q82" s="37"/>
    </row>
    <row r="83" spans="1:17" ht="15">
      <c r="A83" s="37" t="s">
        <v>133</v>
      </c>
      <c r="B83" s="42">
        <v>9038971.87</v>
      </c>
      <c r="C83" s="37">
        <v>88</v>
      </c>
      <c r="D83" s="42">
        <v>3743192.48</v>
      </c>
      <c r="E83" s="37">
        <v>87</v>
      </c>
      <c r="F83" s="37">
        <v>481811.8333326</v>
      </c>
      <c r="G83" s="37">
        <v>18</v>
      </c>
      <c r="H83" s="42">
        <v>9137094.77</v>
      </c>
      <c r="I83" s="37">
        <v>94</v>
      </c>
      <c r="J83" s="42">
        <v>3224018.01</v>
      </c>
      <c r="K83" s="37">
        <v>90</v>
      </c>
      <c r="L83" s="37">
        <v>355999.166666</v>
      </c>
      <c r="M83" s="37">
        <v>19</v>
      </c>
      <c r="N83" s="37"/>
      <c r="O83" s="37"/>
      <c r="P83" s="37"/>
      <c r="Q83" s="37"/>
    </row>
    <row r="84" spans="1:17" ht="15">
      <c r="A84" s="37" t="s">
        <v>134</v>
      </c>
      <c r="B84" s="42">
        <v>11729758.02</v>
      </c>
      <c r="C84" s="37">
        <v>47</v>
      </c>
      <c r="D84" s="42">
        <v>2786800.76</v>
      </c>
      <c r="E84" s="37">
        <v>47</v>
      </c>
      <c r="F84" s="37">
        <v>17434.4999998</v>
      </c>
      <c r="G84" s="37">
        <v>10</v>
      </c>
      <c r="H84" s="42">
        <v>8061617.12</v>
      </c>
      <c r="I84" s="37">
        <v>47</v>
      </c>
      <c r="J84" s="42">
        <v>2322574.5</v>
      </c>
      <c r="K84" s="37">
        <v>44</v>
      </c>
      <c r="L84" s="37">
        <v>39899.9999996</v>
      </c>
      <c r="M84" s="37">
        <v>11</v>
      </c>
      <c r="N84" s="37"/>
      <c r="O84" s="37"/>
      <c r="P84" s="37"/>
      <c r="Q84" s="37"/>
    </row>
    <row r="85" spans="1:17" ht="15">
      <c r="A85" s="37" t="s">
        <v>135</v>
      </c>
      <c r="B85" s="42">
        <v>1350345.73</v>
      </c>
      <c r="C85" s="37">
        <v>20</v>
      </c>
      <c r="D85" s="42">
        <v>511683.94</v>
      </c>
      <c r="E85" s="37">
        <v>19</v>
      </c>
      <c r="F85" s="42">
        <v>0</v>
      </c>
      <c r="G85" s="37">
        <v>0</v>
      </c>
      <c r="H85" s="42">
        <v>1485091.23</v>
      </c>
      <c r="I85" s="37">
        <v>19</v>
      </c>
      <c r="J85" s="42">
        <v>654167.92</v>
      </c>
      <c r="K85" s="37">
        <v>19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136</v>
      </c>
      <c r="B86" s="42">
        <v>908353.88</v>
      </c>
      <c r="C86" s="37">
        <v>10</v>
      </c>
      <c r="D86" s="42">
        <v>0</v>
      </c>
      <c r="E86" s="37">
        <v>0</v>
      </c>
      <c r="F86" s="37">
        <v>0</v>
      </c>
      <c r="G86" s="37">
        <v>0</v>
      </c>
      <c r="H86" s="42">
        <v>863367.46</v>
      </c>
      <c r="I86" s="37">
        <v>11</v>
      </c>
      <c r="J86" s="42">
        <v>264381</v>
      </c>
      <c r="K86" s="37">
        <v>10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137</v>
      </c>
      <c r="B87" s="42">
        <v>17846235.68</v>
      </c>
      <c r="C87" s="37">
        <v>37</v>
      </c>
      <c r="D87" s="42">
        <v>1700475.83</v>
      </c>
      <c r="E87" s="37">
        <v>33</v>
      </c>
      <c r="F87" s="37">
        <v>325607.9999995</v>
      </c>
      <c r="G87" s="37">
        <v>12</v>
      </c>
      <c r="H87" s="42">
        <v>16819140.45</v>
      </c>
      <c r="I87" s="37">
        <v>34</v>
      </c>
      <c r="J87" s="42">
        <v>1401144.28</v>
      </c>
      <c r="K87" s="37">
        <v>32</v>
      </c>
      <c r="L87" s="37">
        <v>215733.3333329</v>
      </c>
      <c r="M87" s="37">
        <v>12</v>
      </c>
      <c r="N87" s="37"/>
      <c r="O87" s="37"/>
      <c r="P87" s="37"/>
      <c r="Q87" s="37"/>
    </row>
    <row r="88" spans="1:17" ht="15">
      <c r="A88" s="37" t="s">
        <v>138</v>
      </c>
      <c r="B88" s="42">
        <v>8597754.83</v>
      </c>
      <c r="C88" s="37">
        <v>61</v>
      </c>
      <c r="D88" s="42">
        <v>3766785.17</v>
      </c>
      <c r="E88" s="37">
        <v>59</v>
      </c>
      <c r="F88" s="42">
        <v>0</v>
      </c>
      <c r="G88" s="37">
        <v>0</v>
      </c>
      <c r="H88" s="42">
        <v>8838032</v>
      </c>
      <c r="I88" s="37">
        <v>59</v>
      </c>
      <c r="J88" s="42">
        <v>3882001</v>
      </c>
      <c r="K88" s="37">
        <v>54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139</v>
      </c>
      <c r="B89" s="42">
        <v>854665.4</v>
      </c>
      <c r="C89" s="37">
        <v>18</v>
      </c>
      <c r="D89" s="42">
        <v>451582.31</v>
      </c>
      <c r="E89" s="37">
        <v>16</v>
      </c>
      <c r="F89" s="37">
        <v>0</v>
      </c>
      <c r="G89" s="37">
        <v>0</v>
      </c>
      <c r="H89" s="42">
        <v>730597.17</v>
      </c>
      <c r="I89" s="37">
        <v>17</v>
      </c>
      <c r="J89" s="42">
        <v>375272.17</v>
      </c>
      <c r="K89" s="37">
        <v>15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140</v>
      </c>
      <c r="B90" s="42">
        <v>7975033.2</v>
      </c>
      <c r="C90" s="37">
        <v>66</v>
      </c>
      <c r="D90" s="42">
        <v>3492681.78</v>
      </c>
      <c r="E90" s="37">
        <v>64</v>
      </c>
      <c r="F90" s="37">
        <v>144863.6666662</v>
      </c>
      <c r="G90" s="37">
        <v>15</v>
      </c>
      <c r="H90" s="42">
        <v>8408178.65</v>
      </c>
      <c r="I90" s="37">
        <v>69</v>
      </c>
      <c r="J90" s="42">
        <v>3017134.37</v>
      </c>
      <c r="K90" s="37">
        <v>66</v>
      </c>
      <c r="L90" s="37">
        <v>568299.9999996</v>
      </c>
      <c r="M90" s="37">
        <v>14</v>
      </c>
      <c r="N90" s="37"/>
      <c r="O90" s="37"/>
      <c r="P90" s="37"/>
      <c r="Q90" s="37"/>
    </row>
    <row r="91" spans="1:17" ht="15">
      <c r="A91" s="37" t="s">
        <v>141</v>
      </c>
      <c r="B91" s="42">
        <v>797573.74</v>
      </c>
      <c r="C91" s="37">
        <v>12</v>
      </c>
      <c r="D91" s="42">
        <v>206423.7</v>
      </c>
      <c r="E91" s="37">
        <v>10</v>
      </c>
      <c r="F91" s="37">
        <v>0</v>
      </c>
      <c r="G91" s="37">
        <v>0</v>
      </c>
      <c r="H91" s="42">
        <v>686450</v>
      </c>
      <c r="I91" s="37">
        <v>11</v>
      </c>
      <c r="J91" s="42">
        <v>290342</v>
      </c>
      <c r="K91" s="37">
        <v>11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142</v>
      </c>
      <c r="B92" s="42">
        <v>1487128.17</v>
      </c>
      <c r="C92" s="37">
        <v>13</v>
      </c>
      <c r="D92" s="42">
        <v>401369.51</v>
      </c>
      <c r="E92" s="37">
        <v>12</v>
      </c>
      <c r="F92" s="37">
        <v>0</v>
      </c>
      <c r="G92" s="37">
        <v>0</v>
      </c>
      <c r="H92" s="42">
        <v>1927719.74</v>
      </c>
      <c r="I92" s="37">
        <v>16</v>
      </c>
      <c r="J92" s="42">
        <v>408960</v>
      </c>
      <c r="K92" s="37">
        <v>13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143</v>
      </c>
      <c r="B93" s="42">
        <v>3504509.13</v>
      </c>
      <c r="C93" s="37">
        <v>22</v>
      </c>
      <c r="D93" s="42">
        <v>853043.92</v>
      </c>
      <c r="E93" s="37">
        <v>20</v>
      </c>
      <c r="F93" s="37">
        <v>0</v>
      </c>
      <c r="G93" s="37">
        <v>0</v>
      </c>
      <c r="H93" s="42">
        <v>3949704.94</v>
      </c>
      <c r="I93" s="37">
        <v>21</v>
      </c>
      <c r="J93" s="42">
        <v>767933.37</v>
      </c>
      <c r="K93" s="37">
        <v>19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1803683.76</v>
      </c>
      <c r="C94" s="37">
        <v>19</v>
      </c>
      <c r="D94" s="42">
        <v>466055.94</v>
      </c>
      <c r="E94" s="37">
        <v>17</v>
      </c>
      <c r="F94" s="42">
        <v>0</v>
      </c>
      <c r="G94" s="37">
        <v>0</v>
      </c>
      <c r="H94" s="42">
        <v>2192155.3</v>
      </c>
      <c r="I94" s="37">
        <v>19</v>
      </c>
      <c r="J94" s="42">
        <v>513755.79</v>
      </c>
      <c r="K94" s="37">
        <v>19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145</v>
      </c>
      <c r="B95" s="42">
        <v>1415813.88</v>
      </c>
      <c r="C95" s="37">
        <v>12</v>
      </c>
      <c r="D95" s="42">
        <v>446829.84</v>
      </c>
      <c r="E95" s="37">
        <v>12</v>
      </c>
      <c r="F95" s="37">
        <v>0</v>
      </c>
      <c r="G95" s="37">
        <v>0</v>
      </c>
      <c r="H95" s="42">
        <v>1301015.03</v>
      </c>
      <c r="I95" s="37">
        <v>12</v>
      </c>
      <c r="J95" s="42">
        <v>436640.71</v>
      </c>
      <c r="K95" s="37">
        <v>12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75920957.74</v>
      </c>
      <c r="C96" s="37">
        <v>218</v>
      </c>
      <c r="D96" s="42">
        <v>34482488.37</v>
      </c>
      <c r="E96" s="37">
        <v>205</v>
      </c>
      <c r="F96" s="37">
        <v>1574730.4999975</v>
      </c>
      <c r="G96" s="37">
        <v>81</v>
      </c>
      <c r="H96" s="42">
        <v>79087252.06</v>
      </c>
      <c r="I96" s="37">
        <v>223</v>
      </c>
      <c r="J96" s="42">
        <v>36096353.26</v>
      </c>
      <c r="K96" s="37">
        <v>210</v>
      </c>
      <c r="L96" s="37">
        <v>1590017.3333305</v>
      </c>
      <c r="M96" s="37">
        <v>85</v>
      </c>
      <c r="N96" s="37"/>
      <c r="O96" s="37"/>
      <c r="P96" s="37"/>
      <c r="Q96" s="37"/>
    </row>
    <row r="97" spans="1:17" ht="15">
      <c r="A97" s="37" t="s">
        <v>147</v>
      </c>
      <c r="B97" s="42">
        <v>3022218.4</v>
      </c>
      <c r="C97" s="37">
        <v>30</v>
      </c>
      <c r="D97" s="42">
        <v>975816.83</v>
      </c>
      <c r="E97" s="37">
        <v>30</v>
      </c>
      <c r="F97" s="37">
        <v>0</v>
      </c>
      <c r="G97" s="37">
        <v>0</v>
      </c>
      <c r="H97" s="42">
        <v>3592068.64</v>
      </c>
      <c r="I97" s="37">
        <v>33</v>
      </c>
      <c r="J97" s="42">
        <v>1289138.24</v>
      </c>
      <c r="K97" s="37">
        <v>31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4366457.05</v>
      </c>
      <c r="C98" s="37">
        <v>29</v>
      </c>
      <c r="D98" s="42">
        <v>997542.57</v>
      </c>
      <c r="E98" s="37">
        <v>28</v>
      </c>
      <c r="F98" s="42">
        <v>24734.333333</v>
      </c>
      <c r="G98" s="37">
        <v>10</v>
      </c>
      <c r="H98" s="42">
        <v>2810079.25</v>
      </c>
      <c r="I98" s="37">
        <v>28</v>
      </c>
      <c r="J98" s="42">
        <v>871251.25</v>
      </c>
      <c r="K98" s="37">
        <v>26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578195.16</v>
      </c>
      <c r="C99" s="37">
        <v>10</v>
      </c>
      <c r="D99" s="42">
        <v>0</v>
      </c>
      <c r="E99" s="37">
        <v>0</v>
      </c>
      <c r="F99" s="42">
        <v>0</v>
      </c>
      <c r="G99" s="37">
        <v>0</v>
      </c>
      <c r="H99" s="42">
        <v>0</v>
      </c>
      <c r="I99" s="37">
        <v>0</v>
      </c>
      <c r="J99" s="42">
        <v>0</v>
      </c>
      <c r="K99" s="37">
        <v>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31248106.41</v>
      </c>
      <c r="C100" s="37">
        <v>42</v>
      </c>
      <c r="D100" s="37">
        <v>1478159.64</v>
      </c>
      <c r="E100" s="37">
        <v>37</v>
      </c>
      <c r="F100" s="37">
        <v>213855.6666661</v>
      </c>
      <c r="G100" s="37">
        <v>11</v>
      </c>
      <c r="H100" s="37">
        <v>12645585.6</v>
      </c>
      <c r="I100" s="37">
        <v>42</v>
      </c>
      <c r="J100" s="37">
        <v>1508628</v>
      </c>
      <c r="K100" s="37">
        <v>38</v>
      </c>
      <c r="L100" s="37">
        <v>1269383.3333329</v>
      </c>
      <c r="M100" s="37">
        <v>11</v>
      </c>
      <c r="N100" s="37"/>
      <c r="O100" s="37"/>
      <c r="P100" s="37"/>
      <c r="Q100" s="37"/>
    </row>
    <row r="101" spans="1:17" ht="15">
      <c r="A101" s="37" t="s">
        <v>151</v>
      </c>
      <c r="B101" s="37">
        <v>482108.39</v>
      </c>
      <c r="C101" s="37">
        <v>10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152</v>
      </c>
      <c r="B102" s="37">
        <v>4819634.53</v>
      </c>
      <c r="C102" s="37">
        <v>54</v>
      </c>
      <c r="D102" s="37">
        <v>1530497.55</v>
      </c>
      <c r="E102" s="37">
        <v>52</v>
      </c>
      <c r="F102" s="37">
        <v>100116.1666661</v>
      </c>
      <c r="G102" s="37">
        <v>13</v>
      </c>
      <c r="H102" s="37">
        <v>4985402</v>
      </c>
      <c r="I102" s="37">
        <v>52</v>
      </c>
      <c r="J102" s="37">
        <v>1331425.18</v>
      </c>
      <c r="K102" s="37">
        <v>50</v>
      </c>
      <c r="L102" s="37">
        <v>77435.4999995</v>
      </c>
      <c r="M102" s="37">
        <v>12</v>
      </c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153</v>
      </c>
      <c r="B2" s="42">
        <v>73325674.54</v>
      </c>
      <c r="C2" s="38">
        <v>296</v>
      </c>
      <c r="D2" s="42">
        <v>15745307.89</v>
      </c>
      <c r="E2" s="38">
        <v>283</v>
      </c>
      <c r="F2" s="42">
        <v>768990.4999978</v>
      </c>
      <c r="G2" s="38">
        <v>63</v>
      </c>
      <c r="H2" s="42">
        <v>69470252.11</v>
      </c>
      <c r="I2" s="38">
        <v>288</v>
      </c>
      <c r="J2" s="42">
        <v>14202943.92</v>
      </c>
      <c r="K2" s="38">
        <v>275</v>
      </c>
      <c r="L2" s="42">
        <v>619277.6666643</v>
      </c>
      <c r="M2" s="39">
        <v>61</v>
      </c>
      <c r="N2" s="37"/>
    </row>
    <row r="3" spans="1:14" ht="15">
      <c r="A3" s="37" t="s">
        <v>154</v>
      </c>
      <c r="B3" s="42">
        <v>84092639.92</v>
      </c>
      <c r="C3" s="38">
        <v>405</v>
      </c>
      <c r="D3" s="42">
        <v>21835747.27</v>
      </c>
      <c r="E3" s="38">
        <v>385</v>
      </c>
      <c r="F3" s="42">
        <v>604961.6666633</v>
      </c>
      <c r="G3" s="38">
        <v>97</v>
      </c>
      <c r="H3" s="42">
        <v>93492936.74</v>
      </c>
      <c r="I3" s="38">
        <v>426</v>
      </c>
      <c r="J3" s="42">
        <v>22136981.54</v>
      </c>
      <c r="K3" s="38">
        <v>401</v>
      </c>
      <c r="L3" s="42">
        <v>752860.9999964</v>
      </c>
      <c r="M3" s="39">
        <v>102</v>
      </c>
      <c r="N3" s="37"/>
    </row>
    <row r="4" spans="1:14" ht="15">
      <c r="A4" s="37" t="s">
        <v>155</v>
      </c>
      <c r="B4" s="42">
        <v>41437408.04</v>
      </c>
      <c r="C4" s="38">
        <v>277</v>
      </c>
      <c r="D4" s="42">
        <v>12503696.66</v>
      </c>
      <c r="E4" s="38">
        <v>269</v>
      </c>
      <c r="F4" s="42">
        <v>433513.6666642</v>
      </c>
      <c r="G4" s="38">
        <v>71</v>
      </c>
      <c r="H4" s="42">
        <v>41900440.12</v>
      </c>
      <c r="I4" s="38">
        <v>282</v>
      </c>
      <c r="J4" s="42">
        <v>12487532.78</v>
      </c>
      <c r="K4" s="38">
        <v>263</v>
      </c>
      <c r="L4" s="42">
        <v>447301.8333309</v>
      </c>
      <c r="M4" s="39">
        <v>70</v>
      </c>
      <c r="N4" s="37"/>
    </row>
    <row r="5" spans="1:14" ht="15">
      <c r="A5" s="37" t="s">
        <v>156</v>
      </c>
      <c r="B5" s="42">
        <v>523388911.16</v>
      </c>
      <c r="C5" s="43">
        <v>1426</v>
      </c>
      <c r="D5" s="42">
        <v>142208694.95</v>
      </c>
      <c r="E5" s="43">
        <v>1340</v>
      </c>
      <c r="F5" s="42">
        <v>5780690.3333186</v>
      </c>
      <c r="G5" s="38">
        <v>457</v>
      </c>
      <c r="H5" s="42">
        <v>541660325.77</v>
      </c>
      <c r="I5" s="43">
        <v>1431</v>
      </c>
      <c r="J5" s="42">
        <v>141645868.9</v>
      </c>
      <c r="K5" s="43">
        <v>1323</v>
      </c>
      <c r="L5" s="42">
        <v>7460962.1666506</v>
      </c>
      <c r="M5" s="39">
        <v>461</v>
      </c>
      <c r="N5" s="37"/>
    </row>
    <row r="6" spans="1:14" ht="15">
      <c r="A6" s="37" t="s">
        <v>157</v>
      </c>
      <c r="B6" s="42">
        <v>1275281.7</v>
      </c>
      <c r="C6" s="38">
        <v>31</v>
      </c>
      <c r="D6" s="42">
        <v>591385.77</v>
      </c>
      <c r="E6" s="38">
        <v>29</v>
      </c>
      <c r="F6" s="37">
        <v>0</v>
      </c>
      <c r="G6" s="38">
        <v>0</v>
      </c>
      <c r="H6" s="42">
        <v>1175215.08</v>
      </c>
      <c r="I6" s="38">
        <v>32</v>
      </c>
      <c r="J6" s="42">
        <v>538814.4</v>
      </c>
      <c r="K6" s="38">
        <v>31</v>
      </c>
      <c r="L6" s="37">
        <v>0</v>
      </c>
      <c r="M6" s="39">
        <v>0</v>
      </c>
      <c r="N6" s="37"/>
    </row>
    <row r="7" spans="1:14" ht="15">
      <c r="A7" s="37" t="s">
        <v>158</v>
      </c>
      <c r="B7" s="42">
        <v>104534855.04</v>
      </c>
      <c r="C7" s="38">
        <v>322</v>
      </c>
      <c r="D7" s="42">
        <v>19386210.92</v>
      </c>
      <c r="E7" s="38">
        <v>308</v>
      </c>
      <c r="F7" s="42">
        <v>634889.1666644</v>
      </c>
      <c r="G7" s="38">
        <v>82</v>
      </c>
      <c r="H7" s="42">
        <v>105692585.57</v>
      </c>
      <c r="I7" s="38">
        <v>320</v>
      </c>
      <c r="J7" s="42">
        <v>17197632.07</v>
      </c>
      <c r="K7" s="38">
        <v>296</v>
      </c>
      <c r="L7" s="42">
        <v>507036.666664</v>
      </c>
      <c r="M7" s="39">
        <v>74</v>
      </c>
      <c r="N7" s="37"/>
    </row>
    <row r="8" spans="1:14" ht="15">
      <c r="A8" s="37" t="s">
        <v>159</v>
      </c>
      <c r="B8" s="42">
        <v>4430244.79</v>
      </c>
      <c r="C8" s="38">
        <v>52</v>
      </c>
      <c r="D8" s="42">
        <v>1498621.61</v>
      </c>
      <c r="E8" s="38">
        <v>48</v>
      </c>
      <c r="F8" s="37">
        <v>0</v>
      </c>
      <c r="G8" s="38">
        <v>0</v>
      </c>
      <c r="H8" s="42">
        <v>4287033.87</v>
      </c>
      <c r="I8" s="38">
        <v>53</v>
      </c>
      <c r="J8" s="42">
        <v>1519969.42</v>
      </c>
      <c r="K8" s="38">
        <v>48</v>
      </c>
      <c r="L8" s="37">
        <v>0</v>
      </c>
      <c r="M8" s="39">
        <v>0</v>
      </c>
      <c r="N8" s="37"/>
    </row>
    <row r="9" spans="1:14" ht="15">
      <c r="A9" s="37" t="s">
        <v>160</v>
      </c>
      <c r="B9" s="42">
        <v>43783495.68</v>
      </c>
      <c r="C9" s="38">
        <v>272</v>
      </c>
      <c r="D9" s="42">
        <v>16087213.32</v>
      </c>
      <c r="E9" s="38">
        <v>262</v>
      </c>
      <c r="F9" s="42">
        <v>1048958.3333305</v>
      </c>
      <c r="G9" s="38">
        <v>77</v>
      </c>
      <c r="H9" s="42">
        <v>53347158.04</v>
      </c>
      <c r="I9" s="38">
        <v>284</v>
      </c>
      <c r="J9" s="42">
        <v>14325629.04</v>
      </c>
      <c r="K9" s="38">
        <v>269</v>
      </c>
      <c r="L9" s="42">
        <v>1040479.1666643</v>
      </c>
      <c r="M9" s="39">
        <v>74</v>
      </c>
      <c r="N9" s="37"/>
    </row>
    <row r="10" spans="1:14" ht="15">
      <c r="A10" s="37" t="s">
        <v>161</v>
      </c>
      <c r="B10" s="42">
        <v>26523013.07</v>
      </c>
      <c r="C10" s="38">
        <v>187</v>
      </c>
      <c r="D10" s="42">
        <v>6140551.79</v>
      </c>
      <c r="E10" s="38">
        <v>175</v>
      </c>
      <c r="F10" s="42">
        <v>152432.9999984</v>
      </c>
      <c r="G10" s="38">
        <v>53</v>
      </c>
      <c r="H10" s="42">
        <v>27440529.74</v>
      </c>
      <c r="I10" s="38">
        <v>192</v>
      </c>
      <c r="J10" s="42">
        <v>6540149.97</v>
      </c>
      <c r="K10" s="38">
        <v>181</v>
      </c>
      <c r="L10" s="42">
        <v>204254.4999984</v>
      </c>
      <c r="M10" s="39">
        <v>57</v>
      </c>
      <c r="N10" s="37"/>
    </row>
    <row r="11" spans="1:14" ht="15">
      <c r="A11" s="37" t="s">
        <v>162</v>
      </c>
      <c r="B11" s="42">
        <v>59217169.78</v>
      </c>
      <c r="C11" s="38">
        <v>263</v>
      </c>
      <c r="D11" s="42">
        <v>13324642</v>
      </c>
      <c r="E11" s="38">
        <v>255</v>
      </c>
      <c r="F11" s="42">
        <v>342187.1666641</v>
      </c>
      <c r="G11" s="38">
        <v>79</v>
      </c>
      <c r="H11" s="42">
        <v>53215332.44</v>
      </c>
      <c r="I11" s="38">
        <v>260</v>
      </c>
      <c r="J11" s="42">
        <v>10822921.58</v>
      </c>
      <c r="K11" s="38">
        <v>247</v>
      </c>
      <c r="L11" s="42">
        <v>429947.8333308</v>
      </c>
      <c r="M11" s="39">
        <v>81</v>
      </c>
      <c r="N11" s="37"/>
    </row>
    <row r="12" spans="1:14" ht="15">
      <c r="A12" s="37" t="s">
        <v>163</v>
      </c>
      <c r="B12" s="42">
        <v>513517742.33</v>
      </c>
      <c r="C12" s="38">
        <v>2295</v>
      </c>
      <c r="D12" s="42">
        <v>116858926.08</v>
      </c>
      <c r="E12" s="38">
        <v>1895</v>
      </c>
      <c r="F12" s="42">
        <v>4034198.9999927</v>
      </c>
      <c r="G12" s="38">
        <v>239</v>
      </c>
      <c r="H12" s="42">
        <v>510769891.07</v>
      </c>
      <c r="I12" s="38">
        <v>2104</v>
      </c>
      <c r="J12" s="42">
        <v>115408920.47</v>
      </c>
      <c r="K12" s="38">
        <v>1740</v>
      </c>
      <c r="L12" s="42">
        <v>5607975.9999927</v>
      </c>
      <c r="M12" s="39">
        <v>227</v>
      </c>
      <c r="N12" s="37"/>
    </row>
    <row r="13" spans="1:14" ht="15">
      <c r="A13" s="37" t="s">
        <v>164</v>
      </c>
      <c r="B13" s="42">
        <v>109748416.11</v>
      </c>
      <c r="C13" s="38">
        <v>605</v>
      </c>
      <c r="D13" s="42">
        <v>37511356.65</v>
      </c>
      <c r="E13" s="38">
        <v>580</v>
      </c>
      <c r="F13" s="42">
        <v>1676735.166662</v>
      </c>
      <c r="G13" s="38">
        <v>136</v>
      </c>
      <c r="H13" s="42">
        <v>109970947.17</v>
      </c>
      <c r="I13" s="38">
        <v>600</v>
      </c>
      <c r="J13" s="42">
        <v>36947779.23</v>
      </c>
      <c r="K13" s="38">
        <v>570</v>
      </c>
      <c r="L13" s="42">
        <v>1397387.8333289</v>
      </c>
      <c r="M13" s="39">
        <v>132</v>
      </c>
      <c r="N13" s="37"/>
    </row>
    <row r="14" spans="1:14" ht="15">
      <c r="A14" s="37" t="s">
        <v>165</v>
      </c>
      <c r="B14" s="42">
        <v>114561766.94</v>
      </c>
      <c r="C14" s="38">
        <v>594</v>
      </c>
      <c r="D14" s="42">
        <v>34675116.59</v>
      </c>
      <c r="E14" s="38">
        <v>572</v>
      </c>
      <c r="F14" s="42">
        <v>1093692.3333285</v>
      </c>
      <c r="G14" s="38">
        <v>146</v>
      </c>
      <c r="H14" s="42">
        <v>190146070.88</v>
      </c>
      <c r="I14" s="38">
        <v>589</v>
      </c>
      <c r="J14" s="42">
        <v>33713912.93</v>
      </c>
      <c r="K14" s="38">
        <v>559</v>
      </c>
      <c r="L14" s="42">
        <v>2269848.4999954</v>
      </c>
      <c r="M14" s="39">
        <v>144</v>
      </c>
      <c r="N14" s="37"/>
    </row>
    <row r="15" spans="1:14" ht="15">
      <c r="A15" s="37" t="s">
        <v>166</v>
      </c>
      <c r="B15" s="42">
        <v>67785182.21</v>
      </c>
      <c r="C15" s="38">
        <v>433</v>
      </c>
      <c r="D15" s="42">
        <v>15920449.72</v>
      </c>
      <c r="E15" s="38">
        <v>408</v>
      </c>
      <c r="F15" s="42">
        <v>885186.1666639</v>
      </c>
      <c r="G15" s="38">
        <v>98</v>
      </c>
      <c r="H15" s="42">
        <v>85447710.56</v>
      </c>
      <c r="I15" s="38">
        <v>442</v>
      </c>
      <c r="J15" s="42">
        <v>15697452.99</v>
      </c>
      <c r="K15" s="38">
        <v>408</v>
      </c>
      <c r="L15" s="42">
        <v>1167600.3333299</v>
      </c>
      <c r="M15" s="39">
        <v>95</v>
      </c>
      <c r="N15" s="37"/>
    </row>
    <row r="16" spans="1:14" ht="15">
      <c r="A16" s="37" t="s">
        <v>167</v>
      </c>
      <c r="B16" s="37">
        <v>75532821.26</v>
      </c>
      <c r="C16" s="38">
        <v>476</v>
      </c>
      <c r="D16" s="37">
        <v>20179971.28</v>
      </c>
      <c r="E16" s="38">
        <v>453</v>
      </c>
      <c r="F16" s="37">
        <v>1059381.1666623</v>
      </c>
      <c r="G16" s="38">
        <v>134</v>
      </c>
      <c r="H16" s="37">
        <v>71275820.28</v>
      </c>
      <c r="I16" s="38">
        <v>481</v>
      </c>
      <c r="J16" s="37">
        <v>19675759.23</v>
      </c>
      <c r="K16" s="38">
        <v>447</v>
      </c>
      <c r="L16" s="37">
        <v>2736590.3333287</v>
      </c>
      <c r="M16" s="39">
        <v>134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2016-12-27T19:28:50Z</dcterms:modified>
  <cp:category/>
  <cp:version/>
  <cp:contentType/>
  <cp:contentStatus/>
</cp:coreProperties>
</file>