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<sst xmlns="http://schemas.openxmlformats.org/spreadsheetml/2006/main" count="207" uniqueCount="170">
  <si>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</si>
  <si>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</si>
  <si>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</si>
  <si>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</si>
  <si>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</si>
  <si>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</si>
  <si>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</si>
  <si>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</si>
  <si>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</si>
  <si>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</si>
  <si>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</si>
  <si>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</si>
  <si>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</si>
  <si>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</si>
  <si>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</si>
  <si>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</si>
  <si>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</si>
  <si>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</si>
  <si>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</si>
  <si>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</si>
  <si>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</si>
  <si>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</si>
  <si>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</si>
  <si>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</si>
  <si>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</si>
  <si>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</si>
  <si>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</si>
  <si>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</si>
  <si>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</si>
  <si>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</si>
  <si>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</si>
  <si>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</si>
  <si>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</si>
  <si>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</si>
  <si>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</si>
  <si>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</si>
  <si>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</si>
  <si>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</si>
  <si>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</si>
  <si>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</si>
  <si>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</si>
  <si>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</si>
  <si>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</si>
  <si>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</si>
  <si>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</si>
  <si>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</si>
  <si>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</si>
  <si>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</si>
  <si>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</si>
  <si>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</si>
  <si>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</si>
  <si>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</si>
  <si>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</si>
  <si>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</si>
  <si>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</si>
  <si>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</si>
  <si>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</si>
  <si>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</si>
  <si>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</si>
  <si>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</si>
  <si>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</si>
  <si>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</si>
  <si>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</si>
  <si>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</si>
  <si>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</si>
  <si>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</si>
  <si>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</si>
  <si>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</si>
  <si>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</si>
  <si>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</si>
  <si>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</si>
  <si>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</si>
  <si>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</si>
  <si>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</si>
  <si>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</si>
  <si>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</si>
  <si>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</si>
  <si>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</si>
  <si>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</si>
  <si>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</si>
  <si>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</si>
  <si>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</si>
  <si>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</si>
  <si>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</si>
  <si>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</si>
  <si>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</si>
  <si>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</si>
  <si>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</si>
  <si>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</si>
  <si>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</si>
  <si>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</si>
  <si>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</si>
  <si>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</si>
  <si>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</si>
  <si>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</si>
  <si>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</si>
  <si>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</si>
  <si>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</si>
  <si>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</si>
  <si>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</si>
  <si>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</si>
  <si>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</si>
  <si>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</si>
  <si>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</si>
  <si>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</si>
  <si>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</si>
  <si>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</si>
  <si>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</si>
  <si>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</si>
  <si>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</si>
  <si>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</si>
  <si>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</si>
  <si>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</si>
  <si>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</si>
  <si>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</si>
  <si>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</si>
  <si>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</si>
  <si>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</si>
  <si>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</si>
  <si>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</si>
  <si>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</si>
  <si>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</si>
  <si>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</si>
  <si>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</si>
  <si>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</si>
  <si>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</si>
  <si>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</si>
  <si>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</si>
  <si>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</si>
  <si>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</si>
  <si>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</si>
  <si>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</si>
  <si>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</si>
  <si>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</si>
  <si>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</si>
  <si>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</si>
  <si>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</si>
  <si>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</si>
  <si>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</si>
  <si>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</si>
  <si>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</si>
  <si>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</si>
  <si>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</si>
  <si>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</si>
  <si>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</si>
  <si>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</si>
  <si>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</si>
  <si>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</si>
  <si>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</si>
  <si>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</si>
  <si>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</si>
  <si>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</si>
  <si>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</si>
  <si>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</si>
  <si>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</si>
  <si>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</si>
  <si>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</si>
  <si>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</si>
  <si>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</si>
  <si>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</si>
  <si>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</si>
  <si>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</si>
  <si>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</si>
  <si>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</si>
  <si>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WINOOSKI</t>
  </si>
  <si>
    <t>WOODSTOCK</t>
  </si>
  <si>
    <t>CHELSEA</t>
  </si>
  <si>
    <t>MORETOWN</t>
  </si>
  <si>
    <t>POWNAL</t>
  </si>
  <si>
    <t>WOLCOTT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</si>
</sst>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43040</v>
      </c>
      <c r="F7" s="3" t="s">
        <v>3</v>
      </c>
      <c r="G7" s="5">
        <v>43069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11/01/2017 - 11/30/2017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11/01/2016 - 11/30/2016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1999742526.7699997</v>
      </c>
      <c r="D6" s="46">
        <f>SUM(D7:D51)</f>
        <v>485394947.64</v>
      </c>
      <c r="E6" s="47">
        <f>SUM(E7:E51)</f>
        <v>19342521.166666675</v>
      </c>
      <c r="F6" s="45">
        <f>SUM(F7:F51)</f>
        <v>1873397730.4800003</v>
      </c>
      <c r="G6" s="46">
        <f>SUM(G7:G51)</f>
        <v>448770465.17</v>
      </c>
      <c r="H6" s="47">
        <f>SUM(H7:H51)</f>
        <v>18739939.83333333</v>
      </c>
      <c r="I6" s="20">
        <f>_xlfn.IFERROR((C6-F6)/F6,"")</f>
        <v>0.06744152308630562</v>
      </c>
      <c r="J6" s="20">
        <f>_xlfn.IFERROR((D6-G6)/G6,"")</f>
        <v>0.08161072377195354</v>
      </c>
      <c r="K6" s="20">
        <f>_xlfn.IFERROR((E6-H6)/H6,"")</f>
        <v>0.032154923585267677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68046224.52</v>
      </c>
      <c r="D7" s="53">
        <f>IF('County Data'!E2&gt;9,'County Data'!D2,"*")</f>
        <v>13538581.38</v>
      </c>
      <c r="E7" s="54">
        <f>IF('County Data'!G2&gt;9,'County Data'!F2,"*")</f>
        <v>496100.833333333</v>
      </c>
      <c r="F7" s="53">
        <f>IF('County Data'!I2&gt;9,'County Data'!H2,"*")</f>
        <v>63711086.48</v>
      </c>
      <c r="G7" s="53">
        <f>IF('County Data'!K2&gt;9,'County Data'!J2,"*")</f>
        <v>13028718</v>
      </c>
      <c r="H7" s="54">
        <f>IF('County Data'!M2&gt;9,'County Data'!L2,"*")</f>
        <v>612501.833333333</v>
      </c>
      <c r="I7" s="22">
        <f aca="true" t="shared" si="0" ref="I7:I50">_xlfn.IFERROR((C7-F7)/F7,"")</f>
        <v>0.06804369976269159</v>
      </c>
      <c r="J7" s="22">
        <f aca="true" t="shared" si="1" ref="J7:J50">_xlfn.IFERROR((D7-G7)/G7,"")</f>
        <v>0.03913381040252777</v>
      </c>
      <c r="K7" s="22">
        <f aca="true" t="shared" si="2" ref="K7:K50">_xlfn.IFERROR((E7-H7)/H7,"")</f>
        <v>-0.1900418801467534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93449805.88</v>
      </c>
      <c r="D8" s="53">
        <f>IF('County Data'!E3&gt;9,'County Data'!D3,"*")</f>
        <v>22736501.4</v>
      </c>
      <c r="E8" s="54">
        <f>IF('County Data'!G3&gt;9,'County Data'!F3,"*")</f>
        <v>694722</v>
      </c>
      <c r="F8" s="53">
        <f>IF('County Data'!I3&gt;9,'County Data'!H3,"*")</f>
        <v>89805468.39</v>
      </c>
      <c r="G8" s="53">
        <f>IF('County Data'!K3&gt;9,'County Data'!J3,"*")</f>
        <v>21085407.92</v>
      </c>
      <c r="H8" s="54">
        <f>IF('County Data'!M3&gt;9,'County Data'!L3,"*")</f>
        <v>616139.166666667</v>
      </c>
      <c r="I8" s="22">
        <f t="shared" si="0"/>
        <v>0.04058035167940618</v>
      </c>
      <c r="J8" s="22">
        <f t="shared" si="1"/>
        <v>0.07830502906390993</v>
      </c>
      <c r="K8" s="22">
        <f t="shared" si="2"/>
        <v>0.12754072064346877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38290705.76</v>
      </c>
      <c r="D9" s="49">
        <f>IF('County Data'!E4&gt;9,'County Data'!D4,"*")</f>
        <v>12302885.31</v>
      </c>
      <c r="E9" s="50">
        <f>IF('County Data'!G4&gt;9,'County Data'!F4,"*")</f>
        <v>334028.666666667</v>
      </c>
      <c r="F9" s="51">
        <f>IF('County Data'!I4&gt;9,'County Data'!H4,"*")</f>
        <v>38931079.77</v>
      </c>
      <c r="G9" s="49">
        <f>IF('County Data'!K4&gt;9,'County Data'!J4,"*")</f>
        <v>11588352.82</v>
      </c>
      <c r="H9" s="50">
        <f>IF('County Data'!M4&gt;9,'County Data'!L4,"*")</f>
        <v>276525.833333333</v>
      </c>
      <c r="I9" s="9">
        <f t="shared" si="0"/>
        <v>-0.016448914691892844</v>
      </c>
      <c r="J9" s="9">
        <f t="shared" si="1"/>
        <v>0.061659538771274676</v>
      </c>
      <c r="K9" s="9">
        <f t="shared" si="2"/>
        <v>0.2079474190175144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515065532.08</v>
      </c>
      <c r="D10" s="53">
        <f>IF('County Data'!E5&gt;9,'County Data'!D5,"*")</f>
        <v>133462697.27</v>
      </c>
      <c r="E10" s="54">
        <f>IF('County Data'!G5&gt;9,'County Data'!F5,"*")</f>
        <v>6429344.33333333</v>
      </c>
      <c r="F10" s="53">
        <f>IF('County Data'!I5&gt;9,'County Data'!H5,"*")</f>
        <v>511976972.16</v>
      </c>
      <c r="G10" s="53">
        <f>IF('County Data'!K5&gt;9,'County Data'!J5,"*")</f>
        <v>130353659.25</v>
      </c>
      <c r="H10" s="54">
        <f>IF('County Data'!M5&gt;9,'County Data'!L5,"*")</f>
        <v>5304176.83333333</v>
      </c>
      <c r="I10" s="22">
        <f t="shared" si="0"/>
        <v>0.0060326149181466285</v>
      </c>
      <c r="J10" s="22">
        <f t="shared" si="1"/>
        <v>0.02385079205208423</v>
      </c>
      <c r="K10" s="22">
        <f t="shared" si="2"/>
        <v>0.21212858005205407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1084020.78</v>
      </c>
      <c r="D11" s="49">
        <f>IF('County Data'!E6&gt;9,'County Data'!D6,"*")</f>
        <v>471248.1</v>
      </c>
      <c r="E11" s="50" t="str">
        <f>IF('County Data'!G6&gt;9,'County Data'!F6,"*")</f>
        <v>*</v>
      </c>
      <c r="F11" s="51">
        <f>IF('County Data'!I6&gt;9,'County Data'!H6,"*")</f>
        <v>1106395.03</v>
      </c>
      <c r="G11" s="49">
        <f>IF('County Data'!K6&gt;9,'County Data'!J6,"*")</f>
        <v>508684.24</v>
      </c>
      <c r="H11" s="50" t="str">
        <f>IF('County Data'!M6&gt;9,'County Data'!L6,"*")</f>
        <v>*</v>
      </c>
      <c r="I11" s="9">
        <f t="shared" si="0"/>
        <v>-0.02022265953237335</v>
      </c>
      <c r="J11" s="9">
        <f t="shared" si="1"/>
        <v>-0.07359406298885929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95616218.88</v>
      </c>
      <c r="D12" s="53">
        <f>IF('County Data'!E7&gt;9,'County Data'!D7,"*")</f>
        <v>16749588.76</v>
      </c>
      <c r="E12" s="54">
        <f>IF('County Data'!G7&gt;9,'County Data'!F7,"*")</f>
        <v>535040.333333333</v>
      </c>
      <c r="F12" s="53">
        <f>IF('County Data'!I7&gt;9,'County Data'!H7,"*")</f>
        <v>94564560.63</v>
      </c>
      <c r="G12" s="53">
        <f>IF('County Data'!K7&gt;9,'County Data'!J7,"*")</f>
        <v>16183139.81</v>
      </c>
      <c r="H12" s="54">
        <f>IF('County Data'!M7&gt;9,'County Data'!L7,"*")</f>
        <v>483632.333333333</v>
      </c>
      <c r="I12" s="22">
        <f t="shared" si="0"/>
        <v>0.011121061029562573</v>
      </c>
      <c r="J12" s="22">
        <f t="shared" si="1"/>
        <v>0.035002413416089694</v>
      </c>
      <c r="K12" s="22">
        <f t="shared" si="2"/>
        <v>0.10629562263896065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2853003.31</v>
      </c>
      <c r="D13" s="49">
        <f>IF('County Data'!E8&gt;9,'County Data'!D8,"*")</f>
        <v>815522.33</v>
      </c>
      <c r="E13" s="50" t="str">
        <f>IF('County Data'!G8&gt;9,'County Data'!F8,"*")</f>
        <v>*</v>
      </c>
      <c r="F13" s="51">
        <f>IF('County Data'!I8&gt;9,'County Data'!H8,"*")</f>
        <v>2738221.52</v>
      </c>
      <c r="G13" s="49">
        <f>IF('County Data'!K8&gt;9,'County Data'!J8,"*")</f>
        <v>887071.92</v>
      </c>
      <c r="H13" s="50" t="str">
        <f>IF('County Data'!M8&gt;9,'County Data'!L8,"*")</f>
        <v>*</v>
      </c>
      <c r="I13" s="9">
        <f t="shared" si="0"/>
        <v>0.04191837262311781</v>
      </c>
      <c r="J13" s="9">
        <f t="shared" si="1"/>
        <v>-0.08065816129091323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49671111.77</v>
      </c>
      <c r="D14" s="53">
        <f>IF('County Data'!E9&gt;9,'County Data'!D9,"*")</f>
        <v>17162878.95</v>
      </c>
      <c r="E14" s="54">
        <f>IF('County Data'!G9&gt;9,'County Data'!F9,"*")</f>
        <v>671985.166666667</v>
      </c>
      <c r="F14" s="53">
        <f>IF('County Data'!I9&gt;9,'County Data'!H9,"*")</f>
        <v>51506559.98</v>
      </c>
      <c r="G14" s="53">
        <f>IF('County Data'!K9&gt;9,'County Data'!J9,"*")</f>
        <v>18365714.97</v>
      </c>
      <c r="H14" s="54">
        <f>IF('County Data'!M9&gt;9,'County Data'!L9,"*")</f>
        <v>638652.666666667</v>
      </c>
      <c r="I14" s="22">
        <f t="shared" si="0"/>
        <v>-0.035635231914394945</v>
      </c>
      <c r="J14" s="22">
        <f t="shared" si="1"/>
        <v>-0.06549355807627454</v>
      </c>
      <c r="K14" s="22">
        <f t="shared" si="2"/>
        <v>0.05219190608562398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21849973.71</v>
      </c>
      <c r="D15" s="59">
        <f>IF('County Data'!E10&gt;9,'County Data'!D10,"*")</f>
        <v>5283222.99</v>
      </c>
      <c r="E15" s="58">
        <f>IF('County Data'!G10&gt;9,'County Data'!F10,"*")</f>
        <v>140681</v>
      </c>
      <c r="F15" s="59">
        <f>IF('County Data'!I10&gt;9,'County Data'!H10,"*")</f>
        <v>23646455.71</v>
      </c>
      <c r="G15" s="59">
        <f>IF('County Data'!K10&gt;9,'County Data'!J10,"*")</f>
        <v>5122927.41</v>
      </c>
      <c r="H15" s="58">
        <f>IF('County Data'!M10&gt;9,'County Data'!L10,"*")</f>
        <v>123440.666666667</v>
      </c>
      <c r="I15" s="23">
        <f t="shared" si="0"/>
        <v>-0.07597256950606235</v>
      </c>
      <c r="J15" s="23">
        <f t="shared" si="1"/>
        <v>0.031289840197052506</v>
      </c>
      <c r="K15" s="23">
        <f t="shared" si="2"/>
        <v>0.13966494024119236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57625088.48</v>
      </c>
      <c r="D16" s="53">
        <f>IF('County Data'!E11&gt;9,'County Data'!D11,"*")</f>
        <v>14010265.82</v>
      </c>
      <c r="E16" s="54">
        <f>IF('County Data'!G11&gt;9,'County Data'!F11,"*")</f>
        <v>345663</v>
      </c>
      <c r="F16" s="53">
        <f>IF('County Data'!I11&gt;9,'County Data'!H11,"*")</f>
        <v>67759021.44</v>
      </c>
      <c r="G16" s="53">
        <f>IF('County Data'!K11&gt;9,'County Data'!J11,"*")</f>
        <v>13082982.09</v>
      </c>
      <c r="H16" s="54">
        <f>IF('County Data'!M11&gt;9,'County Data'!L11,"*")</f>
        <v>284476.166666667</v>
      </c>
      <c r="I16" s="22">
        <f t="shared" si="0"/>
        <v>-0.14955843140346275</v>
      </c>
      <c r="J16" s="22">
        <f t="shared" si="1"/>
        <v>0.07087709236480354</v>
      </c>
      <c r="K16" s="22">
        <f t="shared" si="2"/>
        <v>0.2150859738103413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591349752.64</v>
      </c>
      <c r="D17" s="49">
        <f>IF('County Data'!E12&gt;9,'County Data'!D12,"*")</f>
        <v>137699525.36</v>
      </c>
      <c r="E17" s="50">
        <f>IF('County Data'!G12&gt;9,'County Data'!F12,"*")</f>
        <v>4200055.66666667</v>
      </c>
      <c r="F17" s="51">
        <f>IF('County Data'!I12&gt;9,'County Data'!H12,"*")</f>
        <v>475999018.45</v>
      </c>
      <c r="G17" s="49">
        <f>IF('County Data'!K12&gt;9,'County Data'!J12,"*")</f>
        <v>108612725.55</v>
      </c>
      <c r="H17" s="50">
        <f>IF('County Data'!M12&gt;9,'County Data'!L12,"*")</f>
        <v>4199297.5</v>
      </c>
      <c r="I17" s="9">
        <f t="shared" si="0"/>
        <v>0.24233397490107786</v>
      </c>
      <c r="J17" s="9">
        <f t="shared" si="1"/>
        <v>0.26780287174185563</v>
      </c>
      <c r="K17" s="9">
        <f t="shared" si="2"/>
        <v>0.00018054607149642793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106008874.7</v>
      </c>
      <c r="D18" s="53">
        <f>IF('County Data'!E13&gt;9,'County Data'!D13,"*")</f>
        <v>37067944.21</v>
      </c>
      <c r="E18" s="54">
        <f>IF('County Data'!G13&gt;9,'County Data'!F13,"*")</f>
        <v>2504068.16666667</v>
      </c>
      <c r="F18" s="53">
        <f>IF('County Data'!I13&gt;9,'County Data'!H13,"*")</f>
        <v>108828420.65</v>
      </c>
      <c r="G18" s="53">
        <f>IF('County Data'!K13&gt;9,'County Data'!J13,"*")</f>
        <v>37956603.99</v>
      </c>
      <c r="H18" s="54">
        <f>IF('County Data'!M13&gt;9,'County Data'!L13,"*")</f>
        <v>2763339.83333333</v>
      </c>
      <c r="I18" s="22">
        <f t="shared" si="0"/>
        <v>-0.025908176679948932</v>
      </c>
      <c r="J18" s="22">
        <f t="shared" si="1"/>
        <v>-0.023412520789112913</v>
      </c>
      <c r="K18" s="22">
        <f t="shared" si="2"/>
        <v>-0.09382547290751032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209185857.13</v>
      </c>
      <c r="D19" s="49">
        <f>IF('County Data'!E14&gt;9,'County Data'!D14,"*")</f>
        <v>33661207.95</v>
      </c>
      <c r="E19" s="50">
        <f>IF('County Data'!G14&gt;9,'County Data'!F14,"*")</f>
        <v>923133.833333334</v>
      </c>
      <c r="F19" s="51">
        <f>IF('County Data'!I14&gt;9,'County Data'!H14,"*")</f>
        <v>196817218.24</v>
      </c>
      <c r="G19" s="49">
        <f>IF('County Data'!K14&gt;9,'County Data'!J14,"*")</f>
        <v>33594698.87</v>
      </c>
      <c r="H19" s="50">
        <f>IF('County Data'!M14&gt;9,'County Data'!L14,"*")</f>
        <v>896907.5</v>
      </c>
      <c r="I19" s="9">
        <f t="shared" si="0"/>
        <v>0.06284327662286944</v>
      </c>
      <c r="J19" s="9">
        <f t="shared" si="1"/>
        <v>0.001979749253219178</v>
      </c>
      <c r="K19" s="9">
        <f t="shared" si="2"/>
        <v>0.029240845163335076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69934408.07</v>
      </c>
      <c r="D20" s="53">
        <f>IF('County Data'!E15&gt;9,'County Data'!D15,"*")</f>
        <v>18322230.16</v>
      </c>
      <c r="E20" s="54">
        <f>IF('County Data'!G15&gt;9,'County Data'!F15,"*")</f>
        <v>961101.166666667</v>
      </c>
      <c r="F20" s="53">
        <f>IF('County Data'!I15&gt;9,'County Data'!H15,"*")</f>
        <v>68235309.45</v>
      </c>
      <c r="G20" s="53">
        <f>IF('County Data'!K15&gt;9,'County Data'!J15,"*")</f>
        <v>17700578.77</v>
      </c>
      <c r="H20" s="54">
        <f>IF('County Data'!M15&gt;9,'County Data'!L15,"*")</f>
        <v>945403.5</v>
      </c>
      <c r="I20" s="22">
        <f t="shared" si="0"/>
        <v>0.02490057762902092</v>
      </c>
      <c r="J20" s="22">
        <f t="shared" si="1"/>
        <v>0.03512039906026195</v>
      </c>
      <c r="K20" s="22">
        <f t="shared" si="2"/>
        <v>0.016604197749074314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79711949.06</v>
      </c>
      <c r="D21" s="49">
        <f>IF('County Data'!E16&gt;9,'County Data'!D16,"*")</f>
        <v>22110647.65</v>
      </c>
      <c r="E21" s="50">
        <f>IF('County Data'!G16&gt;9,'County Data'!F16,"*")</f>
        <v>1106597</v>
      </c>
      <c r="F21" s="51">
        <f>IF('County Data'!I16&gt;9,'County Data'!H16,"*")</f>
        <v>77771942.58</v>
      </c>
      <c r="G21" s="49">
        <f>IF('County Data'!K16&gt;9,'County Data'!J16,"*")</f>
        <v>20699199.56</v>
      </c>
      <c r="H21" s="50">
        <f>IF('County Data'!M16&gt;9,'County Data'!L16,"*")</f>
        <v>1595446</v>
      </c>
      <c r="I21" s="9">
        <f t="shared" si="0"/>
        <v>0.024944811915999388</v>
      </c>
      <c r="J21" s="9">
        <f t="shared" si="1"/>
        <v>0.06818853482274462</v>
      </c>
      <c r="K21" s="9">
        <f t="shared" si="2"/>
        <v>-0.3064027237524805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11/01/2017 - 11/30/2017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11/01/2016 - 11/30/2016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1046286.33</v>
      </c>
      <c r="D6" s="46">
        <f>IF('Town Data'!E2&gt;9,'Town Data'!D2,"*")</f>
        <v>273905.36</v>
      </c>
      <c r="E6" s="47" t="str">
        <f>IF('Town Data'!G2&gt;9,'Town Data'!F2,"*")</f>
        <v>*</v>
      </c>
      <c r="F6" s="46">
        <f>IF('Town Data'!I2&gt;9,'Town Data'!H2,"*")</f>
        <v>1011370.01</v>
      </c>
      <c r="G6" s="46">
        <f>IF('Town Data'!K2&gt;9,'Town Data'!J2,"*")</f>
        <v>360631.72</v>
      </c>
      <c r="H6" s="47" t="str">
        <f>IF('Town Data'!M2&gt;9,'Town Data'!L2,"*")</f>
        <v>*</v>
      </c>
      <c r="I6" s="20">
        <f>_xlfn.IFERROR((C6-F6)/F6,"")</f>
        <v>0.03452378422808874</v>
      </c>
      <c r="J6" s="20">
        <f>_xlfn.IFERROR((D6-G6)/G6,"")</f>
        <v>-0.24048455859623216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9848922.54</v>
      </c>
      <c r="D7" s="49">
        <f>IF('Town Data'!E3&gt;9,'Town Data'!D3,"*")</f>
        <v>435832.4</v>
      </c>
      <c r="E7" s="50" t="str">
        <f>IF('Town Data'!G3&gt;9,'Town Data'!F3,"*")</f>
        <v>*</v>
      </c>
      <c r="F7" s="51">
        <f>IF('Town Data'!I3&gt;9,'Town Data'!H3,"*")</f>
        <v>7949648.88</v>
      </c>
      <c r="G7" s="49">
        <f>IF('Town Data'!K3&gt;9,'Town Data'!J3,"*")</f>
        <v>438932.58</v>
      </c>
      <c r="H7" s="50" t="str">
        <f>IF('Town Data'!M3&gt;9,'Town Data'!L3,"*")</f>
        <v>*</v>
      </c>
      <c r="I7" s="9">
        <f aca="true" t="shared" si="0" ref="I7:I70">_xlfn.IFERROR((C7-F7)/F7,"")</f>
        <v>0.2389128990059243</v>
      </c>
      <c r="J7" s="9">
        <f aca="true" t="shared" si="1" ref="J7:J70">_xlfn.IFERROR((D7-G7)/G7,"")</f>
        <v>-0.007062998148827305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47013161.58</v>
      </c>
      <c r="D8" s="53">
        <f>IF('Town Data'!E4&gt;9,'Town Data'!D4,"*")</f>
        <v>10383138.07</v>
      </c>
      <c r="E8" s="54">
        <f>IF('Town Data'!G4&gt;9,'Town Data'!F4,"*")</f>
        <v>198365</v>
      </c>
      <c r="F8" s="53">
        <f>IF('Town Data'!I4&gt;9,'Town Data'!H4,"*")</f>
        <v>44938827.58</v>
      </c>
      <c r="G8" s="53">
        <f>IF('Town Data'!K4&gt;9,'Town Data'!J4,"*")</f>
        <v>9828040.82</v>
      </c>
      <c r="H8" s="54">
        <f>IF('Town Data'!M4&gt;9,'Town Data'!L4,"*")</f>
        <v>171562.333333333</v>
      </c>
      <c r="I8" s="22">
        <f t="shared" si="0"/>
        <v>0.046159059141168635</v>
      </c>
      <c r="J8" s="22">
        <f t="shared" si="1"/>
        <v>0.05648096707844158</v>
      </c>
      <c r="K8" s="22">
        <f t="shared" si="2"/>
        <v>0.1562269884415211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8395589.97</v>
      </c>
      <c r="D9" s="49">
        <f>IF('Town Data'!E5&gt;9,'Town Data'!D5,"*")</f>
        <v>1088691.41</v>
      </c>
      <c r="E9" s="50" t="str">
        <f>IF('Town Data'!G5&gt;9,'Town Data'!F5,"*")</f>
        <v>*</v>
      </c>
      <c r="F9" s="51">
        <f>IF('Town Data'!I5&gt;9,'Town Data'!H5,"*")</f>
        <v>8305121.94</v>
      </c>
      <c r="G9" s="49">
        <f>IF('Town Data'!K5&gt;9,'Town Data'!J5,"*")</f>
        <v>1077512.75</v>
      </c>
      <c r="H9" s="50" t="str">
        <f>IF('Town Data'!M5&gt;9,'Town Data'!L5,"*")</f>
        <v>*</v>
      </c>
      <c r="I9" s="9">
        <f t="shared" si="0"/>
        <v>0.010893040542159728</v>
      </c>
      <c r="J9" s="9">
        <f t="shared" si="1"/>
        <v>0.010374503689167406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16660426.37</v>
      </c>
      <c r="D10" s="53">
        <f>IF('Town Data'!E6&gt;9,'Town Data'!D6,"*")</f>
        <v>1105156.75</v>
      </c>
      <c r="E10" s="54">
        <f>IF('Town Data'!G6&gt;9,'Town Data'!F6,"*")</f>
        <v>39586.3333333334</v>
      </c>
      <c r="F10" s="53">
        <f>IF('Town Data'!I6&gt;9,'Town Data'!H6,"*")</f>
        <v>14069790.94</v>
      </c>
      <c r="G10" s="53">
        <f>IF('Town Data'!K6&gt;9,'Town Data'!J6,"*")</f>
        <v>1127044.43</v>
      </c>
      <c r="H10" s="54">
        <f>IF('Town Data'!M6&gt;9,'Town Data'!L6,"*")</f>
        <v>41887.1666666667</v>
      </c>
      <c r="I10" s="22">
        <f t="shared" si="0"/>
        <v>0.18412749990725874</v>
      </c>
      <c r="J10" s="22">
        <f t="shared" si="1"/>
        <v>-0.019420423381179334</v>
      </c>
      <c r="K10" s="22">
        <f t="shared" si="2"/>
        <v>-0.05492931406994101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33384190.81</v>
      </c>
      <c r="D11" s="49">
        <f>IF('Town Data'!E7&gt;9,'Town Data'!D7,"*")</f>
        <v>11940642.33</v>
      </c>
      <c r="E11" s="50">
        <f>IF('Town Data'!G7&gt;9,'Town Data'!F7,"*")</f>
        <v>199652.333333333</v>
      </c>
      <c r="F11" s="51">
        <f>IF('Town Data'!I7&gt;9,'Town Data'!H7,"*")</f>
        <v>34278046.84</v>
      </c>
      <c r="G11" s="49">
        <f>IF('Town Data'!K7&gt;9,'Town Data'!J7,"*")</f>
        <v>11194375.52</v>
      </c>
      <c r="H11" s="50">
        <f>IF('Town Data'!M7&gt;9,'Town Data'!L7,"*")</f>
        <v>220786.666666667</v>
      </c>
      <c r="I11" s="9">
        <f t="shared" si="0"/>
        <v>-0.026076632492284816</v>
      </c>
      <c r="J11" s="9">
        <f t="shared" si="1"/>
        <v>0.06666444310955191</v>
      </c>
      <c r="K11" s="9">
        <f t="shared" si="2"/>
        <v>-0.09572286973851371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19522692.45</v>
      </c>
      <c r="D12" s="53">
        <f>IF('Town Data'!E8&gt;9,'Town Data'!D8,"*")</f>
        <v>6303253.22</v>
      </c>
      <c r="E12" s="54">
        <f>IF('Town Data'!G8&gt;9,'Town Data'!F8,"*")</f>
        <v>68421.6666666667</v>
      </c>
      <c r="F12" s="53">
        <f>IF('Town Data'!I8&gt;9,'Town Data'!H8,"*")</f>
        <v>18301920.55</v>
      </c>
      <c r="G12" s="53">
        <f>IF('Town Data'!K8&gt;9,'Town Data'!J8,"*")</f>
        <v>6197337.02</v>
      </c>
      <c r="H12" s="54">
        <f>IF('Town Data'!M8&gt;9,'Town Data'!L8,"*")</f>
        <v>113403</v>
      </c>
      <c r="I12" s="22">
        <f t="shared" si="0"/>
        <v>0.06670184676328947</v>
      </c>
      <c r="J12" s="22">
        <f t="shared" si="1"/>
        <v>0.017090598697180454</v>
      </c>
      <c r="K12" s="22">
        <f t="shared" si="2"/>
        <v>-0.3966502943778674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1310702.55</v>
      </c>
      <c r="D13" s="49">
        <f>IF('Town Data'!E9&gt;9,'Town Data'!D9,"*")</f>
        <v>384360.4</v>
      </c>
      <c r="E13" s="50" t="str">
        <f>IF('Town Data'!G9&gt;9,'Town Data'!F9,"*")</f>
        <v>*</v>
      </c>
      <c r="F13" s="51">
        <f>IF('Town Data'!I9&gt;9,'Town Data'!H9,"*")</f>
        <v>1355420.84</v>
      </c>
      <c r="G13" s="49">
        <f>IF('Town Data'!K9&gt;9,'Town Data'!J9,"*")</f>
        <v>443376.71</v>
      </c>
      <c r="H13" s="50" t="str">
        <f>IF('Town Data'!M9&gt;9,'Town Data'!L9,"*")</f>
        <v>*</v>
      </c>
      <c r="I13" s="9">
        <f t="shared" si="0"/>
        <v>-0.032992181232804445</v>
      </c>
      <c r="J13" s="9">
        <f t="shared" si="1"/>
        <v>-0.13310647282307633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7412044.37</v>
      </c>
      <c r="D14" s="53">
        <f>IF('Town Data'!E10&gt;9,'Town Data'!D10,"*")</f>
        <v>1648881.9</v>
      </c>
      <c r="E14" s="54">
        <f>IF('Town Data'!G10&gt;9,'Town Data'!F10,"*")</f>
        <v>31539.1666666667</v>
      </c>
      <c r="F14" s="53">
        <f>IF('Town Data'!I10&gt;9,'Town Data'!H10,"*")</f>
        <v>7564613.19</v>
      </c>
      <c r="G14" s="53">
        <f>IF('Town Data'!K10&gt;9,'Town Data'!J10,"*")</f>
        <v>1589244.8</v>
      </c>
      <c r="H14" s="54">
        <f>IF('Town Data'!M10&gt;9,'Town Data'!L10,"*")</f>
        <v>21991.5</v>
      </c>
      <c r="I14" s="22">
        <f t="shared" si="0"/>
        <v>-0.020168753664984197</v>
      </c>
      <c r="J14" s="22">
        <f t="shared" si="1"/>
        <v>0.037525433463743194</v>
      </c>
      <c r="K14" s="22">
        <f t="shared" si="2"/>
        <v>0.43415258925797245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5946825.49</v>
      </c>
      <c r="D15" s="49">
        <f>IF('Town Data'!E11&gt;9,'Town Data'!D11,"*")</f>
        <v>974698.84</v>
      </c>
      <c r="E15" s="50" t="str">
        <f>IF('Town Data'!G11&gt;9,'Town Data'!F11,"*")</f>
        <v>*</v>
      </c>
      <c r="F15" s="51">
        <f>IF('Town Data'!I11&gt;9,'Town Data'!H11,"*")</f>
        <v>7271376.15</v>
      </c>
      <c r="G15" s="49">
        <f>IF('Town Data'!K11&gt;9,'Town Data'!J11,"*")</f>
        <v>904644.37</v>
      </c>
      <c r="H15" s="50" t="str">
        <f>IF('Town Data'!M11&gt;9,'Town Data'!L11,"*")</f>
        <v>*</v>
      </c>
      <c r="I15" s="9">
        <f t="shared" si="0"/>
        <v>-0.1821595572386941</v>
      </c>
      <c r="J15" s="9">
        <f t="shared" si="1"/>
        <v>0.07743868455180898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40509072.52</v>
      </c>
      <c r="D16" s="56">
        <f>IF('Town Data'!E12&gt;9,'Town Data'!D12,"*")</f>
        <v>7597779.59</v>
      </c>
      <c r="E16" s="57">
        <f>IF('Town Data'!G12&gt;9,'Town Data'!F12,"*")</f>
        <v>449168.333333334</v>
      </c>
      <c r="F16" s="56">
        <f>IF('Town Data'!I12&gt;9,'Town Data'!H12,"*")</f>
        <v>41387027.01</v>
      </c>
      <c r="G16" s="56">
        <f>IF('Town Data'!K12&gt;9,'Town Data'!J12,"*")</f>
        <v>7614246.36</v>
      </c>
      <c r="H16" s="57">
        <f>IF('Town Data'!M12&gt;9,'Town Data'!L12,"*")</f>
        <v>327509.333333333</v>
      </c>
      <c r="I16" s="26">
        <f t="shared" si="0"/>
        <v>-0.02121327752746922</v>
      </c>
      <c r="J16" s="26">
        <f t="shared" si="1"/>
        <v>-0.0021626263744900006</v>
      </c>
      <c r="K16" s="26">
        <f t="shared" si="2"/>
        <v>0.37146727625065473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1064414.52</v>
      </c>
      <c r="D17" s="53">
        <f>IF('Town Data'!E13&gt;9,'Town Data'!D13,"*")</f>
        <v>155896.51</v>
      </c>
      <c r="E17" s="54" t="str">
        <f>IF('Town Data'!G13&gt;9,'Town Data'!F13,"*")</f>
        <v>*</v>
      </c>
      <c r="F17" s="53" t="str">
        <f>IF('Town Data'!I13&gt;9,'Town Data'!H13,"*")</f>
        <v>*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490600.29</v>
      </c>
      <c r="D18" s="49">
        <f>IF('Town Data'!E14&gt;9,'Town Data'!D14,"*")</f>
        <v>240715.19</v>
      </c>
      <c r="E18" s="50" t="str">
        <f>IF('Town Data'!G14&gt;9,'Town Data'!F14,"*")</f>
        <v>*</v>
      </c>
      <c r="F18" s="51">
        <f>IF('Town Data'!I14&gt;9,'Town Data'!H14,"*")</f>
        <v>568459.44</v>
      </c>
      <c r="G18" s="49">
        <f>IF('Town Data'!K14&gt;9,'Town Data'!J14,"*")</f>
        <v>261565.02</v>
      </c>
      <c r="H18" s="50" t="str">
        <f>IF('Town Data'!M14&gt;9,'Town Data'!L14,"*")</f>
        <v>*</v>
      </c>
      <c r="I18" s="9">
        <f t="shared" si="0"/>
        <v>-0.13696518084034276</v>
      </c>
      <c r="J18" s="9">
        <f t="shared" si="1"/>
        <v>-0.07971184373200968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4297924.44</v>
      </c>
      <c r="D19" s="53">
        <f>IF('Town Data'!E15&gt;9,'Town Data'!D15,"*")</f>
        <v>1232748.87</v>
      </c>
      <c r="E19" s="54" t="str">
        <f>IF('Town Data'!G15&gt;9,'Town Data'!F15,"*")</f>
        <v>*</v>
      </c>
      <c r="F19" s="53">
        <f>IF('Town Data'!I15&gt;9,'Town Data'!H15,"*")</f>
        <v>3941699.58</v>
      </c>
      <c r="G19" s="53">
        <f>IF('Town Data'!K15&gt;9,'Town Data'!J15,"*")</f>
        <v>1153452.98</v>
      </c>
      <c r="H19" s="54" t="str">
        <f>IF('Town Data'!M15&gt;9,'Town Data'!L15,"*")</f>
        <v>*</v>
      </c>
      <c r="I19" s="22">
        <f t="shared" si="0"/>
        <v>0.09037341704260483</v>
      </c>
      <c r="J19" s="22">
        <f t="shared" si="1"/>
        <v>0.06874653009262686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627749.48</v>
      </c>
      <c r="D20" s="49">
        <f>IF('Town Data'!E16&gt;9,'Town Data'!D16,"*")</f>
        <v>352320.83</v>
      </c>
      <c r="E20" s="50" t="str">
        <f>IF('Town Data'!G16&gt;9,'Town Data'!F16,"*")</f>
        <v>*</v>
      </c>
      <c r="F20" s="51">
        <f>IF('Town Data'!I16&gt;9,'Town Data'!H16,"*")</f>
        <v>518934.03</v>
      </c>
      <c r="G20" s="49">
        <f>IF('Town Data'!K16&gt;9,'Town Data'!J16,"*")</f>
        <v>261939.26</v>
      </c>
      <c r="H20" s="50" t="str">
        <f>IF('Town Data'!M16&gt;9,'Town Data'!L16,"*")</f>
        <v>*</v>
      </c>
      <c r="I20" s="9">
        <f t="shared" si="0"/>
        <v>0.20969033385611643</v>
      </c>
      <c r="J20" s="9">
        <f t="shared" si="1"/>
        <v>0.3450478175741964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66644973.72</v>
      </c>
      <c r="D21" s="53">
        <f>IF('Town Data'!E17&gt;9,'Town Data'!D17,"*")</f>
        <v>18010807.7</v>
      </c>
      <c r="E21" s="54">
        <f>IF('Town Data'!G17&gt;9,'Town Data'!F17,"*")</f>
        <v>786855.166666667</v>
      </c>
      <c r="F21" s="53">
        <f>IF('Town Data'!I17&gt;9,'Town Data'!H17,"*")</f>
        <v>90979352.76</v>
      </c>
      <c r="G21" s="53">
        <f>IF('Town Data'!K17&gt;9,'Town Data'!J17,"*")</f>
        <v>20106659.7</v>
      </c>
      <c r="H21" s="54">
        <f>IF('Town Data'!M17&gt;9,'Town Data'!L17,"*")</f>
        <v>800918</v>
      </c>
      <c r="I21" s="22">
        <f t="shared" si="0"/>
        <v>-0.26747144601251616</v>
      </c>
      <c r="J21" s="22">
        <f t="shared" si="1"/>
        <v>-0.10423670720403151</v>
      </c>
      <c r="K21" s="22">
        <f t="shared" si="2"/>
        <v>-0.01755839341022804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3740410.33</v>
      </c>
      <c r="D22" s="49">
        <f>IF('Town Data'!E18&gt;9,'Town Data'!D18,"*")</f>
        <v>1471503.17</v>
      </c>
      <c r="E22" s="50" t="str">
        <f>IF('Town Data'!G18&gt;9,'Town Data'!F18,"*")</f>
        <v>*</v>
      </c>
      <c r="F22" s="51">
        <f>IF('Town Data'!I18&gt;9,'Town Data'!H18,"*")</f>
        <v>3332020.08</v>
      </c>
      <c r="G22" s="49">
        <f>IF('Town Data'!K18&gt;9,'Town Data'!J18,"*")</f>
        <v>1258876.52</v>
      </c>
      <c r="H22" s="50" t="str">
        <f>IF('Town Data'!M18&gt;9,'Town Data'!L18,"*")</f>
        <v>*</v>
      </c>
      <c r="I22" s="9">
        <f t="shared" si="0"/>
        <v>0.12256536281137898</v>
      </c>
      <c r="J22" s="9">
        <f t="shared" si="1"/>
        <v>0.1689019110468435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6347947.6</v>
      </c>
      <c r="D23" s="53">
        <f>IF('Town Data'!E19&gt;9,'Town Data'!D19,"*")</f>
        <v>773328.91</v>
      </c>
      <c r="E23" s="54" t="str">
        <f>IF('Town Data'!G19&gt;9,'Town Data'!F19,"*")</f>
        <v>*</v>
      </c>
      <c r="F23" s="53">
        <f>IF('Town Data'!I19&gt;9,'Town Data'!H19,"*")</f>
        <v>6027894.32</v>
      </c>
      <c r="G23" s="53">
        <f>IF('Town Data'!K19&gt;9,'Town Data'!J19,"*")</f>
        <v>823167.38</v>
      </c>
      <c r="H23" s="54" t="str">
        <f>IF('Town Data'!M19&gt;9,'Town Data'!L19,"*")</f>
        <v>*</v>
      </c>
      <c r="I23" s="22">
        <f t="shared" si="0"/>
        <v>0.053095370125865</v>
      </c>
      <c r="J23" s="22">
        <f t="shared" si="1"/>
        <v>-0.06054475822401997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998432.1</v>
      </c>
      <c r="D24" s="49">
        <f>IF('Town Data'!E20&gt;9,'Town Data'!D20,"*")</f>
        <v>315703.94</v>
      </c>
      <c r="E24" s="50" t="str">
        <f>IF('Town Data'!G20&gt;9,'Town Data'!F20,"*")</f>
        <v>*</v>
      </c>
      <c r="F24" s="51">
        <f>IF('Town Data'!I20&gt;9,'Town Data'!H20,"*")</f>
        <v>761096.94</v>
      </c>
      <c r="G24" s="49">
        <f>IF('Town Data'!K20&gt;9,'Town Data'!J20,"*")</f>
        <v>245856.99</v>
      </c>
      <c r="H24" s="50" t="str">
        <f>IF('Town Data'!M20&gt;9,'Town Data'!L20,"*")</f>
        <v>*</v>
      </c>
      <c r="I24" s="9">
        <f t="shared" si="0"/>
        <v>0.3118330235304849</v>
      </c>
      <c r="J24" s="9">
        <f t="shared" si="1"/>
        <v>0.2840958477527933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210046.3</v>
      </c>
      <c r="G25" s="53">
        <f>IF('Town Data'!K21&gt;9,'Town Data'!J21,"*")</f>
        <v>80621.54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2559490.42</v>
      </c>
      <c r="D26" s="49">
        <f>IF('Town Data'!E22&gt;9,'Town Data'!D22,"*")</f>
        <v>614238.79</v>
      </c>
      <c r="E26" s="50" t="str">
        <f>IF('Town Data'!G22&gt;9,'Town Data'!F22,"*")</f>
        <v>*</v>
      </c>
      <c r="F26" s="51">
        <f>IF('Town Data'!I22&gt;9,'Town Data'!H22,"*")</f>
        <v>2371950.7</v>
      </c>
      <c r="G26" s="49">
        <f>IF('Town Data'!K22&gt;9,'Town Data'!J22,"*")</f>
        <v>685549.4</v>
      </c>
      <c r="H26" s="50" t="str">
        <f>IF('Town Data'!M22&gt;9,'Town Data'!L22,"*")</f>
        <v>*</v>
      </c>
      <c r="I26" s="9">
        <f t="shared" si="0"/>
        <v>0.07906560621179846</v>
      </c>
      <c r="J26" s="9">
        <f t="shared" si="1"/>
        <v>-0.10401965197548124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4869460.79</v>
      </c>
      <c r="D27" s="53">
        <f>IF('Town Data'!E23&gt;9,'Town Data'!D23,"*")</f>
        <v>1437259.96</v>
      </c>
      <c r="E27" s="54" t="str">
        <f>IF('Town Data'!G23&gt;9,'Town Data'!F23,"*")</f>
        <v>*</v>
      </c>
      <c r="F27" s="53">
        <f>IF('Town Data'!I23&gt;9,'Town Data'!H23,"*")</f>
        <v>3955387</v>
      </c>
      <c r="G27" s="53">
        <f>IF('Town Data'!K23&gt;9,'Town Data'!J23,"*")</f>
        <v>1483316.29</v>
      </c>
      <c r="H27" s="54" t="str">
        <f>IF('Town Data'!M23&gt;9,'Town Data'!L23,"*")</f>
        <v>*</v>
      </c>
      <c r="I27" s="22">
        <f t="shared" si="0"/>
        <v>0.2310959180479685</v>
      </c>
      <c r="J27" s="22">
        <f t="shared" si="1"/>
        <v>-0.03104956799200262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115645832.52</v>
      </c>
      <c r="D28" s="49">
        <f>IF('Town Data'!E24&gt;9,'Town Data'!D24,"*")</f>
        <v>26197923.32</v>
      </c>
      <c r="E28" s="50">
        <f>IF('Town Data'!G24&gt;9,'Town Data'!F24,"*")</f>
        <v>1589324.16666666</v>
      </c>
      <c r="F28" s="51">
        <f>IF('Town Data'!I24&gt;9,'Town Data'!H24,"*")</f>
        <v>113597152.07</v>
      </c>
      <c r="G28" s="49">
        <f>IF('Town Data'!K24&gt;9,'Town Data'!J24,"*")</f>
        <v>25626523.14</v>
      </c>
      <c r="H28" s="50">
        <f>IF('Town Data'!M24&gt;9,'Town Data'!L24,"*")</f>
        <v>611703</v>
      </c>
      <c r="I28" s="9">
        <f t="shared" si="0"/>
        <v>0.018034611015050626</v>
      </c>
      <c r="J28" s="9">
        <f t="shared" si="1"/>
        <v>0.02229721827180336</v>
      </c>
      <c r="K28" s="9">
        <f t="shared" si="2"/>
        <v>1.598195801993222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441563.06</v>
      </c>
      <c r="D29" s="53">
        <f>IF('Town Data'!E25&gt;9,'Town Data'!D25,"*")</f>
        <v>191971.47</v>
      </c>
      <c r="E29" s="54" t="str">
        <f>IF('Town Data'!G25&gt;9,'Town Data'!F25,"*")</f>
        <v>*</v>
      </c>
      <c r="F29" s="53">
        <f>IF('Town Data'!I25&gt;9,'Town Data'!H25,"*")</f>
        <v>413792.69</v>
      </c>
      <c r="G29" s="53">
        <f>IF('Town Data'!K25&gt;9,'Town Data'!J25,"*")</f>
        <v>237658.38</v>
      </c>
      <c r="H29" s="54" t="str">
        <f>IF('Town Data'!M25&gt;9,'Town Data'!L25,"*")</f>
        <v>*</v>
      </c>
      <c r="I29" s="22">
        <f t="shared" si="0"/>
        <v>0.06711179455586805</v>
      </c>
      <c r="J29" s="22">
        <f t="shared" si="1"/>
        <v>-0.19223774057535864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575326.76</v>
      </c>
      <c r="D30" s="49">
        <f>IF('Town Data'!E26&gt;9,'Town Data'!D26,"*")</f>
        <v>491786.52</v>
      </c>
      <c r="E30" s="50" t="str">
        <f>IF('Town Data'!G26&gt;9,'Town Data'!F26,"*")</f>
        <v>*</v>
      </c>
      <c r="F30" s="51">
        <f>IF('Town Data'!I26&gt;9,'Town Data'!H26,"*")</f>
        <v>611106.77</v>
      </c>
      <c r="G30" s="49">
        <f>IF('Town Data'!K26&gt;9,'Town Data'!J26,"*")</f>
        <v>496841.47</v>
      </c>
      <c r="H30" s="50" t="str">
        <f>IF('Town Data'!M26&gt;9,'Town Data'!L26,"*")</f>
        <v>*</v>
      </c>
      <c r="I30" s="9">
        <f t="shared" si="0"/>
        <v>-0.05854952318724927</v>
      </c>
      <c r="J30" s="9">
        <f t="shared" si="1"/>
        <v>-0.010174170847695048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20057314.14</v>
      </c>
      <c r="D31" s="53">
        <f>IF('Town Data'!E27&gt;9,'Town Data'!D27,"*")</f>
        <v>7386499.07</v>
      </c>
      <c r="E31" s="54">
        <f>IF('Town Data'!G27&gt;9,'Town Data'!F27,"*")</f>
        <v>98661.1666666667</v>
      </c>
      <c r="F31" s="53">
        <f>IF('Town Data'!I27&gt;9,'Town Data'!H27,"*")</f>
        <v>17138356.13</v>
      </c>
      <c r="G31" s="53">
        <f>IF('Town Data'!K27&gt;9,'Town Data'!J27,"*")</f>
        <v>6646241.49</v>
      </c>
      <c r="H31" s="54">
        <f>IF('Town Data'!M27&gt;9,'Town Data'!L27,"*")</f>
        <v>115813.666666667</v>
      </c>
      <c r="I31" s="22">
        <f t="shared" si="0"/>
        <v>0.17031726892933938</v>
      </c>
      <c r="J31" s="22">
        <f t="shared" si="1"/>
        <v>0.1113798800590979</v>
      </c>
      <c r="K31" s="22">
        <f t="shared" si="2"/>
        <v>-0.14810428245371376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1403980.46</v>
      </c>
      <c r="D32" s="49">
        <f>IF('Town Data'!E28&gt;9,'Town Data'!D28,"*")</f>
        <v>439291.51</v>
      </c>
      <c r="E32" s="50" t="str">
        <f>IF('Town Data'!G28&gt;9,'Town Data'!F28,"*")</f>
        <v>*</v>
      </c>
      <c r="F32" s="51">
        <f>IF('Town Data'!I28&gt;9,'Town Data'!H28,"*")</f>
        <v>1374828.61</v>
      </c>
      <c r="G32" s="49">
        <f>IF('Town Data'!K28&gt;9,'Town Data'!J28,"*")</f>
        <v>428091.64</v>
      </c>
      <c r="H32" s="50" t="str">
        <f>IF('Town Data'!M28&gt;9,'Town Data'!L28,"*")</f>
        <v>*</v>
      </c>
      <c r="I32" s="9">
        <f t="shared" si="0"/>
        <v>0.02120398847387956</v>
      </c>
      <c r="J32" s="9">
        <f t="shared" si="1"/>
        <v>0.026162318890413264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2499752</v>
      </c>
      <c r="D33" s="53">
        <f>IF('Town Data'!E29&gt;9,'Town Data'!D29,"*")</f>
        <v>2100351.15</v>
      </c>
      <c r="E33" s="54" t="str">
        <f>IF('Town Data'!G29&gt;9,'Town Data'!F29,"*")</f>
        <v>*</v>
      </c>
      <c r="F33" s="53">
        <f>IF('Town Data'!I29&gt;9,'Town Data'!H29,"*")</f>
        <v>3300115.93</v>
      </c>
      <c r="G33" s="53">
        <f>IF('Town Data'!K29&gt;9,'Town Data'!J29,"*")</f>
        <v>2999691.81</v>
      </c>
      <c r="H33" s="54" t="str">
        <f>IF('Town Data'!M29&gt;9,'Town Data'!L29,"*")</f>
        <v>*</v>
      </c>
      <c r="I33" s="22">
        <f t="shared" si="0"/>
        <v>-0.24252600423040294</v>
      </c>
      <c r="J33" s="22">
        <f t="shared" si="1"/>
        <v>-0.2998110195860421</v>
      </c>
      <c r="K33" s="22">
        <f t="shared" si="2"/>
      </c>
      <c r="L33" s="15"/>
    </row>
    <row r="34" spans="1:12" ht="15">
      <c r="A34" s="15"/>
      <c r="B34" s="15" t="str">
        <f>'Town Data'!A30</f>
        <v>DUMMERSTON</v>
      </c>
      <c r="C34" s="48">
        <f>IF('Town Data'!C30&gt;9,'Town Data'!B30,"*")</f>
        <v>944909.2</v>
      </c>
      <c r="D34" s="49">
        <f>IF('Town Data'!E30&gt;9,'Town Data'!D30,"*")</f>
        <v>187244.34</v>
      </c>
      <c r="E34" s="50" t="str">
        <f>IF('Town Data'!G30&gt;9,'Town Data'!F30,"*")</f>
        <v>*</v>
      </c>
      <c r="F34" s="51" t="str">
        <f>IF('Town Data'!I30&gt;9,'Town Data'!H30,"*")</f>
        <v>*</v>
      </c>
      <c r="G34" s="49" t="str">
        <f>IF('Town Data'!K30&gt;9,'Town Data'!J30,"*")</f>
        <v>*</v>
      </c>
      <c r="H34" s="50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EAST MONTPELIER</v>
      </c>
      <c r="C35" s="52">
        <f>IF('Town Data'!C31&gt;9,'Town Data'!B31,"*")</f>
        <v>3769796.9</v>
      </c>
      <c r="D35" s="53">
        <f>IF('Town Data'!E31&gt;9,'Town Data'!D31,"*")</f>
        <v>1013222.25</v>
      </c>
      <c r="E35" s="54" t="str">
        <f>IF('Town Data'!G31&gt;9,'Town Data'!F31,"*")</f>
        <v>*</v>
      </c>
      <c r="F35" s="53">
        <f>IF('Town Data'!I31&gt;9,'Town Data'!H31,"*")</f>
        <v>3240907.82</v>
      </c>
      <c r="G35" s="53">
        <f>IF('Town Data'!K31&gt;9,'Town Data'!J31,"*")</f>
        <v>895553.69</v>
      </c>
      <c r="H35" s="54" t="str">
        <f>IF('Town Data'!M31&gt;9,'Town Data'!L31,"*")</f>
        <v>*</v>
      </c>
      <c r="I35" s="22">
        <f t="shared" si="0"/>
        <v>0.1631916454816046</v>
      </c>
      <c r="J35" s="22">
        <f t="shared" si="1"/>
        <v>0.13139196601378536</v>
      </c>
      <c r="K35" s="22">
        <f t="shared" si="2"/>
      </c>
      <c r="L35" s="15"/>
    </row>
    <row r="36" spans="1:12" ht="15">
      <c r="A36" s="15"/>
      <c r="B36" s="15" t="str">
        <f>'Town Data'!A32</f>
        <v>ENOSBURG</v>
      </c>
      <c r="C36" s="48">
        <f>IF('Town Data'!C32&gt;9,'Town Data'!B32,"*")</f>
        <v>5117600.4</v>
      </c>
      <c r="D36" s="49">
        <f>IF('Town Data'!E32&gt;9,'Town Data'!D32,"*")</f>
        <v>1462296.79</v>
      </c>
      <c r="E36" s="50">
        <f>IF('Town Data'!G32&gt;9,'Town Data'!F32,"*")</f>
        <v>46456</v>
      </c>
      <c r="F36" s="51">
        <f>IF('Town Data'!I32&gt;9,'Town Data'!H32,"*")</f>
        <v>5751931.57</v>
      </c>
      <c r="G36" s="49">
        <f>IF('Town Data'!K32&gt;9,'Town Data'!J32,"*")</f>
        <v>1457536.99</v>
      </c>
      <c r="H36" s="50" t="str">
        <f>IF('Town Data'!M32&gt;9,'Town Data'!L32,"*")</f>
        <v>*</v>
      </c>
      <c r="I36" s="9">
        <f t="shared" si="0"/>
        <v>-0.11028141803849727</v>
      </c>
      <c r="J36" s="9">
        <f t="shared" si="1"/>
        <v>0.00326564610891971</v>
      </c>
      <c r="K36" s="9">
        <f t="shared" si="2"/>
      </c>
      <c r="L36" s="15"/>
    </row>
    <row r="37" spans="1:12" ht="15">
      <c r="A37" s="15"/>
      <c r="B37" s="27" t="str">
        <f>'Town Data'!A33</f>
        <v>ESSEX</v>
      </c>
      <c r="C37" s="52">
        <f>IF('Town Data'!C33&gt;9,'Town Data'!B33,"*")</f>
        <v>40448289.33</v>
      </c>
      <c r="D37" s="53">
        <f>IF('Town Data'!E33&gt;9,'Town Data'!D33,"*")</f>
        <v>12249142.56</v>
      </c>
      <c r="E37" s="54">
        <f>IF('Town Data'!G33&gt;9,'Town Data'!F33,"*")</f>
        <v>315882.5</v>
      </c>
      <c r="F37" s="53">
        <f>IF('Town Data'!I33&gt;9,'Town Data'!H33,"*")</f>
        <v>32153264.16</v>
      </c>
      <c r="G37" s="53">
        <f>IF('Town Data'!K33&gt;9,'Town Data'!J33,"*")</f>
        <v>11460620.96</v>
      </c>
      <c r="H37" s="54">
        <f>IF('Town Data'!M33&gt;9,'Town Data'!L33,"*")</f>
        <v>700021.166666667</v>
      </c>
      <c r="I37" s="22">
        <f t="shared" si="0"/>
        <v>0.2579839212816021</v>
      </c>
      <c r="J37" s="22">
        <f t="shared" si="1"/>
        <v>0.06880269426518051</v>
      </c>
      <c r="K37" s="22">
        <f>_xlfn.IFERROR((E37-H37)/H37,"")</f>
        <v>-0.5487529305661474</v>
      </c>
      <c r="L37" s="15"/>
    </row>
    <row r="38" spans="1:12" ht="15">
      <c r="A38" s="15"/>
      <c r="B38" s="15" t="str">
        <f>'Town Data'!A34</f>
        <v>FAIR HAVEN</v>
      </c>
      <c r="C38" s="48">
        <f>IF('Town Data'!C34&gt;9,'Town Data'!B34,"*")</f>
        <v>6026997.97</v>
      </c>
      <c r="D38" s="49">
        <f>IF('Town Data'!E34&gt;9,'Town Data'!D34,"*")</f>
        <v>1087493.53</v>
      </c>
      <c r="E38" s="50" t="str">
        <f>IF('Town Data'!G34&gt;9,'Town Data'!F34,"*")</f>
        <v>*</v>
      </c>
      <c r="F38" s="51">
        <f>IF('Town Data'!I34&gt;9,'Town Data'!H34,"*")</f>
        <v>6055233.9</v>
      </c>
      <c r="G38" s="49">
        <f>IF('Town Data'!K34&gt;9,'Town Data'!J34,"*")</f>
        <v>1154052.6</v>
      </c>
      <c r="H38" s="50" t="str">
        <f>IF('Town Data'!M34&gt;9,'Town Data'!L34,"*")</f>
        <v>*</v>
      </c>
      <c r="I38" s="9">
        <f t="shared" si="0"/>
        <v>-0.004663061818305753</v>
      </c>
      <c r="J38" s="9">
        <f t="shared" si="1"/>
        <v>-0.05767420826399079</v>
      </c>
      <c r="K38" s="9">
        <f t="shared" si="2"/>
      </c>
      <c r="L38" s="15"/>
    </row>
    <row r="39" spans="1:12" ht="15">
      <c r="A39" s="15"/>
      <c r="B39" s="27" t="str">
        <f>'Town Data'!A35</f>
        <v>FAIRFAX</v>
      </c>
      <c r="C39" s="52">
        <f>IF('Town Data'!C35&gt;9,'Town Data'!B35,"*")</f>
        <v>2216045.04</v>
      </c>
      <c r="D39" s="53">
        <f>IF('Town Data'!E35&gt;9,'Town Data'!D35,"*")</f>
        <v>1018724.73</v>
      </c>
      <c r="E39" s="54" t="str">
        <f>IF('Town Data'!G35&gt;9,'Town Data'!F35,"*")</f>
        <v>*</v>
      </c>
      <c r="F39" s="53">
        <f>IF('Town Data'!I35&gt;9,'Town Data'!H35,"*")</f>
        <v>2315375.22</v>
      </c>
      <c r="G39" s="53">
        <f>IF('Town Data'!K35&gt;9,'Town Data'!J35,"*")</f>
        <v>917446.83</v>
      </c>
      <c r="H39" s="54" t="str">
        <f>IF('Town Data'!M35&gt;9,'Town Data'!L35,"*")</f>
        <v>*</v>
      </c>
      <c r="I39" s="22">
        <f t="shared" si="0"/>
        <v>-0.04290025182181925</v>
      </c>
      <c r="J39" s="22">
        <f t="shared" si="1"/>
        <v>0.11039102941802091</v>
      </c>
      <c r="K39" s="22">
        <f t="shared" si="2"/>
      </c>
      <c r="L39" s="15"/>
    </row>
    <row r="40" spans="1:12" ht="15">
      <c r="A40" s="15"/>
      <c r="B40" s="15" t="str">
        <f>'Town Data'!A36</f>
        <v>FAIRLEE</v>
      </c>
      <c r="C40" s="48">
        <f>IF('Town Data'!C36&gt;9,'Town Data'!B36,"*")</f>
        <v>837931.82</v>
      </c>
      <c r="D40" s="49">
        <f>IF('Town Data'!E36&gt;9,'Town Data'!D36,"*")</f>
        <v>230503.29</v>
      </c>
      <c r="E40" s="50" t="str">
        <f>IF('Town Data'!G36&gt;9,'Town Data'!F36,"*")</f>
        <v>*</v>
      </c>
      <c r="F40" s="51">
        <f>IF('Town Data'!I36&gt;9,'Town Data'!H36,"*")</f>
        <v>2950920.2</v>
      </c>
      <c r="G40" s="49">
        <f>IF('Town Data'!K36&gt;9,'Town Data'!J36,"*")</f>
        <v>231952.23</v>
      </c>
      <c r="H40" s="50" t="str">
        <f>IF('Town Data'!M36&gt;9,'Town Data'!L36,"*")</f>
        <v>*</v>
      </c>
      <c r="I40" s="9">
        <f t="shared" si="0"/>
        <v>-0.7160438903091992</v>
      </c>
      <c r="J40" s="9">
        <f t="shared" si="1"/>
        <v>-0.00624671726587842</v>
      </c>
      <c r="K40" s="9">
        <f t="shared" si="2"/>
      </c>
      <c r="L40" s="15"/>
    </row>
    <row r="41" spans="1:12" ht="15">
      <c r="A41" s="15"/>
      <c r="B41" s="27" t="str">
        <f>'Town Data'!A37</f>
        <v>FERRISBURGH</v>
      </c>
      <c r="C41" s="52">
        <f>IF('Town Data'!C37&gt;9,'Town Data'!B37,"*")</f>
        <v>1632106.53</v>
      </c>
      <c r="D41" s="53">
        <f>IF('Town Data'!E37&gt;9,'Town Data'!D37,"*")</f>
        <v>598335.51</v>
      </c>
      <c r="E41" s="54" t="str">
        <f>IF('Town Data'!G37&gt;9,'Town Data'!F37,"*")</f>
        <v>*</v>
      </c>
      <c r="F41" s="53">
        <f>IF('Town Data'!I37&gt;9,'Town Data'!H37,"*")</f>
        <v>1437676.47</v>
      </c>
      <c r="G41" s="53">
        <f>IF('Town Data'!K37&gt;9,'Town Data'!J37,"*")</f>
        <v>560189.3</v>
      </c>
      <c r="H41" s="54" t="str">
        <f>IF('Town Data'!M37&gt;9,'Town Data'!L37,"*")</f>
        <v>*</v>
      </c>
      <c r="I41" s="22">
        <f t="shared" si="0"/>
        <v>0.1352390917269447</v>
      </c>
      <c r="J41" s="22">
        <f t="shared" si="1"/>
        <v>0.06809521352871245</v>
      </c>
      <c r="K41" s="22">
        <f t="shared" si="2"/>
      </c>
      <c r="L41" s="15"/>
    </row>
    <row r="42" spans="1:12" ht="15">
      <c r="A42" s="15"/>
      <c r="B42" s="15" t="str">
        <f>'Town Data'!A38</f>
        <v>GEORGIA</v>
      </c>
      <c r="C42" s="48">
        <f>IF('Town Data'!C38&gt;9,'Town Data'!B38,"*")</f>
        <v>2009552.1</v>
      </c>
      <c r="D42" s="49">
        <f>IF('Town Data'!E38&gt;9,'Town Data'!D38,"*")</f>
        <v>648786.15</v>
      </c>
      <c r="E42" s="50" t="str">
        <f>IF('Town Data'!G38&gt;9,'Town Data'!F38,"*")</f>
        <v>*</v>
      </c>
      <c r="F42" s="51">
        <f>IF('Town Data'!I38&gt;9,'Town Data'!H38,"*")</f>
        <v>1820921.37</v>
      </c>
      <c r="G42" s="49">
        <f>IF('Town Data'!K38&gt;9,'Town Data'!J38,"*")</f>
        <v>638530.13</v>
      </c>
      <c r="H42" s="50" t="str">
        <f>IF('Town Data'!M38&gt;9,'Town Data'!L38,"*")</f>
        <v>*</v>
      </c>
      <c r="I42" s="9">
        <f t="shared" si="0"/>
        <v>0.10359081567591245</v>
      </c>
      <c r="J42" s="9">
        <f t="shared" si="1"/>
        <v>0.016061920210405763</v>
      </c>
      <c r="K42" s="9">
        <f t="shared" si="2"/>
      </c>
      <c r="L42" s="15"/>
    </row>
    <row r="43" spans="1:12" ht="15">
      <c r="A43" s="15"/>
      <c r="B43" s="27" t="str">
        <f>'Town Data'!A39</f>
        <v>HARDWICK</v>
      </c>
      <c r="C43" s="52">
        <f>IF('Town Data'!C39&gt;9,'Town Data'!B39,"*")</f>
        <v>7754339.73</v>
      </c>
      <c r="D43" s="53">
        <f>IF('Town Data'!E39&gt;9,'Town Data'!D39,"*")</f>
        <v>1458060.7</v>
      </c>
      <c r="E43" s="54" t="str">
        <f>IF('Town Data'!G39&gt;9,'Town Data'!F39,"*")</f>
        <v>*</v>
      </c>
      <c r="F43" s="53">
        <f>IF('Town Data'!I39&gt;9,'Town Data'!H39,"*")</f>
        <v>7413168.28</v>
      </c>
      <c r="G43" s="53">
        <f>IF('Town Data'!K39&gt;9,'Town Data'!J39,"*")</f>
        <v>1396815.76</v>
      </c>
      <c r="H43" s="54" t="str">
        <f>IF('Town Data'!M39&gt;9,'Town Data'!L39,"*")</f>
        <v>*</v>
      </c>
      <c r="I43" s="22">
        <f t="shared" si="0"/>
        <v>0.046022353346604476</v>
      </c>
      <c r="J43" s="22">
        <f t="shared" si="1"/>
        <v>0.04384611181649321</v>
      </c>
      <c r="K43" s="22">
        <f t="shared" si="2"/>
      </c>
      <c r="L43" s="15"/>
    </row>
    <row r="44" spans="1:12" ht="15">
      <c r="A44" s="15"/>
      <c r="B44" s="15" t="str">
        <f>'Town Data'!A40</f>
        <v>HARTFORD</v>
      </c>
      <c r="C44" s="48">
        <f>IF('Town Data'!C40&gt;9,'Town Data'!B40,"*")</f>
        <v>35449679.94</v>
      </c>
      <c r="D44" s="49">
        <f>IF('Town Data'!E40&gt;9,'Town Data'!D40,"*")</f>
        <v>6736886.33</v>
      </c>
      <c r="E44" s="50">
        <f>IF('Town Data'!G40&gt;9,'Town Data'!F40,"*")</f>
        <v>133608.333333333</v>
      </c>
      <c r="F44" s="51">
        <f>IF('Town Data'!I40&gt;9,'Town Data'!H40,"*")</f>
        <v>33975800.31</v>
      </c>
      <c r="G44" s="49">
        <f>IF('Town Data'!K40&gt;9,'Town Data'!J40,"*")</f>
        <v>6390389.71</v>
      </c>
      <c r="H44" s="50">
        <f>IF('Town Data'!M40&gt;9,'Town Data'!L40,"*")</f>
        <v>276484.333333334</v>
      </c>
      <c r="I44" s="9">
        <f t="shared" si="0"/>
        <v>0.04338027703695305</v>
      </c>
      <c r="J44" s="9">
        <f t="shared" si="1"/>
        <v>0.05422151632752302</v>
      </c>
      <c r="K44" s="9">
        <f t="shared" si="2"/>
        <v>-0.5167598405214063</v>
      </c>
      <c r="L44" s="15"/>
    </row>
    <row r="45" spans="1:12" ht="15">
      <c r="A45" s="15"/>
      <c r="B45" s="27" t="str">
        <f>'Town Data'!A41</f>
        <v>HARTLAND</v>
      </c>
      <c r="C45" s="52">
        <f>IF('Town Data'!C41&gt;9,'Town Data'!B41,"*")</f>
        <v>1020417.16</v>
      </c>
      <c r="D45" s="53">
        <f>IF('Town Data'!E41&gt;9,'Town Data'!D41,"*")</f>
        <v>423455.36</v>
      </c>
      <c r="E45" s="54" t="str">
        <f>IF('Town Data'!G41&gt;9,'Town Data'!F41,"*")</f>
        <v>*</v>
      </c>
      <c r="F45" s="53">
        <f>IF('Town Data'!I41&gt;9,'Town Data'!H41,"*")</f>
        <v>775449.84</v>
      </c>
      <c r="G45" s="53">
        <f>IF('Town Data'!K41&gt;9,'Town Data'!J41,"*")</f>
        <v>309996.22</v>
      </c>
      <c r="H45" s="54" t="str">
        <f>IF('Town Data'!M41&gt;9,'Town Data'!L41,"*")</f>
        <v>*</v>
      </c>
      <c r="I45" s="22">
        <f t="shared" si="0"/>
        <v>0.3159035018951066</v>
      </c>
      <c r="J45" s="22">
        <f t="shared" si="1"/>
        <v>0.3660016886657522</v>
      </c>
      <c r="K45" s="22">
        <f t="shared" si="2"/>
      </c>
      <c r="L45" s="15"/>
    </row>
    <row r="46" spans="1:12" ht="15">
      <c r="A46" s="15"/>
      <c r="B46" s="15" t="str">
        <f>'Town Data'!A42</f>
        <v>HIGHGATE</v>
      </c>
      <c r="C46" s="48">
        <f>IF('Town Data'!C42&gt;9,'Town Data'!B42,"*")</f>
        <v>1711866.44</v>
      </c>
      <c r="D46" s="49">
        <f>IF('Town Data'!E42&gt;9,'Town Data'!D42,"*")</f>
        <v>578692.45</v>
      </c>
      <c r="E46" s="50" t="str">
        <f>IF('Town Data'!G42&gt;9,'Town Data'!F42,"*")</f>
        <v>*</v>
      </c>
      <c r="F46" s="51">
        <f>IF('Town Data'!I42&gt;9,'Town Data'!H42,"*")</f>
        <v>1596126.4</v>
      </c>
      <c r="G46" s="49">
        <f>IF('Town Data'!K42&gt;9,'Town Data'!J42,"*")</f>
        <v>484712.24</v>
      </c>
      <c r="H46" s="50" t="str">
        <f>IF('Town Data'!M42&gt;9,'Town Data'!L42,"*")</f>
        <v>*</v>
      </c>
      <c r="I46" s="9">
        <f t="shared" si="0"/>
        <v>0.07251307916465767</v>
      </c>
      <c r="J46" s="9">
        <f t="shared" si="1"/>
        <v>0.1938886668098168</v>
      </c>
      <c r="K46" s="9">
        <f t="shared" si="2"/>
      </c>
      <c r="L46" s="15"/>
    </row>
    <row r="47" spans="1:12" ht="15">
      <c r="A47" s="15"/>
      <c r="B47" s="27" t="str">
        <f>'Town Data'!A43</f>
        <v>HINESBURG</v>
      </c>
      <c r="C47" s="52">
        <f>IF('Town Data'!C43&gt;9,'Town Data'!B43,"*")</f>
        <v>8116679.89</v>
      </c>
      <c r="D47" s="53">
        <f>IF('Town Data'!E43&gt;9,'Town Data'!D43,"*")</f>
        <v>1173661.12</v>
      </c>
      <c r="E47" s="54" t="str">
        <f>IF('Town Data'!G43&gt;9,'Town Data'!F43,"*")</f>
        <v>*</v>
      </c>
      <c r="F47" s="53">
        <f>IF('Town Data'!I43&gt;9,'Town Data'!H43,"*")</f>
        <v>8661108.2</v>
      </c>
      <c r="G47" s="53">
        <f>IF('Town Data'!K43&gt;9,'Town Data'!J43,"*")</f>
        <v>1125461.69</v>
      </c>
      <c r="H47" s="54" t="str">
        <f>IF('Town Data'!M43&gt;9,'Town Data'!L43,"*")</f>
        <v>*</v>
      </c>
      <c r="I47" s="22">
        <f t="shared" si="0"/>
        <v>-0.0628589664772921</v>
      </c>
      <c r="J47" s="22">
        <f t="shared" si="1"/>
        <v>0.042826362219401864</v>
      </c>
      <c r="K47" s="22">
        <f t="shared" si="2"/>
      </c>
      <c r="L47" s="15"/>
    </row>
    <row r="48" spans="1:12" ht="15">
      <c r="A48" s="15"/>
      <c r="B48" s="15" t="str">
        <f>'Town Data'!A44</f>
        <v>HYDE PARK</v>
      </c>
      <c r="C48" s="48">
        <f>IF('Town Data'!C44&gt;9,'Town Data'!B44,"*")</f>
        <v>3078440.09</v>
      </c>
      <c r="D48" s="49">
        <f>IF('Town Data'!E44&gt;9,'Town Data'!D44,"*")</f>
        <v>314640.91</v>
      </c>
      <c r="E48" s="50" t="str">
        <f>IF('Town Data'!G44&gt;9,'Town Data'!F44,"*")</f>
        <v>*</v>
      </c>
      <c r="F48" s="51">
        <f>IF('Town Data'!I44&gt;9,'Town Data'!H44,"*")</f>
        <v>2292234.08</v>
      </c>
      <c r="G48" s="49">
        <f>IF('Town Data'!K44&gt;9,'Town Data'!J44,"*")</f>
        <v>312240.17</v>
      </c>
      <c r="H48" s="50" t="str">
        <f>IF('Town Data'!M44&gt;9,'Town Data'!L44,"*")</f>
        <v>*</v>
      </c>
      <c r="I48" s="9">
        <f t="shared" si="0"/>
        <v>0.3429867904241262</v>
      </c>
      <c r="J48" s="9">
        <f t="shared" si="1"/>
        <v>0.0076887608663548665</v>
      </c>
      <c r="K48" s="9">
        <f t="shared" si="2"/>
      </c>
      <c r="L48" s="15"/>
    </row>
    <row r="49" spans="1:12" ht="15">
      <c r="A49" s="15"/>
      <c r="B49" s="27" t="str">
        <f>'Town Data'!A45</f>
        <v>IRASBURG</v>
      </c>
      <c r="C49" s="52">
        <f>IF('Town Data'!C45&gt;9,'Town Data'!B45,"*")</f>
        <v>634374.47</v>
      </c>
      <c r="D49" s="53" t="str">
        <f>IF('Town Data'!E45&gt;9,'Town Data'!D45,"*")</f>
        <v>*</v>
      </c>
      <c r="E49" s="54" t="str">
        <f>IF('Town Data'!G45&gt;9,'Town Data'!F45,"*")</f>
        <v>*</v>
      </c>
      <c r="F49" s="53" t="str">
        <f>IF('Town Data'!I45&gt;9,'Town Data'!H45,"*")</f>
        <v>*</v>
      </c>
      <c r="G49" s="53" t="str">
        <f>IF('Town Data'!K45&gt;9,'Town Data'!J45,"*")</f>
        <v>*</v>
      </c>
      <c r="H49" s="54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JAMAICA</v>
      </c>
      <c r="C50" s="48">
        <f>IF('Town Data'!C46&gt;9,'Town Data'!B46,"*")</f>
        <v>808675.59</v>
      </c>
      <c r="D50" s="49">
        <f>IF('Town Data'!E46&gt;9,'Town Data'!D46,"*")</f>
        <v>360758.58</v>
      </c>
      <c r="E50" s="50" t="str">
        <f>IF('Town Data'!G46&gt;9,'Town Data'!F46,"*")</f>
        <v>*</v>
      </c>
      <c r="F50" s="51">
        <f>IF('Town Data'!I46&gt;9,'Town Data'!H46,"*")</f>
        <v>715118.6</v>
      </c>
      <c r="G50" s="49">
        <f>IF('Town Data'!K46&gt;9,'Town Data'!J46,"*")</f>
        <v>325703.41</v>
      </c>
      <c r="H50" s="50" t="str">
        <f>IF('Town Data'!M46&gt;9,'Town Data'!L46,"*")</f>
        <v>*</v>
      </c>
      <c r="I50" s="9">
        <f t="shared" si="0"/>
        <v>0.13082723620949027</v>
      </c>
      <c r="J50" s="9">
        <f t="shared" si="1"/>
        <v>0.10762911570376264</v>
      </c>
      <c r="K50" s="9">
        <f t="shared" si="2"/>
      </c>
      <c r="L50" s="15"/>
    </row>
    <row r="51" spans="1:12" ht="15">
      <c r="A51" s="15"/>
      <c r="B51" s="27" t="str">
        <f>'Town Data'!A47</f>
        <v>JERICHO</v>
      </c>
      <c r="C51" s="52">
        <f>IF('Town Data'!C47&gt;9,'Town Data'!B47,"*")</f>
        <v>1987706.6</v>
      </c>
      <c r="D51" s="53">
        <f>IF('Town Data'!E47&gt;9,'Town Data'!D47,"*")</f>
        <v>648745.24</v>
      </c>
      <c r="E51" s="54" t="str">
        <f>IF('Town Data'!G47&gt;9,'Town Data'!F47,"*")</f>
        <v>*</v>
      </c>
      <c r="F51" s="53">
        <f>IF('Town Data'!I47&gt;9,'Town Data'!H47,"*")</f>
        <v>1730841.93</v>
      </c>
      <c r="G51" s="53">
        <f>IF('Town Data'!K47&gt;9,'Town Data'!J47,"*")</f>
        <v>612177.64</v>
      </c>
      <c r="H51" s="54" t="str">
        <f>IF('Town Data'!M47&gt;9,'Town Data'!L47,"*")</f>
        <v>*</v>
      </c>
      <c r="I51" s="22">
        <f t="shared" si="0"/>
        <v>0.14840446464108953</v>
      </c>
      <c r="J51" s="22">
        <f t="shared" si="1"/>
        <v>0.05973364201933278</v>
      </c>
      <c r="K51" s="22">
        <f t="shared" si="2"/>
      </c>
      <c r="L51" s="15"/>
    </row>
    <row r="52" spans="1:12" ht="15">
      <c r="A52" s="15"/>
      <c r="B52" s="15" t="str">
        <f>'Town Data'!A48</f>
        <v>JOHNSON</v>
      </c>
      <c r="C52" s="48">
        <f>IF('Town Data'!C48&gt;9,'Town Data'!B48,"*")</f>
        <v>9015236.19</v>
      </c>
      <c r="D52" s="49">
        <f>IF('Town Data'!E48&gt;9,'Town Data'!D48,"*")</f>
        <v>2689678.44</v>
      </c>
      <c r="E52" s="50" t="str">
        <f>IF('Town Data'!G48&gt;9,'Town Data'!F48,"*")</f>
        <v>*</v>
      </c>
      <c r="F52" s="51">
        <f>IF('Town Data'!I48&gt;9,'Town Data'!H48,"*")</f>
        <v>9123859.89</v>
      </c>
      <c r="G52" s="49">
        <f>IF('Town Data'!K48&gt;9,'Town Data'!J48,"*")</f>
        <v>2475556.42</v>
      </c>
      <c r="H52" s="50" t="str">
        <f>IF('Town Data'!M48&gt;9,'Town Data'!L48,"*")</f>
        <v>*</v>
      </c>
      <c r="I52" s="9">
        <f t="shared" si="0"/>
        <v>-0.011905454633192654</v>
      </c>
      <c r="J52" s="9">
        <f t="shared" si="1"/>
        <v>0.08649450211278159</v>
      </c>
      <c r="K52" s="9">
        <f t="shared" si="2"/>
      </c>
      <c r="L52" s="15"/>
    </row>
    <row r="53" spans="1:12" ht="15">
      <c r="A53" s="15"/>
      <c r="B53" s="27" t="str">
        <f>'Town Data'!A49</f>
        <v>KILLINGTON</v>
      </c>
      <c r="C53" s="52">
        <f>IF('Town Data'!C49&gt;9,'Town Data'!B49,"*")</f>
        <v>4022635.31</v>
      </c>
      <c r="D53" s="53">
        <f>IF('Town Data'!E49&gt;9,'Town Data'!D49,"*")</f>
        <v>3067674.01</v>
      </c>
      <c r="E53" s="54" t="str">
        <f>IF('Town Data'!G49&gt;9,'Town Data'!F49,"*")</f>
        <v>*</v>
      </c>
      <c r="F53" s="53">
        <f>IF('Town Data'!I49&gt;9,'Town Data'!H49,"*")</f>
        <v>5592401.44</v>
      </c>
      <c r="G53" s="53">
        <f>IF('Town Data'!K49&gt;9,'Town Data'!J49,"*")</f>
        <v>4696967.4</v>
      </c>
      <c r="H53" s="54" t="str">
        <f>IF('Town Data'!M49&gt;9,'Town Data'!L49,"*")</f>
        <v>*</v>
      </c>
      <c r="I53" s="22">
        <f t="shared" si="0"/>
        <v>-0.2806962530930183</v>
      </c>
      <c r="J53" s="22">
        <f t="shared" si="1"/>
        <v>-0.34688198815261106</v>
      </c>
      <c r="K53" s="22">
        <f t="shared" si="2"/>
      </c>
      <c r="L53" s="15"/>
    </row>
    <row r="54" spans="1:12" ht="15">
      <c r="A54" s="15"/>
      <c r="B54" s="15" t="str">
        <f>'Town Data'!A50</f>
        <v>LONDONDERRY</v>
      </c>
      <c r="C54" s="48">
        <f>IF('Town Data'!C50&gt;9,'Town Data'!B50,"*")</f>
        <v>2844852.54</v>
      </c>
      <c r="D54" s="49">
        <f>IF('Town Data'!E50&gt;9,'Town Data'!D50,"*")</f>
        <v>1058736.49</v>
      </c>
      <c r="E54" s="50" t="str">
        <f>IF('Town Data'!G50&gt;9,'Town Data'!F50,"*")</f>
        <v>*</v>
      </c>
      <c r="F54" s="51">
        <f>IF('Town Data'!I50&gt;9,'Town Data'!H50,"*")</f>
        <v>2483589.14</v>
      </c>
      <c r="G54" s="49">
        <f>IF('Town Data'!K50&gt;9,'Town Data'!J50,"*")</f>
        <v>1088538.81</v>
      </c>
      <c r="H54" s="50" t="str">
        <f>IF('Town Data'!M50&gt;9,'Town Data'!L50,"*")</f>
        <v>*</v>
      </c>
      <c r="I54" s="9">
        <f t="shared" si="0"/>
        <v>0.14546021086241337</v>
      </c>
      <c r="J54" s="9">
        <f t="shared" si="1"/>
        <v>-0.027378279695879713</v>
      </c>
      <c r="K54" s="9">
        <f t="shared" si="2"/>
      </c>
      <c r="L54" s="15"/>
    </row>
    <row r="55" spans="1:12" ht="15">
      <c r="A55" s="15"/>
      <c r="B55" s="27" t="str">
        <f>'Town Data'!A51</f>
        <v>LUDLOW</v>
      </c>
      <c r="C55" s="52">
        <f>IF('Town Data'!C51&gt;9,'Town Data'!B51,"*")</f>
        <v>7274034.85</v>
      </c>
      <c r="D55" s="53">
        <f>IF('Town Data'!E51&gt;9,'Town Data'!D51,"*")</f>
        <v>4218344.14</v>
      </c>
      <c r="E55" s="54" t="str">
        <f>IF('Town Data'!G51&gt;9,'Town Data'!F51,"*")</f>
        <v>*</v>
      </c>
      <c r="F55" s="53">
        <f>IF('Town Data'!I51&gt;9,'Town Data'!H51,"*")</f>
        <v>6568932.24</v>
      </c>
      <c r="G55" s="53">
        <f>IF('Town Data'!K51&gt;9,'Town Data'!J51,"*")</f>
        <v>3491084.59</v>
      </c>
      <c r="H55" s="54" t="str">
        <f>IF('Town Data'!M51&gt;9,'Town Data'!L51,"*")</f>
        <v>*</v>
      </c>
      <c r="I55" s="22">
        <f t="shared" si="0"/>
        <v>0.1073389988263906</v>
      </c>
      <c r="J55" s="22">
        <f t="shared" si="1"/>
        <v>0.20831908573146313</v>
      </c>
      <c r="K55" s="22">
        <f t="shared" si="2"/>
      </c>
      <c r="L55" s="15"/>
    </row>
    <row r="56" spans="1:12" ht="15">
      <c r="A56" s="15"/>
      <c r="B56" s="15" t="str">
        <f>'Town Data'!A52</f>
        <v>LYNDON</v>
      </c>
      <c r="C56" s="48">
        <f>IF('Town Data'!C52&gt;9,'Town Data'!B52,"*")</f>
        <v>6452384.69</v>
      </c>
      <c r="D56" s="49">
        <f>IF('Town Data'!E52&gt;9,'Town Data'!D52,"*")</f>
        <v>2612750.53</v>
      </c>
      <c r="E56" s="50">
        <f>IF('Town Data'!G52&gt;9,'Town Data'!F52,"*")</f>
        <v>57495.1666666667</v>
      </c>
      <c r="F56" s="51">
        <f>IF('Town Data'!I52&gt;9,'Town Data'!H52,"*")</f>
        <v>7823851.04</v>
      </c>
      <c r="G56" s="49">
        <f>IF('Town Data'!K52&gt;9,'Town Data'!J52,"*")</f>
        <v>2531910.5</v>
      </c>
      <c r="H56" s="50">
        <f>IF('Town Data'!M52&gt;9,'Town Data'!L52,"*")</f>
        <v>77249.5</v>
      </c>
      <c r="I56" s="9">
        <f t="shared" si="0"/>
        <v>-0.1752930037890905</v>
      </c>
      <c r="J56" s="9">
        <f t="shared" si="1"/>
        <v>0.0319284706153712</v>
      </c>
      <c r="K56" s="9">
        <f t="shared" si="2"/>
        <v>-0.2557211805038647</v>
      </c>
      <c r="L56" s="15"/>
    </row>
    <row r="57" spans="1:12" ht="15">
      <c r="A57" s="15"/>
      <c r="B57" s="27" t="str">
        <f>'Town Data'!A53</f>
        <v>MANCHESTER</v>
      </c>
      <c r="C57" s="52">
        <f>IF('Town Data'!C53&gt;9,'Town Data'!B53,"*")</f>
        <v>42547536.12</v>
      </c>
      <c r="D57" s="53">
        <f>IF('Town Data'!E53&gt;9,'Town Data'!D53,"*")</f>
        <v>8014665.19</v>
      </c>
      <c r="E57" s="54">
        <f>IF('Town Data'!G53&gt;9,'Town Data'!F53,"*")</f>
        <v>335293.333333334</v>
      </c>
      <c r="F57" s="53">
        <f>IF('Town Data'!I53&gt;9,'Town Data'!H53,"*")</f>
        <v>38860503.4</v>
      </c>
      <c r="G57" s="53">
        <f>IF('Town Data'!K53&gt;9,'Town Data'!J53,"*")</f>
        <v>7384836.13</v>
      </c>
      <c r="H57" s="54">
        <f>IF('Town Data'!M53&gt;9,'Town Data'!L53,"*")</f>
        <v>281056.166666667</v>
      </c>
      <c r="I57" s="22">
        <f t="shared" si="0"/>
        <v>0.0948786659310234</v>
      </c>
      <c r="J57" s="22">
        <f t="shared" si="1"/>
        <v>0.08528680243037438</v>
      </c>
      <c r="K57" s="22">
        <f t="shared" si="2"/>
        <v>0.192976255635737</v>
      </c>
      <c r="L57" s="15"/>
    </row>
    <row r="58" spans="1:12" ht="15">
      <c r="A58" s="15"/>
      <c r="B58" s="15" t="str">
        <f>'Town Data'!A54</f>
        <v>MIDDLEBURY</v>
      </c>
      <c r="C58" s="48">
        <f>IF('Town Data'!C54&gt;9,'Town Data'!B54,"*")</f>
        <v>30433055.24</v>
      </c>
      <c r="D58" s="49">
        <f>IF('Town Data'!E54&gt;9,'Town Data'!D54,"*")</f>
        <v>8602914.28</v>
      </c>
      <c r="E58" s="50">
        <f>IF('Town Data'!G54&gt;9,'Town Data'!F54,"*")</f>
        <v>217083.833333333</v>
      </c>
      <c r="F58" s="51">
        <f>IF('Town Data'!I54&gt;9,'Town Data'!H54,"*")</f>
        <v>29710736.28</v>
      </c>
      <c r="G58" s="49">
        <f>IF('Town Data'!K54&gt;9,'Town Data'!J54,"*")</f>
        <v>8470128.4</v>
      </c>
      <c r="H58" s="50">
        <f>IF('Town Data'!M54&gt;9,'Town Data'!L54,"*")</f>
        <v>110169.666666667</v>
      </c>
      <c r="I58" s="9">
        <f t="shared" si="0"/>
        <v>0.024311715239660064</v>
      </c>
      <c r="J58" s="9">
        <f t="shared" si="1"/>
        <v>0.01567696187462742</v>
      </c>
      <c r="K58" s="9">
        <f t="shared" si="2"/>
        <v>0.9704501238997939</v>
      </c>
      <c r="L58" s="15"/>
    </row>
    <row r="59" spans="1:12" ht="15">
      <c r="A59" s="15"/>
      <c r="B59" s="27" t="str">
        <f>'Town Data'!A55</f>
        <v>MILTON</v>
      </c>
      <c r="C59" s="52">
        <f>IF('Town Data'!C55&gt;9,'Town Data'!B55,"*")</f>
        <v>13782291.47</v>
      </c>
      <c r="D59" s="53">
        <f>IF('Town Data'!E55&gt;9,'Town Data'!D55,"*")</f>
        <v>3056757.04</v>
      </c>
      <c r="E59" s="54">
        <f>IF('Town Data'!G55&gt;9,'Town Data'!F55,"*")</f>
        <v>91193.9999999999</v>
      </c>
      <c r="F59" s="53">
        <f>IF('Town Data'!I55&gt;9,'Town Data'!H55,"*")</f>
        <v>16509658.08</v>
      </c>
      <c r="G59" s="53">
        <f>IF('Town Data'!K55&gt;9,'Town Data'!J55,"*")</f>
        <v>3159391.47</v>
      </c>
      <c r="H59" s="54">
        <f>IF('Town Data'!M55&gt;9,'Town Data'!L55,"*")</f>
        <v>27770.5</v>
      </c>
      <c r="I59" s="22">
        <f t="shared" si="0"/>
        <v>-0.16519824921776935</v>
      </c>
      <c r="J59" s="22">
        <f t="shared" si="1"/>
        <v>-0.03248550582432261</v>
      </c>
      <c r="K59" s="22">
        <f t="shared" si="2"/>
        <v>2.283844367224209</v>
      </c>
      <c r="L59" s="15"/>
    </row>
    <row r="60" spans="1:12" ht="15">
      <c r="A60" s="15"/>
      <c r="B60" s="15" t="str">
        <f>'Town Data'!A56</f>
        <v>MONTPELIER</v>
      </c>
      <c r="C60" s="48">
        <f>IF('Town Data'!C56&gt;9,'Town Data'!B56,"*")</f>
        <v>16583271.71</v>
      </c>
      <c r="D60" s="49">
        <f>IF('Town Data'!E56&gt;9,'Town Data'!D56,"*")</f>
        <v>5741954.17</v>
      </c>
      <c r="E60" s="50">
        <f>IF('Town Data'!G56&gt;9,'Town Data'!F56,"*")</f>
        <v>126836</v>
      </c>
      <c r="F60" s="51">
        <f>IF('Town Data'!I56&gt;9,'Town Data'!H56,"*")</f>
        <v>16368162.83</v>
      </c>
      <c r="G60" s="49">
        <f>IF('Town Data'!K56&gt;9,'Town Data'!J56,"*")</f>
        <v>5999210.19</v>
      </c>
      <c r="H60" s="50">
        <f>IF('Town Data'!M56&gt;9,'Town Data'!L56,"*")</f>
        <v>105950.333333333</v>
      </c>
      <c r="I60" s="9">
        <f t="shared" si="0"/>
        <v>0.013141907386560427</v>
      </c>
      <c r="J60" s="9">
        <f t="shared" si="1"/>
        <v>-0.04288164805907567</v>
      </c>
      <c r="K60" s="9">
        <f t="shared" si="2"/>
        <v>0.19712695571195693</v>
      </c>
      <c r="L60" s="15"/>
    </row>
    <row r="61" spans="1:12" ht="15">
      <c r="A61" s="15"/>
      <c r="B61" s="27" t="str">
        <f>'Town Data'!A57</f>
        <v>MORETOWN</v>
      </c>
      <c r="C61" s="52" t="str">
        <f>IF('Town Data'!C57&gt;9,'Town Data'!B57,"*")</f>
        <v>*</v>
      </c>
      <c r="D61" s="53" t="str">
        <f>IF('Town Data'!E57&gt;9,'Town Data'!D57,"*")</f>
        <v>*</v>
      </c>
      <c r="E61" s="54" t="str">
        <f>IF('Town Data'!G57&gt;9,'Town Data'!F57,"*")</f>
        <v>*</v>
      </c>
      <c r="F61" s="53">
        <f>IF('Town Data'!I57&gt;9,'Town Data'!H57,"*")</f>
        <v>409014.32</v>
      </c>
      <c r="G61" s="53" t="str">
        <f>IF('Town Data'!K57&gt;9,'Town Data'!J57,"*")</f>
        <v>*</v>
      </c>
      <c r="H61" s="54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MORRISTOWN</v>
      </c>
      <c r="C62" s="48">
        <f>IF('Town Data'!C58&gt;9,'Town Data'!B58,"*")</f>
        <v>21306838.49</v>
      </c>
      <c r="D62" s="49">
        <f>IF('Town Data'!E58&gt;9,'Town Data'!D58,"*")</f>
        <v>6847722.13</v>
      </c>
      <c r="E62" s="50">
        <f>IF('Town Data'!G58&gt;9,'Town Data'!F58,"*")</f>
        <v>283578.5</v>
      </c>
      <c r="F62" s="51">
        <f>IF('Town Data'!I58&gt;9,'Town Data'!H58,"*")</f>
        <v>19729751.15</v>
      </c>
      <c r="G62" s="49">
        <f>IF('Town Data'!K58&gt;9,'Town Data'!J58,"*")</f>
        <v>6199088.57</v>
      </c>
      <c r="H62" s="50">
        <f>IF('Town Data'!M58&gt;9,'Town Data'!L58,"*")</f>
        <v>224059.666666667</v>
      </c>
      <c r="I62" s="9">
        <f t="shared" si="0"/>
        <v>0.07993447702456197</v>
      </c>
      <c r="J62" s="9">
        <f t="shared" si="1"/>
        <v>0.10463369778889924</v>
      </c>
      <c r="K62" s="9">
        <f t="shared" si="2"/>
        <v>0.2656383195547595</v>
      </c>
      <c r="L62" s="15"/>
    </row>
    <row r="63" spans="1:12" ht="15">
      <c r="A63" s="15"/>
      <c r="B63" s="27" t="str">
        <f>'Town Data'!A59</f>
        <v>NEW HAVEN</v>
      </c>
      <c r="C63" s="52">
        <f>IF('Town Data'!C59&gt;9,'Town Data'!B59,"*")</f>
        <v>10714060.14</v>
      </c>
      <c r="D63" s="53">
        <f>IF('Town Data'!E59&gt;9,'Town Data'!D59,"*")</f>
        <v>493495.27</v>
      </c>
      <c r="E63" s="54" t="str">
        <f>IF('Town Data'!G59&gt;9,'Town Data'!F59,"*")</f>
        <v>*</v>
      </c>
      <c r="F63" s="53">
        <f>IF('Town Data'!I59&gt;9,'Town Data'!H59,"*")</f>
        <v>9858429.16</v>
      </c>
      <c r="G63" s="53">
        <f>IF('Town Data'!K59&gt;9,'Town Data'!J59,"*")</f>
        <v>552784.3</v>
      </c>
      <c r="H63" s="54" t="str">
        <f>IF('Town Data'!M59&gt;9,'Town Data'!L59,"*")</f>
        <v>*</v>
      </c>
      <c r="I63" s="22">
        <f t="shared" si="0"/>
        <v>0.0867918170444104</v>
      </c>
      <c r="J63" s="22">
        <f t="shared" si="1"/>
        <v>-0.10725527117901146</v>
      </c>
      <c r="K63" s="22">
        <f t="shared" si="2"/>
      </c>
      <c r="L63" s="15"/>
    </row>
    <row r="64" spans="1:12" ht="15">
      <c r="A64" s="15"/>
      <c r="B64" s="15" t="str">
        <f>'Town Data'!A60</f>
        <v>NEWBURY</v>
      </c>
      <c r="C64" s="48">
        <f>IF('Town Data'!C60&gt;9,'Town Data'!B60,"*")</f>
        <v>3102091.05</v>
      </c>
      <c r="D64" s="49">
        <f>IF('Town Data'!E60&gt;9,'Town Data'!D60,"*")</f>
        <v>209323.63</v>
      </c>
      <c r="E64" s="50" t="str">
        <f>IF('Town Data'!G60&gt;9,'Town Data'!F60,"*")</f>
        <v>*</v>
      </c>
      <c r="F64" s="51">
        <f>IF('Town Data'!I60&gt;9,'Town Data'!H60,"*")</f>
        <v>2385882.39</v>
      </c>
      <c r="G64" s="49">
        <f>IF('Town Data'!K60&gt;9,'Town Data'!J60,"*")</f>
        <v>190704.35</v>
      </c>
      <c r="H64" s="50" t="str">
        <f>IF('Town Data'!M60&gt;9,'Town Data'!L60,"*")</f>
        <v>*</v>
      </c>
      <c r="I64" s="9">
        <f t="shared" si="0"/>
        <v>0.30018607078113335</v>
      </c>
      <c r="J64" s="9">
        <f t="shared" si="1"/>
        <v>0.09763427001009677</v>
      </c>
      <c r="K64" s="9">
        <f t="shared" si="2"/>
      </c>
      <c r="L64" s="15"/>
    </row>
    <row r="65" spans="1:12" ht="15">
      <c r="A65" s="15"/>
      <c r="B65" s="27" t="str">
        <f>'Town Data'!A61</f>
        <v>NEWPORT</v>
      </c>
      <c r="C65" s="52">
        <f>IF('Town Data'!C61&gt;9,'Town Data'!B61,"*")</f>
        <v>15661014.9</v>
      </c>
      <c r="D65" s="53">
        <f>IF('Town Data'!E61&gt;9,'Town Data'!D61,"*")</f>
        <v>3487114.73</v>
      </c>
      <c r="E65" s="54">
        <f>IF('Town Data'!G61&gt;9,'Town Data'!F61,"*")</f>
        <v>72551.3333333334</v>
      </c>
      <c r="F65" s="53">
        <f>IF('Town Data'!I61&gt;9,'Town Data'!H61,"*")</f>
        <v>31879737.57</v>
      </c>
      <c r="G65" s="53">
        <f>IF('Town Data'!K61&gt;9,'Town Data'!J61,"*")</f>
        <v>3553255.3</v>
      </c>
      <c r="H65" s="54">
        <f>IF('Town Data'!M61&gt;9,'Town Data'!L61,"*")</f>
        <v>56267.0000000001</v>
      </c>
      <c r="I65" s="22">
        <f t="shared" si="0"/>
        <v>-0.5087470571044603</v>
      </c>
      <c r="J65" s="22">
        <f t="shared" si="1"/>
        <v>-0.01861407763185489</v>
      </c>
      <c r="K65" s="22">
        <f t="shared" si="2"/>
        <v>0.28941179258416605</v>
      </c>
      <c r="L65" s="15"/>
    </row>
    <row r="66" spans="1:12" ht="15">
      <c r="A66" s="15"/>
      <c r="B66" s="15" t="str">
        <f>'Town Data'!A62</f>
        <v>NORTHFIELD</v>
      </c>
      <c r="C66" s="48">
        <f>IF('Town Data'!C62&gt;9,'Town Data'!B62,"*")</f>
        <v>5830622.12</v>
      </c>
      <c r="D66" s="49">
        <f>IF('Town Data'!E62&gt;9,'Town Data'!D62,"*")</f>
        <v>1153229.97</v>
      </c>
      <c r="E66" s="50" t="str">
        <f>IF('Town Data'!G62&gt;9,'Town Data'!F62,"*")</f>
        <v>*</v>
      </c>
      <c r="F66" s="51">
        <f>IF('Town Data'!I62&gt;9,'Town Data'!H62,"*")</f>
        <v>5876216.77</v>
      </c>
      <c r="G66" s="49">
        <f>IF('Town Data'!K62&gt;9,'Town Data'!J62,"*")</f>
        <v>1198210.83</v>
      </c>
      <c r="H66" s="50" t="str">
        <f>IF('Town Data'!M62&gt;9,'Town Data'!L62,"*")</f>
        <v>*</v>
      </c>
      <c r="I66" s="9">
        <f t="shared" si="0"/>
        <v>-0.007759184486313538</v>
      </c>
      <c r="J66" s="9">
        <f t="shared" si="1"/>
        <v>-0.037540021233158194</v>
      </c>
      <c r="K66" s="9">
        <f t="shared" si="2"/>
      </c>
      <c r="L66" s="15"/>
    </row>
    <row r="67" spans="1:12" ht="15">
      <c r="A67" s="15"/>
      <c r="B67" s="27" t="str">
        <f>'Town Data'!A63</f>
        <v>NORWICH</v>
      </c>
      <c r="C67" s="52">
        <f>IF('Town Data'!C63&gt;9,'Town Data'!B63,"*")</f>
        <v>4313370.32</v>
      </c>
      <c r="D67" s="53">
        <f>IF('Town Data'!E63&gt;9,'Town Data'!D63,"*")</f>
        <v>565707.52</v>
      </c>
      <c r="E67" s="54" t="str">
        <f>IF('Town Data'!G63&gt;9,'Town Data'!F63,"*")</f>
        <v>*</v>
      </c>
      <c r="F67" s="53">
        <f>IF('Town Data'!I63&gt;9,'Town Data'!H63,"*")</f>
        <v>3685844.49</v>
      </c>
      <c r="G67" s="53">
        <f>IF('Town Data'!K63&gt;9,'Town Data'!J63,"*")</f>
        <v>498222.19</v>
      </c>
      <c r="H67" s="54" t="str">
        <f>IF('Town Data'!M63&gt;9,'Town Data'!L63,"*")</f>
        <v>*</v>
      </c>
      <c r="I67" s="22">
        <f t="shared" si="0"/>
        <v>0.17025293164226796</v>
      </c>
      <c r="J67" s="22">
        <f t="shared" si="1"/>
        <v>0.13545227682452285</v>
      </c>
      <c r="K67" s="22">
        <f t="shared" si="2"/>
      </c>
      <c r="L67" s="15"/>
    </row>
    <row r="68" spans="1:12" ht="15">
      <c r="A68" s="15"/>
      <c r="B68" s="15" t="str">
        <f>'Town Data'!A64</f>
        <v>PAWLET</v>
      </c>
      <c r="C68" s="48">
        <f>IF('Town Data'!C64&gt;9,'Town Data'!B64,"*")</f>
        <v>825717.94</v>
      </c>
      <c r="D68" s="49">
        <f>IF('Town Data'!E64&gt;9,'Town Data'!D64,"*")</f>
        <v>294070.01</v>
      </c>
      <c r="E68" s="50" t="str">
        <f>IF('Town Data'!G64&gt;9,'Town Data'!F64,"*")</f>
        <v>*</v>
      </c>
      <c r="F68" s="51" t="str">
        <f>IF('Town Data'!I64&gt;9,'Town Data'!H64,"*")</f>
        <v>*</v>
      </c>
      <c r="G68" s="49" t="str">
        <f>IF('Town Data'!K64&gt;9,'Town Data'!J64,"*")</f>
        <v>*</v>
      </c>
      <c r="H68" s="50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PITTSFORD</v>
      </c>
      <c r="C69" s="52">
        <f>IF('Town Data'!C65&gt;9,'Town Data'!B65,"*")</f>
        <v>1992892.34</v>
      </c>
      <c r="D69" s="53">
        <f>IF('Town Data'!E65&gt;9,'Town Data'!D65,"*")</f>
        <v>608472.26</v>
      </c>
      <c r="E69" s="54" t="str">
        <f>IF('Town Data'!G65&gt;9,'Town Data'!F65,"*")</f>
        <v>*</v>
      </c>
      <c r="F69" s="53">
        <f>IF('Town Data'!I65&gt;9,'Town Data'!H65,"*")</f>
        <v>1661386.3</v>
      </c>
      <c r="G69" s="53">
        <f>IF('Town Data'!K65&gt;9,'Town Data'!J65,"*")</f>
        <v>484165.98</v>
      </c>
      <c r="H69" s="54" t="str">
        <f>IF('Town Data'!M65&gt;9,'Town Data'!L65,"*")</f>
        <v>*</v>
      </c>
      <c r="I69" s="22">
        <f t="shared" si="0"/>
        <v>0.19953579730373366</v>
      </c>
      <c r="J69" s="22">
        <f t="shared" si="1"/>
        <v>0.25674311111243303</v>
      </c>
      <c r="K69" s="22">
        <f t="shared" si="2"/>
      </c>
      <c r="L69" s="15"/>
    </row>
    <row r="70" spans="1:12" ht="15">
      <c r="A70" s="15"/>
      <c r="B70" s="15" t="str">
        <f>'Town Data'!A66</f>
        <v>POULTNEY</v>
      </c>
      <c r="C70" s="48">
        <f>IF('Town Data'!C66&gt;9,'Town Data'!B66,"*")</f>
        <v>2003364.32</v>
      </c>
      <c r="D70" s="49">
        <f>IF('Town Data'!E66&gt;9,'Town Data'!D66,"*")</f>
        <v>661951.77</v>
      </c>
      <c r="E70" s="50" t="str">
        <f>IF('Town Data'!G66&gt;9,'Town Data'!F66,"*")</f>
        <v>*</v>
      </c>
      <c r="F70" s="51">
        <f>IF('Town Data'!I66&gt;9,'Town Data'!H66,"*")</f>
        <v>1977676.04</v>
      </c>
      <c r="G70" s="49">
        <f>IF('Town Data'!K66&gt;9,'Town Data'!J66,"*")</f>
        <v>594153.27</v>
      </c>
      <c r="H70" s="50" t="str">
        <f>IF('Town Data'!M66&gt;9,'Town Data'!L66,"*")</f>
        <v>*</v>
      </c>
      <c r="I70" s="9">
        <f t="shared" si="0"/>
        <v>0.012989124346169471</v>
      </c>
      <c r="J70" s="9">
        <f t="shared" si="1"/>
        <v>0.11410944519416681</v>
      </c>
      <c r="K70" s="9">
        <f t="shared" si="2"/>
      </c>
      <c r="L70" s="15"/>
    </row>
    <row r="71" spans="1:12" ht="15">
      <c r="A71" s="15"/>
      <c r="B71" s="27" t="str">
        <f>'Town Data'!A67</f>
        <v>POWNAL</v>
      </c>
      <c r="C71" s="52" t="str">
        <f>IF('Town Data'!C67&gt;9,'Town Data'!B67,"*")</f>
        <v>*</v>
      </c>
      <c r="D71" s="53" t="str">
        <f>IF('Town Data'!E67&gt;9,'Town Data'!D67,"*")</f>
        <v>*</v>
      </c>
      <c r="E71" s="54" t="str">
        <f>IF('Town Data'!G67&gt;9,'Town Data'!F67,"*")</f>
        <v>*</v>
      </c>
      <c r="F71" s="53">
        <f>IF('Town Data'!I67&gt;9,'Town Data'!H67,"*")</f>
        <v>664877.17</v>
      </c>
      <c r="G71" s="53">
        <f>IF('Town Data'!K67&gt;9,'Town Data'!J67,"*")</f>
        <v>399837.2</v>
      </c>
      <c r="H71" s="54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PUTNEY</v>
      </c>
      <c r="C72" s="48">
        <f>IF('Town Data'!C68&gt;9,'Town Data'!B68,"*")</f>
        <v>1033821.46</v>
      </c>
      <c r="D72" s="49">
        <f>IF('Town Data'!E68&gt;9,'Town Data'!D68,"*")</f>
        <v>263383.5</v>
      </c>
      <c r="E72" s="50" t="str">
        <f>IF('Town Data'!G68&gt;9,'Town Data'!F68,"*")</f>
        <v>*</v>
      </c>
      <c r="F72" s="51">
        <f>IF('Town Data'!I68&gt;9,'Town Data'!H68,"*")</f>
        <v>966574.96</v>
      </c>
      <c r="G72" s="49">
        <f>IF('Town Data'!K68&gt;9,'Town Data'!J68,"*")</f>
        <v>257698.27</v>
      </c>
      <c r="H72" s="50" t="str">
        <f>IF('Town Data'!M68&gt;9,'Town Data'!L68,"*")</f>
        <v>*</v>
      </c>
      <c r="I72" s="9">
        <f t="shared" si="3"/>
        <v>0.06957194504604175</v>
      </c>
      <c r="J72" s="9">
        <f t="shared" si="4"/>
        <v>0.022061576121562673</v>
      </c>
      <c r="K72" s="9">
        <f t="shared" si="5"/>
      </c>
      <c r="L72" s="15"/>
    </row>
    <row r="73" spans="1:12" ht="15">
      <c r="A73" s="15"/>
      <c r="B73" s="27" t="str">
        <f>'Town Data'!A69</f>
        <v>RANDOLPH</v>
      </c>
      <c r="C73" s="52">
        <f>IF('Town Data'!C69&gt;9,'Town Data'!B69,"*")</f>
        <v>6763362.67</v>
      </c>
      <c r="D73" s="53">
        <f>IF('Town Data'!E69&gt;9,'Town Data'!D69,"*")</f>
        <v>1791749.7</v>
      </c>
      <c r="E73" s="54">
        <f>IF('Town Data'!G69&gt;9,'Town Data'!F69,"*")</f>
        <v>55186.8333333334</v>
      </c>
      <c r="F73" s="53">
        <f>IF('Town Data'!I69&gt;9,'Town Data'!H69,"*")</f>
        <v>7323580.98</v>
      </c>
      <c r="G73" s="53">
        <f>IF('Town Data'!K69&gt;9,'Town Data'!J69,"*")</f>
        <v>1749726.05</v>
      </c>
      <c r="H73" s="54">
        <f>IF('Town Data'!M69&gt;9,'Town Data'!L69,"*")</f>
        <v>46024.8333333334</v>
      </c>
      <c r="I73" s="22">
        <f t="shared" si="3"/>
        <v>-0.07649513421506544</v>
      </c>
      <c r="J73" s="22">
        <f t="shared" si="4"/>
        <v>0.024017274018409855</v>
      </c>
      <c r="K73" s="22">
        <f t="shared" si="5"/>
        <v>0.1990664460128406</v>
      </c>
      <c r="L73" s="15"/>
    </row>
    <row r="74" spans="1:12" ht="15">
      <c r="A74" s="15"/>
      <c r="B74" s="15" t="str">
        <f>'Town Data'!A70</f>
        <v>RICHFORD</v>
      </c>
      <c r="C74" s="48">
        <f>IF('Town Data'!C70&gt;9,'Town Data'!B70,"*")</f>
        <v>5060676.93</v>
      </c>
      <c r="D74" s="49">
        <f>IF('Town Data'!E70&gt;9,'Town Data'!D70,"*")</f>
        <v>237037.25</v>
      </c>
      <c r="E74" s="50" t="str">
        <f>IF('Town Data'!G70&gt;9,'Town Data'!F70,"*")</f>
        <v>*</v>
      </c>
      <c r="F74" s="51">
        <f>IF('Town Data'!I70&gt;9,'Town Data'!H70,"*")</f>
        <v>5079210.78</v>
      </c>
      <c r="G74" s="49">
        <f>IF('Town Data'!K70&gt;9,'Town Data'!J70,"*")</f>
        <v>249406.11</v>
      </c>
      <c r="H74" s="50" t="str">
        <f>IF('Town Data'!M70&gt;9,'Town Data'!L70,"*")</f>
        <v>*</v>
      </c>
      <c r="I74" s="9">
        <f t="shared" si="3"/>
        <v>-0.003648962565794633</v>
      </c>
      <c r="J74" s="9">
        <f t="shared" si="4"/>
        <v>-0.04959325174511557</v>
      </c>
      <c r="K74" s="9">
        <f t="shared" si="5"/>
      </c>
      <c r="L74" s="15"/>
    </row>
    <row r="75" spans="1:12" ht="15">
      <c r="A75" s="15"/>
      <c r="B75" s="27" t="str">
        <f>'Town Data'!A71</f>
        <v>RICHMOND</v>
      </c>
      <c r="C75" s="52">
        <f>IF('Town Data'!C71&gt;9,'Town Data'!B71,"*")</f>
        <v>8423832.81</v>
      </c>
      <c r="D75" s="53">
        <f>IF('Town Data'!E71&gt;9,'Town Data'!D71,"*")</f>
        <v>2156071.11</v>
      </c>
      <c r="E75" s="54">
        <f>IF('Town Data'!G71&gt;9,'Town Data'!F71,"*")</f>
        <v>52337.8333333334</v>
      </c>
      <c r="F75" s="53">
        <f>IF('Town Data'!I71&gt;9,'Town Data'!H71,"*")</f>
        <v>7726186.32</v>
      </c>
      <c r="G75" s="53">
        <f>IF('Town Data'!K71&gt;9,'Town Data'!J71,"*")</f>
        <v>1801626.7</v>
      </c>
      <c r="H75" s="54" t="str">
        <f>IF('Town Data'!M71&gt;9,'Town Data'!L71,"*")</f>
        <v>*</v>
      </c>
      <c r="I75" s="22">
        <f t="shared" si="3"/>
        <v>0.09029635852737243</v>
      </c>
      <c r="J75" s="22">
        <f t="shared" si="4"/>
        <v>0.19673576662690442</v>
      </c>
      <c r="K75" s="22">
        <f t="shared" si="5"/>
      </c>
      <c r="L75" s="15"/>
    </row>
    <row r="76" spans="1:12" ht="15">
      <c r="A76" s="15"/>
      <c r="B76" s="15" t="str">
        <f>'Town Data'!A72</f>
        <v>ROCHESTER</v>
      </c>
      <c r="C76" s="48">
        <f>IF('Town Data'!C72&gt;9,'Town Data'!B72,"*")</f>
        <v>724520.53</v>
      </c>
      <c r="D76" s="49">
        <f>IF('Town Data'!E72&gt;9,'Town Data'!D72,"*")</f>
        <v>248857.64</v>
      </c>
      <c r="E76" s="50" t="str">
        <f>IF('Town Data'!G72&gt;9,'Town Data'!F72,"*")</f>
        <v>*</v>
      </c>
      <c r="F76" s="51">
        <f>IF('Town Data'!I72&gt;9,'Town Data'!H72,"*")</f>
        <v>1318115.48</v>
      </c>
      <c r="G76" s="49">
        <f>IF('Town Data'!K72&gt;9,'Town Data'!J72,"*")</f>
        <v>155888.62</v>
      </c>
      <c r="H76" s="50" t="str">
        <f>IF('Town Data'!M72&gt;9,'Town Data'!L72,"*")</f>
        <v>*</v>
      </c>
      <c r="I76" s="9">
        <f t="shared" si="3"/>
        <v>-0.45033607374067103</v>
      </c>
      <c r="J76" s="9">
        <f t="shared" si="4"/>
        <v>0.5963810571932706</v>
      </c>
      <c r="K76" s="9">
        <f t="shared" si="5"/>
      </c>
      <c r="L76" s="15"/>
    </row>
    <row r="77" spans="1:12" ht="15">
      <c r="A77" s="15"/>
      <c r="B77" s="27" t="str">
        <f>'Town Data'!A73</f>
        <v>ROCKINGHAM</v>
      </c>
      <c r="C77" s="52">
        <f>IF('Town Data'!C73&gt;9,'Town Data'!B73,"*")</f>
        <v>7087867.05</v>
      </c>
      <c r="D77" s="53">
        <f>IF('Town Data'!E73&gt;9,'Town Data'!D73,"*")</f>
        <v>1386333.05</v>
      </c>
      <c r="E77" s="54">
        <f>IF('Town Data'!G73&gt;9,'Town Data'!F73,"*")</f>
        <v>22061.5</v>
      </c>
      <c r="F77" s="53">
        <f>IF('Town Data'!I73&gt;9,'Town Data'!H73,"*")</f>
        <v>6276628.92</v>
      </c>
      <c r="G77" s="53">
        <f>IF('Town Data'!K73&gt;9,'Town Data'!J73,"*")</f>
        <v>1281112.24</v>
      </c>
      <c r="H77" s="54" t="str">
        <f>IF('Town Data'!M73&gt;9,'Town Data'!L73,"*")</f>
        <v>*</v>
      </c>
      <c r="I77" s="22">
        <f t="shared" si="3"/>
        <v>0.12924742570252185</v>
      </c>
      <c r="J77" s="22">
        <f t="shared" si="4"/>
        <v>0.08213238989895222</v>
      </c>
      <c r="K77" s="22">
        <f t="shared" si="5"/>
      </c>
      <c r="L77" s="15"/>
    </row>
    <row r="78" spans="1:12" ht="15">
      <c r="A78" s="15"/>
      <c r="B78" s="15" t="str">
        <f>'Town Data'!A74</f>
        <v>ROYALTON</v>
      </c>
      <c r="C78" s="48">
        <f>IF('Town Data'!C74&gt;9,'Town Data'!B74,"*")</f>
        <v>3547250.92</v>
      </c>
      <c r="D78" s="49">
        <f>IF('Town Data'!E74&gt;9,'Town Data'!D74,"*")</f>
        <v>1074178.89</v>
      </c>
      <c r="E78" s="50" t="str">
        <f>IF('Town Data'!G74&gt;9,'Town Data'!F74,"*")</f>
        <v>*</v>
      </c>
      <c r="F78" s="51">
        <f>IF('Town Data'!I74&gt;9,'Town Data'!H74,"*")</f>
        <v>3875062.42</v>
      </c>
      <c r="G78" s="49">
        <f>IF('Town Data'!K74&gt;9,'Town Data'!J74,"*")</f>
        <v>1043438.69</v>
      </c>
      <c r="H78" s="50" t="str">
        <f>IF('Town Data'!M74&gt;9,'Town Data'!L74,"*")</f>
        <v>*</v>
      </c>
      <c r="I78" s="9">
        <f t="shared" si="3"/>
        <v>-0.08459515343755418</v>
      </c>
      <c r="J78" s="9">
        <f t="shared" si="4"/>
        <v>0.029460475535941603</v>
      </c>
      <c r="K78" s="9">
        <f t="shared" si="5"/>
      </c>
      <c r="L78" s="15"/>
    </row>
    <row r="79" spans="1:12" ht="15">
      <c r="A79" s="15"/>
      <c r="B79" s="27" t="str">
        <f>'Town Data'!A75</f>
        <v>RUTLAND</v>
      </c>
      <c r="C79" s="52">
        <f>IF('Town Data'!C75&gt;9,'Town Data'!B75,"*")</f>
        <v>43262548.65</v>
      </c>
      <c r="D79" s="53">
        <f>IF('Town Data'!E75&gt;9,'Town Data'!D75,"*")</f>
        <v>15857001.68</v>
      </c>
      <c r="E79" s="54">
        <f>IF('Town Data'!G75&gt;9,'Town Data'!F75,"*")</f>
        <v>433129.333333334</v>
      </c>
      <c r="F79" s="53">
        <f>IF('Town Data'!I75&gt;9,'Town Data'!H75,"*")</f>
        <v>40376743.11</v>
      </c>
      <c r="G79" s="53">
        <f>IF('Town Data'!K75&gt;9,'Town Data'!J75,"*")</f>
        <v>14920903.28</v>
      </c>
      <c r="H79" s="54">
        <f>IF('Town Data'!M75&gt;9,'Town Data'!L75,"*")</f>
        <v>638293.666666667</v>
      </c>
      <c r="I79" s="22">
        <f t="shared" si="3"/>
        <v>0.07147197415448002</v>
      </c>
      <c r="J79" s="22">
        <f t="shared" si="4"/>
        <v>0.06273738140604047</v>
      </c>
      <c r="K79" s="22">
        <f t="shared" si="5"/>
        <v>-0.3214262400640032</v>
      </c>
      <c r="L79" s="15"/>
    </row>
    <row r="80" spans="1:12" ht="15">
      <c r="A80" s="15"/>
      <c r="B80" s="15" t="str">
        <f>'Town Data'!A76</f>
        <v>RUTLAND TOWN</v>
      </c>
      <c r="C80" s="48">
        <f>IF('Town Data'!C76&gt;9,'Town Data'!B76,"*")</f>
        <v>20582540.54</v>
      </c>
      <c r="D80" s="49">
        <f>IF('Town Data'!E76&gt;9,'Town Data'!D76,"*")</f>
        <v>10216732.1</v>
      </c>
      <c r="E80" s="50">
        <f>IF('Town Data'!G76&gt;9,'Town Data'!F76,"*")</f>
        <v>945500</v>
      </c>
      <c r="F80" s="51">
        <f>IF('Town Data'!I76&gt;9,'Town Data'!H76,"*")</f>
        <v>24133119.81</v>
      </c>
      <c r="G80" s="49">
        <f>IF('Town Data'!K76&gt;9,'Town Data'!J76,"*")</f>
        <v>10301573.15</v>
      </c>
      <c r="H80" s="50">
        <f>IF('Town Data'!M76&gt;9,'Town Data'!L76,"*")</f>
        <v>1375608</v>
      </c>
      <c r="I80" s="9">
        <f t="shared" si="3"/>
        <v>-0.14712475212296225</v>
      </c>
      <c r="J80" s="9">
        <f t="shared" si="4"/>
        <v>-0.0082357372766897</v>
      </c>
      <c r="K80" s="9">
        <f t="shared" si="5"/>
        <v>-0.31266756227064685</v>
      </c>
      <c r="L80" s="15"/>
    </row>
    <row r="81" spans="1:12" ht="15">
      <c r="A81" s="15"/>
      <c r="B81" s="27" t="str">
        <f>'Town Data'!A77</f>
        <v>SHAFTSBURY</v>
      </c>
      <c r="C81" s="52">
        <f>IF('Town Data'!C77&gt;9,'Town Data'!B77,"*")</f>
        <v>4149232.54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5463467.73</v>
      </c>
      <c r="G81" s="53" t="str">
        <f>IF('Town Data'!K77&gt;9,'Town Data'!J77,"*")</f>
        <v>*</v>
      </c>
      <c r="H81" s="54" t="str">
        <f>IF('Town Data'!M77&gt;9,'Town Data'!L77,"*")</f>
        <v>*</v>
      </c>
      <c r="I81" s="22">
        <f t="shared" si="3"/>
        <v>-0.24054963897443946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SHELBURNE</v>
      </c>
      <c r="C82" s="48">
        <f>IF('Town Data'!C78&gt;9,'Town Data'!B78,"*")</f>
        <v>29721631.18</v>
      </c>
      <c r="D82" s="49">
        <f>IF('Town Data'!E78&gt;9,'Town Data'!D78,"*")</f>
        <v>4319091.46</v>
      </c>
      <c r="E82" s="50">
        <f>IF('Town Data'!G78&gt;9,'Town Data'!F78,"*")</f>
        <v>338621.5</v>
      </c>
      <c r="F82" s="51">
        <f>IF('Town Data'!I78&gt;9,'Town Data'!H78,"*")</f>
        <v>21723389.79</v>
      </c>
      <c r="G82" s="49">
        <f>IF('Town Data'!K78&gt;9,'Town Data'!J78,"*")</f>
        <v>4279287.44</v>
      </c>
      <c r="H82" s="50">
        <f>IF('Town Data'!M78&gt;9,'Town Data'!L78,"*")</f>
        <v>79211.6666666667</v>
      </c>
      <c r="I82" s="9">
        <f t="shared" si="3"/>
        <v>0.3681856960317426</v>
      </c>
      <c r="J82" s="9">
        <f t="shared" si="4"/>
        <v>0.009301553251117796</v>
      </c>
      <c r="K82" s="9">
        <f t="shared" si="5"/>
        <v>3.2748942706251167</v>
      </c>
      <c r="L82" s="15"/>
    </row>
    <row r="83" spans="1:12" ht="15">
      <c r="A83" s="15"/>
      <c r="B83" s="27" t="str">
        <f>'Town Data'!A79</f>
        <v>SOUTH BURLINGTON</v>
      </c>
      <c r="C83" s="52">
        <f>IF('Town Data'!C79&gt;9,'Town Data'!B79,"*")</f>
        <v>137342319.13</v>
      </c>
      <c r="D83" s="53">
        <f>IF('Town Data'!E79&gt;9,'Town Data'!D79,"*")</f>
        <v>28052393.06</v>
      </c>
      <c r="E83" s="54">
        <f>IF('Town Data'!G79&gt;9,'Town Data'!F79,"*")</f>
        <v>1356980.66666667</v>
      </c>
      <c r="F83" s="53">
        <f>IF('Town Data'!I79&gt;9,'Town Data'!H79,"*")</f>
        <v>129378321.01</v>
      </c>
      <c r="G83" s="53">
        <f>IF('Town Data'!K79&gt;9,'Town Data'!J79,"*")</f>
        <v>25899361.02</v>
      </c>
      <c r="H83" s="54">
        <f>IF('Town Data'!M79&gt;9,'Town Data'!L79,"*")</f>
        <v>1060966.16666667</v>
      </c>
      <c r="I83" s="22">
        <f t="shared" si="3"/>
        <v>0.06155589327352942</v>
      </c>
      <c r="J83" s="22">
        <f t="shared" si="4"/>
        <v>0.08313070111410799</v>
      </c>
      <c r="K83" s="22">
        <f t="shared" si="5"/>
        <v>0.27900465566212596</v>
      </c>
      <c r="L83" s="15"/>
    </row>
    <row r="84" spans="1:12" ht="15">
      <c r="A84" s="15"/>
      <c r="B84" s="15" t="str">
        <f>'Town Data'!A80</f>
        <v>SOUTH HERO</v>
      </c>
      <c r="C84" s="48">
        <f>IF('Town Data'!C80&gt;9,'Town Data'!B80,"*")</f>
        <v>1374408.94</v>
      </c>
      <c r="D84" s="51">
        <f>IF('Town Data'!E80&gt;9,'Town Data'!D80,"*")</f>
        <v>375105.21</v>
      </c>
      <c r="E84" s="58" t="str">
        <f>IF('Town Data'!G80&gt;9,'Town Data'!F80,"*")</f>
        <v>*</v>
      </c>
      <c r="F84" s="51">
        <f>IF('Town Data'!I80&gt;9,'Town Data'!H80,"*")</f>
        <v>1288915.03</v>
      </c>
      <c r="G84" s="49">
        <f>IF('Town Data'!K80&gt;9,'Town Data'!J80,"*")</f>
        <v>386554.91</v>
      </c>
      <c r="H84" s="50" t="str">
        <f>IF('Town Data'!M80&gt;9,'Town Data'!L80,"*")</f>
        <v>*</v>
      </c>
      <c r="I84" s="9">
        <f t="shared" si="3"/>
        <v>0.06633013659558297</v>
      </c>
      <c r="J84" s="9">
        <f t="shared" si="4"/>
        <v>-0.02961985400728697</v>
      </c>
      <c r="K84" s="9">
        <f t="shared" si="5"/>
      </c>
      <c r="L84" s="15"/>
    </row>
    <row r="85" spans="1:12" ht="15">
      <c r="A85" s="15"/>
      <c r="B85" s="27" t="str">
        <f>'Town Data'!A81</f>
        <v>SPRINGFIELD</v>
      </c>
      <c r="C85" s="52">
        <f>IF('Town Data'!C81&gt;9,'Town Data'!B81,"*")</f>
        <v>10209869.88</v>
      </c>
      <c r="D85" s="53">
        <f>IF('Town Data'!E81&gt;9,'Town Data'!D81,"*")</f>
        <v>4088712.72</v>
      </c>
      <c r="E85" s="54">
        <f>IF('Town Data'!G81&gt;9,'Town Data'!F81,"*")</f>
        <v>247640.833333333</v>
      </c>
      <c r="F85" s="53">
        <f>IF('Town Data'!I81&gt;9,'Town Data'!H81,"*")</f>
        <v>10419074.02</v>
      </c>
      <c r="G85" s="53">
        <f>IF('Town Data'!K81&gt;9,'Town Data'!J81,"*")</f>
        <v>4276065.29</v>
      </c>
      <c r="H85" s="54">
        <f>IF('Town Data'!M81&gt;9,'Town Data'!L81,"*")</f>
        <v>582570.666666667</v>
      </c>
      <c r="I85" s="22">
        <f t="shared" si="3"/>
        <v>-0.020078957074152616</v>
      </c>
      <c r="J85" s="22">
        <f t="shared" si="4"/>
        <v>-0.043814244473334464</v>
      </c>
      <c r="K85" s="22">
        <f t="shared" si="5"/>
        <v>-0.5749170916031939</v>
      </c>
      <c r="L85" s="15"/>
    </row>
    <row r="86" spans="1:12" ht="15">
      <c r="A86" s="15"/>
      <c r="B86" s="15" t="str">
        <f>'Town Data'!A82</f>
        <v>ST ALBANS</v>
      </c>
      <c r="C86" s="48">
        <f>IF('Town Data'!C82&gt;9,'Town Data'!B82,"*")</f>
        <v>50609767.86</v>
      </c>
      <c r="D86" s="49">
        <f>IF('Town Data'!E82&gt;9,'Town Data'!D82,"*")</f>
        <v>4795952.14</v>
      </c>
      <c r="E86" s="50">
        <f>IF('Town Data'!G82&gt;9,'Town Data'!F82,"*")</f>
        <v>204684.5</v>
      </c>
      <c r="F86" s="51">
        <f>IF('Town Data'!I82&gt;9,'Town Data'!H82,"*")</f>
        <v>48975071.98</v>
      </c>
      <c r="G86" s="49">
        <f>IF('Town Data'!K82&gt;9,'Town Data'!J82,"*")</f>
        <v>4435191.6</v>
      </c>
      <c r="H86" s="50">
        <f>IF('Town Data'!M82&gt;9,'Town Data'!L82,"*")</f>
        <v>169382</v>
      </c>
      <c r="I86" s="9">
        <f t="shared" si="3"/>
        <v>0.03337812102997144</v>
      </c>
      <c r="J86" s="9">
        <f t="shared" si="4"/>
        <v>0.08134046339734231</v>
      </c>
      <c r="K86" s="9">
        <f t="shared" si="5"/>
        <v>0.20841943063607704</v>
      </c>
      <c r="L86" s="15"/>
    </row>
    <row r="87" spans="1:12" ht="15">
      <c r="A87" s="15"/>
      <c r="B87" s="27" t="str">
        <f>'Town Data'!A83</f>
        <v>ST ALBANS TOWN</v>
      </c>
      <c r="C87" s="52">
        <f>IF('Town Data'!C83&gt;9,'Town Data'!B83,"*")</f>
        <v>18818926.28</v>
      </c>
      <c r="D87" s="53">
        <f>IF('Town Data'!E83&gt;9,'Town Data'!D83,"*")</f>
        <v>5690408.87</v>
      </c>
      <c r="E87" s="54">
        <f>IF('Town Data'!G83&gt;9,'Town Data'!F83,"*")</f>
        <v>88462.0000000001</v>
      </c>
      <c r="F87" s="53">
        <f>IF('Town Data'!I83&gt;9,'Town Data'!H83,"*")</f>
        <v>18941726.36</v>
      </c>
      <c r="G87" s="53">
        <f>IF('Town Data'!K83&gt;9,'Town Data'!J83,"*")</f>
        <v>5655753.36</v>
      </c>
      <c r="H87" s="54">
        <f>IF('Town Data'!M83&gt;9,'Town Data'!L83,"*")</f>
        <v>70319.6666666666</v>
      </c>
      <c r="I87" s="22">
        <f t="shared" si="3"/>
        <v>-0.006483045825185187</v>
      </c>
      <c r="J87" s="22">
        <f t="shared" si="4"/>
        <v>0.006127479010152553</v>
      </c>
      <c r="K87" s="22">
        <f t="shared" si="5"/>
        <v>0.25799799961130154</v>
      </c>
      <c r="L87" s="15"/>
    </row>
    <row r="88" spans="1:12" ht="15">
      <c r="A88" s="15"/>
      <c r="B88" s="15" t="str">
        <f>'Town Data'!A84</f>
        <v>ST JOHNSBURY</v>
      </c>
      <c r="C88" s="48">
        <f>IF('Town Data'!C84&gt;9,'Town Data'!B84,"*")</f>
        <v>18913859.7</v>
      </c>
      <c r="D88" s="49">
        <f>IF('Town Data'!E84&gt;9,'Town Data'!D84,"*")</f>
        <v>6540564.61</v>
      </c>
      <c r="E88" s="50">
        <f>IF('Town Data'!G84&gt;9,'Town Data'!F84,"*")</f>
        <v>175054.833333333</v>
      </c>
      <c r="F88" s="51">
        <f>IF('Town Data'!I84&gt;9,'Town Data'!H84,"*")</f>
        <v>18866425.85</v>
      </c>
      <c r="G88" s="49">
        <f>IF('Town Data'!K84&gt;9,'Town Data'!J84,"*")</f>
        <v>6380171.55</v>
      </c>
      <c r="H88" s="50">
        <f>IF('Town Data'!M84&gt;9,'Town Data'!L84,"*")</f>
        <v>148820.833333333</v>
      </c>
      <c r="I88" s="9">
        <f t="shared" si="3"/>
        <v>0.0025141937522839154</v>
      </c>
      <c r="J88" s="9">
        <f t="shared" si="4"/>
        <v>0.02513930209290384</v>
      </c>
      <c r="K88" s="9">
        <f t="shared" si="5"/>
        <v>0.17627908278970839</v>
      </c>
      <c r="L88" s="15"/>
    </row>
    <row r="89" spans="1:12" ht="15">
      <c r="A89" s="15"/>
      <c r="B89" s="27" t="str">
        <f>'Town Data'!A85</f>
        <v>STOWE</v>
      </c>
      <c r="C89" s="52">
        <f>IF('Town Data'!C85&gt;9,'Town Data'!B85,"*")</f>
        <v>11598428.3</v>
      </c>
      <c r="D89" s="53">
        <f>IF('Town Data'!E85&gt;9,'Town Data'!D85,"*")</f>
        <v>5560970.31</v>
      </c>
      <c r="E89" s="54">
        <f>IF('Town Data'!G85&gt;9,'Town Data'!F85,"*")</f>
        <v>206627.5</v>
      </c>
      <c r="F89" s="53">
        <f>IF('Town Data'!I85&gt;9,'Town Data'!H85,"*")</f>
        <v>16244122.43</v>
      </c>
      <c r="G89" s="53">
        <f>IF('Town Data'!K85&gt;9,'Town Data'!J85,"*")</f>
        <v>7788909.32</v>
      </c>
      <c r="H89" s="54">
        <f>IF('Town Data'!M85&gt;9,'Town Data'!L85,"*")</f>
        <v>213755.166666667</v>
      </c>
      <c r="I89" s="22">
        <f t="shared" si="3"/>
        <v>-0.2859923119897342</v>
      </c>
      <c r="J89" s="22">
        <f t="shared" si="4"/>
        <v>-0.2860399214405029</v>
      </c>
      <c r="K89" s="22">
        <f t="shared" si="5"/>
        <v>-0.03334500296679142</v>
      </c>
      <c r="L89" s="15"/>
    </row>
    <row r="90" spans="1:12" ht="15">
      <c r="A90" s="15"/>
      <c r="B90" s="15" t="str">
        <f>'Town Data'!A86</f>
        <v>SWANTON</v>
      </c>
      <c r="C90" s="48">
        <f>IF('Town Data'!C86&gt;9,'Town Data'!B86,"*")</f>
        <v>8264850.33</v>
      </c>
      <c r="D90" s="49">
        <f>IF('Town Data'!E86&gt;9,'Town Data'!D86,"*")</f>
        <v>1688493.45</v>
      </c>
      <c r="E90" s="50" t="str">
        <f>IF('Town Data'!G86&gt;9,'Town Data'!F86,"*")</f>
        <v>*</v>
      </c>
      <c r="F90" s="51">
        <f>IF('Town Data'!I86&gt;9,'Town Data'!H86,"*")</f>
        <v>8159606.25</v>
      </c>
      <c r="G90" s="49">
        <f>IF('Town Data'!K86&gt;9,'Town Data'!J86,"*")</f>
        <v>1619798.82</v>
      </c>
      <c r="H90" s="50">
        <f>IF('Town Data'!M86&gt;9,'Town Data'!L86,"*")</f>
        <v>16291.6666666667</v>
      </c>
      <c r="I90" s="9">
        <f t="shared" si="3"/>
        <v>0.0128981812081925</v>
      </c>
      <c r="J90" s="9">
        <f t="shared" si="4"/>
        <v>0.04240935920671919</v>
      </c>
      <c r="K90" s="9">
        <f t="shared" si="5"/>
      </c>
      <c r="L90" s="15"/>
    </row>
    <row r="91" spans="1:12" ht="15">
      <c r="A91" s="15"/>
      <c r="B91" s="27" t="str">
        <f>'Town Data'!A87</f>
        <v>THETFORD</v>
      </c>
      <c r="C91" s="52">
        <f>IF('Town Data'!C87&gt;9,'Town Data'!B87,"*")</f>
        <v>1240671.67</v>
      </c>
      <c r="D91" s="53">
        <f>IF('Town Data'!E87&gt;9,'Town Data'!D87,"*")</f>
        <v>523671.16</v>
      </c>
      <c r="E91" s="54" t="str">
        <f>IF('Town Data'!G87&gt;9,'Town Data'!F87,"*")</f>
        <v>*</v>
      </c>
      <c r="F91" s="53">
        <f>IF('Town Data'!I87&gt;9,'Town Data'!H87,"*")</f>
        <v>1027221.11</v>
      </c>
      <c r="G91" s="53">
        <f>IF('Town Data'!K87&gt;9,'Town Data'!J87,"*")</f>
        <v>447671.1</v>
      </c>
      <c r="H91" s="54" t="str">
        <f>IF('Town Data'!M87&gt;9,'Town Data'!L87,"*")</f>
        <v>*</v>
      </c>
      <c r="I91" s="22">
        <f t="shared" si="3"/>
        <v>0.20779417198698336</v>
      </c>
      <c r="J91" s="22">
        <f t="shared" si="4"/>
        <v>0.16976762627741662</v>
      </c>
      <c r="K91" s="22">
        <f t="shared" si="5"/>
      </c>
      <c r="L91" s="15"/>
    </row>
    <row r="92" spans="1:12" ht="15">
      <c r="A92" s="15"/>
      <c r="B92" s="15" t="str">
        <f>'Town Data'!A88</f>
        <v>TROY</v>
      </c>
      <c r="C92" s="48">
        <f>IF('Town Data'!C88&gt;9,'Town Data'!B88,"*")</f>
        <v>1437219.46</v>
      </c>
      <c r="D92" s="49">
        <f>IF('Town Data'!E88&gt;9,'Town Data'!D88,"*")</f>
        <v>248988.88</v>
      </c>
      <c r="E92" s="50" t="str">
        <f>IF('Town Data'!G88&gt;9,'Town Data'!F88,"*")</f>
        <v>*</v>
      </c>
      <c r="F92" s="51">
        <f>IF('Town Data'!I88&gt;9,'Town Data'!H88,"*")</f>
        <v>1248320.64</v>
      </c>
      <c r="G92" s="49">
        <f>IF('Town Data'!K88&gt;9,'Town Data'!J88,"*")</f>
        <v>264843.3</v>
      </c>
      <c r="H92" s="50" t="str">
        <f>IF('Town Data'!M88&gt;9,'Town Data'!L88,"*")</f>
        <v>*</v>
      </c>
      <c r="I92" s="9">
        <f t="shared" si="3"/>
        <v>0.1513223557691076</v>
      </c>
      <c r="J92" s="9">
        <f t="shared" si="4"/>
        <v>-0.05986339846996312</v>
      </c>
      <c r="K92" s="9">
        <f t="shared" si="5"/>
      </c>
      <c r="L92" s="15"/>
    </row>
    <row r="93" spans="1:12" ht="15">
      <c r="A93" s="15"/>
      <c r="B93" s="27" t="str">
        <f>'Town Data'!A89</f>
        <v>VERGENNES</v>
      </c>
      <c r="C93" s="52">
        <f>IF('Town Data'!C89&gt;9,'Town Data'!B89,"*")</f>
        <v>11914593.89</v>
      </c>
      <c r="D93" s="53">
        <f>IF('Town Data'!E89&gt;9,'Town Data'!D89,"*")</f>
        <v>1311368.5</v>
      </c>
      <c r="E93" s="54">
        <f>IF('Town Data'!G89&gt;9,'Town Data'!F89,"*")</f>
        <v>44039.3333333333</v>
      </c>
      <c r="F93" s="53">
        <f>IF('Town Data'!I89&gt;9,'Town Data'!H89,"*")</f>
        <v>11841122.25</v>
      </c>
      <c r="G93" s="53">
        <f>IF('Town Data'!K89&gt;9,'Town Data'!J89,"*")</f>
        <v>1234266.76</v>
      </c>
      <c r="H93" s="54">
        <f>IF('Town Data'!M89&gt;9,'Town Data'!L89,"*")</f>
        <v>302249.666666667</v>
      </c>
      <c r="I93" s="22">
        <f t="shared" si="3"/>
        <v>0.006204786881581313</v>
      </c>
      <c r="J93" s="22">
        <f t="shared" si="4"/>
        <v>0.06246764678326101</v>
      </c>
      <c r="K93" s="22">
        <f t="shared" si="5"/>
        <v>-0.8542948489604071</v>
      </c>
      <c r="L93" s="15"/>
    </row>
    <row r="94" spans="1:12" ht="15">
      <c r="A94" s="15"/>
      <c r="B94" s="15" t="str">
        <f>'Town Data'!A90</f>
        <v>WAITSFIELD</v>
      </c>
      <c r="C94" s="48">
        <f>IF('Town Data'!C90&gt;9,'Town Data'!B90,"*")</f>
        <v>7716767.42</v>
      </c>
      <c r="D94" s="49">
        <f>IF('Town Data'!E90&gt;9,'Town Data'!D90,"*")</f>
        <v>3109540.68</v>
      </c>
      <c r="E94" s="50" t="str">
        <f>IF('Town Data'!G90&gt;9,'Town Data'!F90,"*")</f>
        <v>*</v>
      </c>
      <c r="F94" s="51">
        <f>IF('Town Data'!I90&gt;9,'Town Data'!H90,"*")</f>
        <v>7600364.35</v>
      </c>
      <c r="G94" s="49">
        <f>IF('Town Data'!K90&gt;9,'Town Data'!J90,"*")</f>
        <v>3215442.58</v>
      </c>
      <c r="H94" s="50" t="str">
        <f>IF('Town Data'!M90&gt;9,'Town Data'!L90,"*")</f>
        <v>*</v>
      </c>
      <c r="I94" s="9">
        <f t="shared" si="3"/>
        <v>0.01531545918584815</v>
      </c>
      <c r="J94" s="9">
        <f t="shared" si="4"/>
        <v>-0.03293540387214749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52">
        <f>IF('Town Data'!C91&gt;9,'Town Data'!B91,"*")</f>
        <v>1611765.51</v>
      </c>
      <c r="D95" s="53">
        <f>IF('Town Data'!E91&gt;9,'Town Data'!D91,"*")</f>
        <v>1152065.94</v>
      </c>
      <c r="E95" s="54" t="str">
        <f>IF('Town Data'!G91&gt;9,'Town Data'!F91,"*")</f>
        <v>*</v>
      </c>
      <c r="F95" s="53">
        <f>IF('Town Data'!I91&gt;9,'Town Data'!H91,"*")</f>
        <v>1746004.54</v>
      </c>
      <c r="G95" s="53">
        <f>IF('Town Data'!K91&gt;9,'Town Data'!J91,"*")</f>
        <v>1377445.92</v>
      </c>
      <c r="H95" s="54" t="str">
        <f>IF('Town Data'!M91&gt;9,'Town Data'!L91,"*")</f>
        <v>*</v>
      </c>
      <c r="I95" s="22">
        <f t="shared" si="3"/>
        <v>-0.07688355151699665</v>
      </c>
      <c r="J95" s="22">
        <f t="shared" si="4"/>
        <v>-0.16362165419895394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8">
        <f>IF('Town Data'!C92&gt;9,'Town Data'!B92,"*")</f>
        <v>7241904.55</v>
      </c>
      <c r="D96" s="49">
        <f>IF('Town Data'!E92&gt;9,'Town Data'!D92,"*")</f>
        <v>2692729.41</v>
      </c>
      <c r="E96" s="50">
        <f>IF('Town Data'!G92&gt;9,'Town Data'!F92,"*")</f>
        <v>107348.5</v>
      </c>
      <c r="F96" s="51">
        <f>IF('Town Data'!I92&gt;9,'Town Data'!H92,"*")</f>
        <v>7598887.96</v>
      </c>
      <c r="G96" s="49">
        <f>IF('Town Data'!K92&gt;9,'Town Data'!J92,"*")</f>
        <v>2867003.54</v>
      </c>
      <c r="H96" s="50">
        <f>IF('Town Data'!M92&gt;9,'Town Data'!L92,"*")</f>
        <v>149447.166666667</v>
      </c>
      <c r="I96" s="9">
        <f t="shared" si="3"/>
        <v>-0.046978375241105694</v>
      </c>
      <c r="J96" s="9">
        <f t="shared" si="4"/>
        <v>-0.06078615794105364</v>
      </c>
      <c r="K96" s="9">
        <f t="shared" si="5"/>
        <v>-0.2816959839765017</v>
      </c>
      <c r="L96" s="15"/>
    </row>
    <row r="97" spans="1:12" ht="15">
      <c r="A97" s="15"/>
      <c r="B97" s="27" t="str">
        <f>'Town Data'!A93</f>
        <v>WATERFORD</v>
      </c>
      <c r="C97" s="52">
        <f>IF('Town Data'!C93&gt;9,'Town Data'!B93,"*")</f>
        <v>833840.75</v>
      </c>
      <c r="D97" s="53">
        <f>IF('Town Data'!E93&gt;9,'Town Data'!D93,"*")</f>
        <v>127064.17</v>
      </c>
      <c r="E97" s="54" t="str">
        <f>IF('Town Data'!G93&gt;9,'Town Data'!F93,"*")</f>
        <v>*</v>
      </c>
      <c r="F97" s="53">
        <f>IF('Town Data'!I93&gt;9,'Town Data'!H93,"*")</f>
        <v>793940.96</v>
      </c>
      <c r="G97" s="53" t="str">
        <f>IF('Town Data'!K93&gt;9,'Town Data'!J93,"*")</f>
        <v>*</v>
      </c>
      <c r="H97" s="54" t="str">
        <f>IF('Town Data'!M93&gt;9,'Town Data'!L93,"*")</f>
        <v>*</v>
      </c>
      <c r="I97" s="22">
        <f t="shared" si="3"/>
        <v>0.05025536155736321</v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WEATHERSFIELD</v>
      </c>
      <c r="C98" s="48">
        <f>IF('Town Data'!C94&gt;9,'Town Data'!B94,"*")</f>
        <v>1269145.49</v>
      </c>
      <c r="D98" s="49">
        <f>IF('Town Data'!E94&gt;9,'Town Data'!D94,"*")</f>
        <v>305981.59</v>
      </c>
      <c r="E98" s="50" t="str">
        <f>IF('Town Data'!G94&gt;9,'Town Data'!F94,"*")</f>
        <v>*</v>
      </c>
      <c r="F98" s="51">
        <f>IF('Town Data'!I94&gt;9,'Town Data'!H94,"*")</f>
        <v>1302092.22</v>
      </c>
      <c r="G98" s="49">
        <f>IF('Town Data'!K94&gt;9,'Town Data'!J94,"*")</f>
        <v>334248.96</v>
      </c>
      <c r="H98" s="50" t="str">
        <f>IF('Town Data'!M94&gt;9,'Town Data'!L94,"*")</f>
        <v>*</v>
      </c>
      <c r="I98" s="9">
        <f t="shared" si="3"/>
        <v>-0.025302915948610755</v>
      </c>
      <c r="J98" s="9">
        <f t="shared" si="4"/>
        <v>-0.08456980688885313</v>
      </c>
      <c r="K98" s="9">
        <f t="shared" si="5"/>
      </c>
      <c r="L98" s="15"/>
    </row>
    <row r="99" spans="1:12" ht="15">
      <c r="A99" s="15"/>
      <c r="B99" s="27" t="str">
        <f>'Town Data'!A95</f>
        <v>WEST RUTLAND</v>
      </c>
      <c r="C99" s="52">
        <f>IF('Town Data'!C95&gt;9,'Town Data'!B95,"*")</f>
        <v>2867959.37</v>
      </c>
      <c r="D99" s="53">
        <f>IF('Town Data'!E95&gt;9,'Town Data'!D95,"*")</f>
        <v>650843.67</v>
      </c>
      <c r="E99" s="54" t="str">
        <f>IF('Town Data'!G95&gt;9,'Town Data'!F95,"*")</f>
        <v>*</v>
      </c>
      <c r="F99" s="53">
        <f>IF('Town Data'!I95&gt;9,'Town Data'!H95,"*")</f>
        <v>3721734.44</v>
      </c>
      <c r="G99" s="53">
        <f>IF('Town Data'!K95&gt;9,'Town Data'!J95,"*")</f>
        <v>682843.35</v>
      </c>
      <c r="H99" s="54" t="str">
        <f>IF('Town Data'!M95&gt;9,'Town Data'!L95,"*")</f>
        <v>*</v>
      </c>
      <c r="I99" s="22">
        <f t="shared" si="3"/>
        <v>-0.229402469134794</v>
      </c>
      <c r="J99" s="22">
        <f t="shared" si="4"/>
        <v>-0.046862402628655514</v>
      </c>
      <c r="K99" s="22">
        <f t="shared" si="5"/>
      </c>
      <c r="L99" s="15"/>
    </row>
    <row r="100" spans="1:12" ht="15">
      <c r="A100" s="15"/>
      <c r="B100" s="27" t="str">
        <f>'Town Data'!A96</f>
        <v>WESTMINSTER</v>
      </c>
      <c r="C100" s="52">
        <f>IF('Town Data'!C96&gt;9,'Town Data'!B96,"*")</f>
        <v>2057550.02</v>
      </c>
      <c r="D100" s="53">
        <f>IF('Town Data'!E96&gt;9,'Town Data'!D96,"*")</f>
        <v>509495.23</v>
      </c>
      <c r="E100" s="54" t="str">
        <f>IF('Town Data'!G96&gt;9,'Town Data'!F96,"*")</f>
        <v>*</v>
      </c>
      <c r="F100" s="53">
        <f>IF('Town Data'!I96&gt;9,'Town Data'!H96,"*")</f>
        <v>1853128.44</v>
      </c>
      <c r="G100" s="53">
        <f>IF('Town Data'!K96&gt;9,'Town Data'!J96,"*")</f>
        <v>357639.21</v>
      </c>
      <c r="H100" s="54" t="str">
        <f>IF('Town Data'!M96&gt;9,'Town Data'!L96,"*")</f>
        <v>*</v>
      </c>
      <c r="I100" s="22">
        <f t="shared" si="3"/>
        <v>0.11031160905393049</v>
      </c>
      <c r="J100" s="22">
        <f t="shared" si="4"/>
        <v>0.42460674264435366</v>
      </c>
      <c r="K100" s="22">
        <f t="shared" si="5"/>
      </c>
      <c r="L100" s="15"/>
    </row>
    <row r="101" spans="1:12" ht="15">
      <c r="A101" s="15"/>
      <c r="B101" s="27" t="str">
        <f>'Town Data'!A97</f>
        <v>WHITINGHAM</v>
      </c>
      <c r="C101" s="52">
        <f>IF('Town Data'!C97&gt;9,'Town Data'!B97,"*")</f>
        <v>547123.13</v>
      </c>
      <c r="D101" s="53">
        <f>IF('Town Data'!E97&gt;9,'Town Data'!D97,"*")</f>
        <v>132314.56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WILLIAMSTOWN</v>
      </c>
      <c r="C102" s="52">
        <f>IF('Town Data'!C98&gt;9,'Town Data'!B98,"*")</f>
        <v>1238132.73</v>
      </c>
      <c r="D102" s="53">
        <f>IF('Town Data'!E98&gt;9,'Town Data'!D98,"*")</f>
        <v>363279.78</v>
      </c>
      <c r="E102" s="54" t="str">
        <f>IF('Town Data'!G98&gt;9,'Town Data'!F98,"*")</f>
        <v>*</v>
      </c>
      <c r="F102" s="53">
        <f>IF('Town Data'!I98&gt;9,'Town Data'!H98,"*")</f>
        <v>1150672.13</v>
      </c>
      <c r="G102" s="53">
        <f>IF('Town Data'!K98&gt;9,'Town Data'!J98,"*")</f>
        <v>395085.69</v>
      </c>
      <c r="H102" s="54" t="str">
        <f>IF('Town Data'!M98&gt;9,'Town Data'!L98,"*")</f>
        <v>*</v>
      </c>
      <c r="I102" s="22">
        <f t="shared" si="6"/>
        <v>0.07600827179154857</v>
      </c>
      <c r="J102" s="22">
        <f t="shared" si="7"/>
        <v>-0.0805038269039812</v>
      </c>
      <c r="K102" s="22">
        <f t="shared" si="8"/>
      </c>
      <c r="L102" s="15"/>
    </row>
    <row r="103" spans="2:12" ht="15">
      <c r="B103" s="27" t="str">
        <f>'Town Data'!A99</f>
        <v>WILLISTON</v>
      </c>
      <c r="C103" s="52">
        <f>IF('Town Data'!C99&gt;9,'Town Data'!B99,"*")</f>
        <v>73973262.36</v>
      </c>
      <c r="D103" s="53">
        <f>IF('Town Data'!E99&gt;9,'Town Data'!D99,"*")</f>
        <v>35262270.17</v>
      </c>
      <c r="E103" s="54">
        <f>IF('Town Data'!G99&gt;9,'Town Data'!F99,"*")</f>
        <v>1372176</v>
      </c>
      <c r="F103" s="53">
        <f>IF('Town Data'!I99&gt;9,'Town Data'!H99,"*")</f>
        <v>69728059.75</v>
      </c>
      <c r="G103" s="53">
        <f>IF('Town Data'!K99&gt;9,'Town Data'!J99,"*")</f>
        <v>34106546.36</v>
      </c>
      <c r="H103" s="54">
        <f>IF('Town Data'!M99&gt;9,'Town Data'!L99,"*")</f>
        <v>1682640.16666667</v>
      </c>
      <c r="I103" s="22">
        <f t="shared" si="6"/>
        <v>0.06088227071311846</v>
      </c>
      <c r="J103" s="22">
        <f t="shared" si="7"/>
        <v>0.03388568862414724</v>
      </c>
      <c r="K103" s="22">
        <f t="shared" si="8"/>
        <v>-0.18451013640171396</v>
      </c>
      <c r="L103" s="15"/>
    </row>
    <row r="104" spans="2:12" ht="15">
      <c r="B104" s="27" t="str">
        <f>'Town Data'!A100</f>
        <v>WILMINGTON</v>
      </c>
      <c r="C104" s="52">
        <f>IF('Town Data'!C100&gt;9,'Town Data'!B100,"*")</f>
        <v>5285175.7</v>
      </c>
      <c r="D104" s="53">
        <f>IF('Town Data'!E100&gt;9,'Town Data'!D100,"*")</f>
        <v>2661280.89</v>
      </c>
      <c r="E104" s="54" t="str">
        <f>IF('Town Data'!G100&gt;9,'Town Data'!F100,"*")</f>
        <v>*</v>
      </c>
      <c r="F104" s="53">
        <f>IF('Town Data'!I100&gt;9,'Town Data'!H100,"*")</f>
        <v>4337879.78</v>
      </c>
      <c r="G104" s="53">
        <f>IF('Town Data'!K100&gt;9,'Town Data'!J100,"*")</f>
        <v>1314402.87</v>
      </c>
      <c r="H104" s="54" t="str">
        <f>IF('Town Data'!M100&gt;9,'Town Data'!L100,"*")</f>
        <v>*</v>
      </c>
      <c r="I104" s="22">
        <f t="shared" si="6"/>
        <v>0.21837763332389998</v>
      </c>
      <c r="J104" s="22">
        <f t="shared" si="7"/>
        <v>1.0247071508600707</v>
      </c>
      <c r="K104" s="22">
        <f t="shared" si="8"/>
      </c>
      <c r="L104" s="15"/>
    </row>
    <row r="105" spans="2:12" ht="15">
      <c r="B105" s="27" t="str">
        <f>'Town Data'!A101</f>
        <v>WINDSOR</v>
      </c>
      <c r="C105" s="52">
        <f>IF('Town Data'!C101&gt;9,'Town Data'!B101,"*")</f>
        <v>2564896.55</v>
      </c>
      <c r="D105" s="53">
        <f>IF('Town Data'!E101&gt;9,'Town Data'!D101,"*")</f>
        <v>860744.15</v>
      </c>
      <c r="E105" s="54">
        <f>IF('Town Data'!G101&gt;9,'Town Data'!F101,"*")</f>
        <v>33703.1666666667</v>
      </c>
      <c r="F105" s="53">
        <f>IF('Town Data'!I101&gt;9,'Town Data'!H101,"*")</f>
        <v>2715862.95</v>
      </c>
      <c r="G105" s="53">
        <f>IF('Town Data'!K101&gt;9,'Town Data'!J101,"*")</f>
        <v>782398.05</v>
      </c>
      <c r="H105" s="54">
        <f>IF('Town Data'!M101&gt;9,'Town Data'!L101,"*")</f>
        <v>27738.1666666667</v>
      </c>
      <c r="I105" s="22">
        <f t="shared" si="6"/>
        <v>-0.05558689918429071</v>
      </c>
      <c r="J105" s="22">
        <f t="shared" si="7"/>
        <v>0.10013585795618991</v>
      </c>
      <c r="K105" s="22">
        <f t="shared" si="8"/>
        <v>0.21504665653221466</v>
      </c>
      <c r="L105" s="15"/>
    </row>
    <row r="106" spans="2:12" ht="15">
      <c r="B106" s="27" t="str">
        <f>'Town Data'!A102</f>
        <v>WINOOSKI</v>
      </c>
      <c r="C106" s="52">
        <f>IF('Town Data'!C102&gt;9,'Town Data'!B102,"*")</f>
        <v>14963101.84</v>
      </c>
      <c r="D106" s="53">
        <f>IF('Town Data'!E102&gt;9,'Town Data'!D102,"*")</f>
        <v>1410641.73</v>
      </c>
      <c r="E106" s="54">
        <f>IF('Town Data'!G102&gt;9,'Town Data'!F102,"*")</f>
        <v>503374</v>
      </c>
      <c r="F106" s="53">
        <f>IF('Town Data'!I102&gt;9,'Town Data'!H102,"*")</f>
        <v>16481355.94</v>
      </c>
      <c r="G106" s="53">
        <f>IF('Town Data'!K102&gt;9,'Town Data'!J102,"*")</f>
        <v>1366320.1</v>
      </c>
      <c r="H106" s="54">
        <f>IF('Town Data'!M102&gt;9,'Town Data'!L102,"*")</f>
        <v>300932</v>
      </c>
      <c r="I106" s="22">
        <f t="shared" si="6"/>
        <v>-0.09211948977542679</v>
      </c>
      <c r="J106" s="22">
        <f t="shared" si="7"/>
        <v>0.032438686951908186</v>
      </c>
      <c r="K106" s="22">
        <f t="shared" si="8"/>
        <v>0.6727167599324765</v>
      </c>
      <c r="L106" s="15"/>
    </row>
    <row r="107" spans="2:12" ht="15">
      <c r="B107" s="27" t="str">
        <f>'Town Data'!A103</f>
        <v>WOLCOTT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>
        <f>IF('Town Data'!I103&gt;9,'Town Data'!H103,"*")</f>
        <v>406368.22</v>
      </c>
      <c r="G107" s="53">
        <f>IF('Town Data'!K103&gt;9,'Town Data'!J103,"*")</f>
        <v>180565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WOODSTOCK</v>
      </c>
      <c r="C108" s="52">
        <f>IF('Town Data'!C104&gt;9,'Town Data'!B104,"*")</f>
        <v>6243483.64</v>
      </c>
      <c r="D108" s="53">
        <f>IF('Town Data'!E104&gt;9,'Town Data'!D104,"*")</f>
        <v>1703638.71</v>
      </c>
      <c r="E108" s="54">
        <f>IF('Town Data'!G104&gt;9,'Town Data'!F104,"*")</f>
        <v>173707.666666667</v>
      </c>
      <c r="F108" s="53">
        <f>IF('Town Data'!I104&gt;9,'Town Data'!H104,"*")</f>
        <v>5999075.25</v>
      </c>
      <c r="G108" s="53">
        <f>IF('Town Data'!K104&gt;9,'Town Data'!J104,"*")</f>
        <v>1425976.19</v>
      </c>
      <c r="H108" s="54">
        <f>IF('Town Data'!M104&gt;9,'Town Data'!L104,"*")</f>
        <v>113243.5</v>
      </c>
      <c r="I108" s="22">
        <f t="shared" si="6"/>
        <v>0.04074101087496772</v>
      </c>
      <c r="J108" s="22">
        <f t="shared" si="7"/>
        <v>0.19471750085813147</v>
      </c>
      <c r="K108" s="22">
        <f t="shared" si="8"/>
        <v>0.533930571438246</v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4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4">
        <v>1046286.33</v>
      </c>
      <c r="C2" s="41">
        <v>11</v>
      </c>
      <c r="D2" s="44">
        <v>273905.36</v>
      </c>
      <c r="E2" s="41">
        <v>10</v>
      </c>
      <c r="F2" s="41">
        <v>0</v>
      </c>
      <c r="G2" s="41">
        <v>0</v>
      </c>
      <c r="H2" s="44">
        <v>1011370.01</v>
      </c>
      <c r="I2" s="41">
        <v>14</v>
      </c>
      <c r="J2" s="44">
        <v>360631.72</v>
      </c>
      <c r="K2" s="41">
        <v>14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9848922.54</v>
      </c>
      <c r="C3" s="41">
        <v>13</v>
      </c>
      <c r="D3" s="44">
        <v>435832.4</v>
      </c>
      <c r="E3" s="41">
        <v>11</v>
      </c>
      <c r="F3" s="41">
        <v>0</v>
      </c>
      <c r="G3" s="41">
        <v>0</v>
      </c>
      <c r="H3" s="44">
        <v>7949648.88</v>
      </c>
      <c r="I3" s="41">
        <v>16</v>
      </c>
      <c r="J3" s="44">
        <v>438932.58</v>
      </c>
      <c r="K3" s="41">
        <v>15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47013161.58</v>
      </c>
      <c r="C4" s="41">
        <v>153</v>
      </c>
      <c r="D4" s="44">
        <v>10383138.07</v>
      </c>
      <c r="E4" s="41">
        <v>146</v>
      </c>
      <c r="F4" s="44">
        <v>198365</v>
      </c>
      <c r="G4" s="41">
        <v>35</v>
      </c>
      <c r="H4" s="44">
        <v>44938827.58</v>
      </c>
      <c r="I4" s="41">
        <v>158</v>
      </c>
      <c r="J4" s="44">
        <v>9828040.82</v>
      </c>
      <c r="K4" s="41">
        <v>152</v>
      </c>
      <c r="L4" s="44">
        <v>171562.333333333</v>
      </c>
      <c r="M4" s="41">
        <v>40</v>
      </c>
      <c r="N4" s="37"/>
      <c r="O4" s="37"/>
      <c r="P4" s="37"/>
      <c r="Q4" s="37"/>
    </row>
    <row r="5" spans="1:17" ht="15">
      <c r="A5" s="40" t="s">
        <v>70</v>
      </c>
      <c r="B5" s="44">
        <v>8395589.97</v>
      </c>
      <c r="C5" s="41">
        <v>27</v>
      </c>
      <c r="D5" s="44">
        <v>1088691.41</v>
      </c>
      <c r="E5" s="41">
        <v>25</v>
      </c>
      <c r="F5" s="41">
        <v>0</v>
      </c>
      <c r="G5" s="41">
        <v>0</v>
      </c>
      <c r="H5" s="44">
        <v>8305121.94</v>
      </c>
      <c r="I5" s="41">
        <v>30</v>
      </c>
      <c r="J5" s="44">
        <v>1077512.75</v>
      </c>
      <c r="K5" s="41">
        <v>28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16660426.37</v>
      </c>
      <c r="C6" s="41">
        <v>32</v>
      </c>
      <c r="D6" s="44">
        <v>1105156.75</v>
      </c>
      <c r="E6" s="41">
        <v>28</v>
      </c>
      <c r="F6" s="44">
        <v>39586.3333333334</v>
      </c>
      <c r="G6" s="41">
        <v>11</v>
      </c>
      <c r="H6" s="44">
        <v>14069790.94</v>
      </c>
      <c r="I6" s="41">
        <v>30</v>
      </c>
      <c r="J6" s="44">
        <v>1127044.43</v>
      </c>
      <c r="K6" s="41">
        <v>28</v>
      </c>
      <c r="L6" s="44">
        <v>41887.1666666667</v>
      </c>
      <c r="M6" s="41">
        <v>11</v>
      </c>
      <c r="N6" s="37"/>
      <c r="O6" s="37"/>
      <c r="P6" s="37"/>
      <c r="Q6" s="37"/>
    </row>
    <row r="7" spans="1:17" ht="15">
      <c r="A7" s="40" t="s">
        <v>72</v>
      </c>
      <c r="B7" s="44">
        <v>33384190.81</v>
      </c>
      <c r="C7" s="41">
        <v>176</v>
      </c>
      <c r="D7" s="44">
        <v>11940642.33</v>
      </c>
      <c r="E7" s="41">
        <v>171</v>
      </c>
      <c r="F7" s="44">
        <v>199652.333333333</v>
      </c>
      <c r="G7" s="41">
        <v>50</v>
      </c>
      <c r="H7" s="44">
        <v>34278046.84</v>
      </c>
      <c r="I7" s="41">
        <v>171</v>
      </c>
      <c r="J7" s="44">
        <v>11194375.52</v>
      </c>
      <c r="K7" s="41">
        <v>164</v>
      </c>
      <c r="L7" s="44">
        <v>220786.666666667</v>
      </c>
      <c r="M7" s="41">
        <v>49</v>
      </c>
      <c r="N7" s="37"/>
      <c r="O7" s="37"/>
      <c r="P7" s="37"/>
      <c r="Q7" s="37"/>
    </row>
    <row r="8" spans="1:17" ht="15">
      <c r="A8" s="40" t="s">
        <v>73</v>
      </c>
      <c r="B8" s="44">
        <v>19522692.45</v>
      </c>
      <c r="C8" s="41">
        <v>51</v>
      </c>
      <c r="D8" s="44">
        <v>6303253.22</v>
      </c>
      <c r="E8" s="41">
        <v>49</v>
      </c>
      <c r="F8" s="44">
        <v>68421.6666666667</v>
      </c>
      <c r="G8" s="41">
        <v>28</v>
      </c>
      <c r="H8" s="44">
        <v>18301920.55</v>
      </c>
      <c r="I8" s="41">
        <v>53</v>
      </c>
      <c r="J8" s="44">
        <v>6197337.02</v>
      </c>
      <c r="K8" s="41">
        <v>51</v>
      </c>
      <c r="L8" s="44">
        <v>113403</v>
      </c>
      <c r="M8" s="41">
        <v>29</v>
      </c>
      <c r="N8" s="37"/>
      <c r="O8" s="37"/>
      <c r="P8" s="37"/>
      <c r="Q8" s="37"/>
    </row>
    <row r="9" spans="1:17" ht="15">
      <c r="A9" s="40" t="s">
        <v>74</v>
      </c>
      <c r="B9" s="44">
        <v>1310702.55</v>
      </c>
      <c r="C9" s="41">
        <v>19</v>
      </c>
      <c r="D9" s="44">
        <v>384360.4</v>
      </c>
      <c r="E9" s="41">
        <v>16</v>
      </c>
      <c r="F9" s="41">
        <v>0</v>
      </c>
      <c r="G9" s="41">
        <v>0</v>
      </c>
      <c r="H9" s="44">
        <v>1355420.84</v>
      </c>
      <c r="I9" s="41">
        <v>20</v>
      </c>
      <c r="J9" s="44">
        <v>443376.71</v>
      </c>
      <c r="K9" s="41">
        <v>18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7412044.37</v>
      </c>
      <c r="C10" s="41">
        <v>27</v>
      </c>
      <c r="D10" s="44">
        <v>1648881.9</v>
      </c>
      <c r="E10" s="41">
        <v>24</v>
      </c>
      <c r="F10" s="44">
        <v>31539.1666666667</v>
      </c>
      <c r="G10" s="41">
        <v>14</v>
      </c>
      <c r="H10" s="44">
        <v>7564613.19</v>
      </c>
      <c r="I10" s="41">
        <v>28</v>
      </c>
      <c r="J10" s="44">
        <v>1589244.8</v>
      </c>
      <c r="K10" s="41">
        <v>26</v>
      </c>
      <c r="L10" s="44">
        <v>21991.5</v>
      </c>
      <c r="M10" s="41">
        <v>13</v>
      </c>
      <c r="N10" s="37"/>
      <c r="O10" s="37"/>
      <c r="P10" s="37"/>
      <c r="Q10" s="37"/>
    </row>
    <row r="11" spans="1:17" ht="15">
      <c r="A11" s="40" t="s">
        <v>76</v>
      </c>
      <c r="B11" s="44">
        <v>5946825.49</v>
      </c>
      <c r="C11" s="41">
        <v>37</v>
      </c>
      <c r="D11" s="44">
        <v>974698.84</v>
      </c>
      <c r="E11" s="41">
        <v>33</v>
      </c>
      <c r="F11" s="41">
        <v>0</v>
      </c>
      <c r="G11" s="41">
        <v>0</v>
      </c>
      <c r="H11" s="44">
        <v>7271376.15</v>
      </c>
      <c r="I11" s="41">
        <v>37</v>
      </c>
      <c r="J11" s="44">
        <v>904644.37</v>
      </c>
      <c r="K11" s="41">
        <v>32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40509072.52</v>
      </c>
      <c r="C12" s="41">
        <v>187</v>
      </c>
      <c r="D12" s="44">
        <v>7597779.59</v>
      </c>
      <c r="E12" s="41">
        <v>172</v>
      </c>
      <c r="F12" s="44">
        <v>449168.333333334</v>
      </c>
      <c r="G12" s="41">
        <v>58</v>
      </c>
      <c r="H12" s="44">
        <v>41387027.01</v>
      </c>
      <c r="I12" s="41">
        <v>192</v>
      </c>
      <c r="J12" s="44">
        <v>7614246.36</v>
      </c>
      <c r="K12" s="41">
        <v>178</v>
      </c>
      <c r="L12" s="44">
        <v>327509.333333333</v>
      </c>
      <c r="M12" s="41">
        <v>55</v>
      </c>
      <c r="N12" s="37"/>
      <c r="O12" s="37"/>
      <c r="P12" s="37"/>
      <c r="Q12" s="37"/>
    </row>
    <row r="13" spans="1:17" ht="15">
      <c r="A13" s="40" t="s">
        <v>78</v>
      </c>
      <c r="B13" s="44">
        <v>1064414.52</v>
      </c>
      <c r="C13" s="41">
        <v>11</v>
      </c>
      <c r="D13" s="44">
        <v>155896.51</v>
      </c>
      <c r="E13" s="41">
        <v>10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490600.29</v>
      </c>
      <c r="C14" s="41">
        <v>11</v>
      </c>
      <c r="D14" s="44">
        <v>240715.19</v>
      </c>
      <c r="E14" s="41">
        <v>10</v>
      </c>
      <c r="F14" s="41">
        <v>0</v>
      </c>
      <c r="G14" s="41">
        <v>0</v>
      </c>
      <c r="H14" s="44">
        <v>568459.44</v>
      </c>
      <c r="I14" s="41">
        <v>12</v>
      </c>
      <c r="J14" s="44">
        <v>261565.02</v>
      </c>
      <c r="K14" s="41">
        <v>10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4297924.44</v>
      </c>
      <c r="C15" s="41">
        <v>29</v>
      </c>
      <c r="D15" s="44">
        <v>1232748.87</v>
      </c>
      <c r="E15" s="41">
        <v>29</v>
      </c>
      <c r="F15" s="41">
        <v>0</v>
      </c>
      <c r="G15" s="41">
        <v>0</v>
      </c>
      <c r="H15" s="44">
        <v>3941699.58</v>
      </c>
      <c r="I15" s="41">
        <v>28</v>
      </c>
      <c r="J15" s="44">
        <v>1153452.98</v>
      </c>
      <c r="K15" s="41">
        <v>27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627749.48</v>
      </c>
      <c r="C16" s="41">
        <v>15</v>
      </c>
      <c r="D16" s="44">
        <v>352320.83</v>
      </c>
      <c r="E16" s="41">
        <v>15</v>
      </c>
      <c r="F16" s="41">
        <v>0</v>
      </c>
      <c r="G16" s="41">
        <v>0</v>
      </c>
      <c r="H16" s="44">
        <v>518934.03</v>
      </c>
      <c r="I16" s="41">
        <v>14</v>
      </c>
      <c r="J16" s="44">
        <v>261939.26</v>
      </c>
      <c r="K16" s="41">
        <v>14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66644973.72</v>
      </c>
      <c r="C17" s="41">
        <v>298</v>
      </c>
      <c r="D17" s="44">
        <v>18010807.7</v>
      </c>
      <c r="E17" s="41">
        <v>280</v>
      </c>
      <c r="F17" s="44">
        <v>786855.166666667</v>
      </c>
      <c r="G17" s="41">
        <v>70</v>
      </c>
      <c r="H17" s="44">
        <v>90979352.76</v>
      </c>
      <c r="I17" s="41">
        <v>317</v>
      </c>
      <c r="J17" s="44">
        <v>20106659.7</v>
      </c>
      <c r="K17" s="41">
        <v>302</v>
      </c>
      <c r="L17" s="44">
        <v>800918</v>
      </c>
      <c r="M17" s="41">
        <v>89</v>
      </c>
      <c r="N17" s="37"/>
      <c r="O17" s="37"/>
      <c r="P17" s="37"/>
      <c r="Q17" s="37"/>
    </row>
    <row r="18" spans="1:17" ht="15">
      <c r="A18" s="40" t="s">
        <v>83</v>
      </c>
      <c r="B18" s="44">
        <v>3740410.33</v>
      </c>
      <c r="C18" s="41">
        <v>35</v>
      </c>
      <c r="D18" s="44">
        <v>1471503.17</v>
      </c>
      <c r="E18" s="41">
        <v>35</v>
      </c>
      <c r="F18" s="41">
        <v>0</v>
      </c>
      <c r="G18" s="41">
        <v>0</v>
      </c>
      <c r="H18" s="44">
        <v>3332020.08</v>
      </c>
      <c r="I18" s="41">
        <v>30</v>
      </c>
      <c r="J18" s="44">
        <v>1258876.52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6347947.6</v>
      </c>
      <c r="C19" s="41">
        <v>38</v>
      </c>
      <c r="D19" s="44">
        <v>773328.91</v>
      </c>
      <c r="E19" s="41">
        <v>36</v>
      </c>
      <c r="F19" s="41">
        <v>0</v>
      </c>
      <c r="G19" s="41">
        <v>0</v>
      </c>
      <c r="H19" s="44">
        <v>6027894.32</v>
      </c>
      <c r="I19" s="41">
        <v>35</v>
      </c>
      <c r="J19" s="44">
        <v>823167.38</v>
      </c>
      <c r="K19" s="41">
        <v>33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998432.1</v>
      </c>
      <c r="C20" s="41">
        <v>21</v>
      </c>
      <c r="D20" s="44">
        <v>315703.94</v>
      </c>
      <c r="E20" s="41">
        <v>18</v>
      </c>
      <c r="F20" s="41">
        <v>0</v>
      </c>
      <c r="G20" s="41">
        <v>0</v>
      </c>
      <c r="H20" s="44">
        <v>761096.94</v>
      </c>
      <c r="I20" s="41">
        <v>21</v>
      </c>
      <c r="J20" s="44">
        <v>245856.99</v>
      </c>
      <c r="K20" s="41">
        <v>17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166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210046.3</v>
      </c>
      <c r="I21" s="41">
        <v>11</v>
      </c>
      <c r="J21" s="44">
        <v>80621.54</v>
      </c>
      <c r="K21" s="41">
        <v>10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86</v>
      </c>
      <c r="B22" s="44">
        <v>2559490.42</v>
      </c>
      <c r="C22" s="41">
        <v>30</v>
      </c>
      <c r="D22" s="44">
        <v>614238.79</v>
      </c>
      <c r="E22" s="41">
        <v>27</v>
      </c>
      <c r="F22" s="41">
        <v>0</v>
      </c>
      <c r="G22" s="41">
        <v>0</v>
      </c>
      <c r="H22" s="44">
        <v>2371950.7</v>
      </c>
      <c r="I22" s="41">
        <v>33</v>
      </c>
      <c r="J22" s="44">
        <v>685549.4</v>
      </c>
      <c r="K22" s="41">
        <v>30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87</v>
      </c>
      <c r="B23" s="44">
        <v>4869460.79</v>
      </c>
      <c r="C23" s="41">
        <v>27</v>
      </c>
      <c r="D23" s="44">
        <v>1437259.96</v>
      </c>
      <c r="E23" s="41">
        <v>25</v>
      </c>
      <c r="F23" s="44">
        <v>0</v>
      </c>
      <c r="G23" s="41">
        <v>0</v>
      </c>
      <c r="H23" s="44">
        <v>3955387</v>
      </c>
      <c r="I23" s="41">
        <v>26</v>
      </c>
      <c r="J23" s="44">
        <v>1483316.29</v>
      </c>
      <c r="K23" s="41">
        <v>23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88</v>
      </c>
      <c r="B24" s="44">
        <v>115645832.52</v>
      </c>
      <c r="C24" s="41">
        <v>118</v>
      </c>
      <c r="D24" s="44">
        <v>26197923.32</v>
      </c>
      <c r="E24" s="41">
        <v>107</v>
      </c>
      <c r="F24" s="41">
        <v>1589324.16666666</v>
      </c>
      <c r="G24" s="41">
        <v>38</v>
      </c>
      <c r="H24" s="44">
        <v>113597152.07</v>
      </c>
      <c r="I24" s="41">
        <v>123</v>
      </c>
      <c r="J24" s="44">
        <v>25626523.14</v>
      </c>
      <c r="K24" s="41">
        <v>112</v>
      </c>
      <c r="L24" s="41">
        <v>611703</v>
      </c>
      <c r="M24" s="41">
        <v>38</v>
      </c>
      <c r="N24" s="37"/>
      <c r="O24" s="37"/>
      <c r="P24" s="37"/>
      <c r="Q24" s="37"/>
    </row>
    <row r="25" spans="1:17" ht="15">
      <c r="A25" s="40" t="s">
        <v>89</v>
      </c>
      <c r="B25" s="44">
        <v>441563.06</v>
      </c>
      <c r="C25" s="41">
        <v>12</v>
      </c>
      <c r="D25" s="41">
        <v>191971.47</v>
      </c>
      <c r="E25" s="41">
        <v>11</v>
      </c>
      <c r="F25" s="41">
        <v>0</v>
      </c>
      <c r="G25" s="41">
        <v>0</v>
      </c>
      <c r="H25" s="44">
        <v>413792.69</v>
      </c>
      <c r="I25" s="41">
        <v>11</v>
      </c>
      <c r="J25" s="44">
        <v>237658.38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90</v>
      </c>
      <c r="B26" s="44">
        <v>575326.76</v>
      </c>
      <c r="C26" s="41">
        <v>14</v>
      </c>
      <c r="D26" s="44">
        <v>491786.52</v>
      </c>
      <c r="E26" s="41">
        <v>14</v>
      </c>
      <c r="F26" s="41">
        <v>0</v>
      </c>
      <c r="G26" s="41">
        <v>0</v>
      </c>
      <c r="H26" s="44">
        <v>611106.77</v>
      </c>
      <c r="I26" s="41">
        <v>13</v>
      </c>
      <c r="J26" s="44">
        <v>496841.47</v>
      </c>
      <c r="K26" s="41">
        <v>13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91</v>
      </c>
      <c r="B27" s="44">
        <v>20057314.14</v>
      </c>
      <c r="C27" s="41">
        <v>55</v>
      </c>
      <c r="D27" s="44">
        <v>7386499.07</v>
      </c>
      <c r="E27" s="41">
        <v>54</v>
      </c>
      <c r="F27" s="44">
        <v>98661.1666666667</v>
      </c>
      <c r="G27" s="41">
        <v>28</v>
      </c>
      <c r="H27" s="44">
        <v>17138356.13</v>
      </c>
      <c r="I27" s="41">
        <v>54</v>
      </c>
      <c r="J27" s="44">
        <v>6646241.49</v>
      </c>
      <c r="K27" s="41">
        <v>53</v>
      </c>
      <c r="L27" s="44">
        <v>115813.666666667</v>
      </c>
      <c r="M27" s="41">
        <v>26</v>
      </c>
      <c r="N27" s="37"/>
      <c r="O27" s="37"/>
      <c r="P27" s="37"/>
      <c r="Q27" s="37"/>
    </row>
    <row r="28" spans="1:17" ht="15">
      <c r="A28" s="40" t="s">
        <v>92</v>
      </c>
      <c r="B28" s="44">
        <v>1403980.46</v>
      </c>
      <c r="C28" s="41">
        <v>23</v>
      </c>
      <c r="D28" s="44">
        <v>439291.51</v>
      </c>
      <c r="E28" s="41">
        <v>22</v>
      </c>
      <c r="F28" s="41">
        <v>0</v>
      </c>
      <c r="G28" s="41">
        <v>0</v>
      </c>
      <c r="H28" s="44">
        <v>1374828.61</v>
      </c>
      <c r="I28" s="41">
        <v>21</v>
      </c>
      <c r="J28" s="44">
        <v>428091.64</v>
      </c>
      <c r="K28" s="41">
        <v>19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93</v>
      </c>
      <c r="B29" s="44">
        <v>2499752</v>
      </c>
      <c r="C29" s="41">
        <v>26</v>
      </c>
      <c r="D29" s="44">
        <v>2100351.15</v>
      </c>
      <c r="E29" s="41">
        <v>25</v>
      </c>
      <c r="F29" s="41">
        <v>0</v>
      </c>
      <c r="G29" s="41">
        <v>0</v>
      </c>
      <c r="H29" s="44">
        <v>3300115.93</v>
      </c>
      <c r="I29" s="41">
        <v>27</v>
      </c>
      <c r="J29" s="44">
        <v>2999691.81</v>
      </c>
      <c r="K29" s="41">
        <v>26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94</v>
      </c>
      <c r="B30" s="44">
        <v>944909.2</v>
      </c>
      <c r="C30" s="41">
        <v>10</v>
      </c>
      <c r="D30" s="44">
        <v>187244.34</v>
      </c>
      <c r="E30" s="41">
        <v>10</v>
      </c>
      <c r="F30" s="41">
        <v>0</v>
      </c>
      <c r="G30" s="41">
        <v>0</v>
      </c>
      <c r="H30" s="44">
        <v>0</v>
      </c>
      <c r="I30" s="41">
        <v>0</v>
      </c>
      <c r="J30" s="44">
        <v>0</v>
      </c>
      <c r="K30" s="41">
        <v>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95</v>
      </c>
      <c r="B31" s="44">
        <v>3769796.9</v>
      </c>
      <c r="C31" s="41">
        <v>24</v>
      </c>
      <c r="D31" s="44">
        <v>1013222.25</v>
      </c>
      <c r="E31" s="41">
        <v>22</v>
      </c>
      <c r="F31" s="41">
        <v>0</v>
      </c>
      <c r="G31" s="41">
        <v>0</v>
      </c>
      <c r="H31" s="44">
        <v>3240907.82</v>
      </c>
      <c r="I31" s="41">
        <v>23</v>
      </c>
      <c r="J31" s="44">
        <v>895553.69</v>
      </c>
      <c r="K31" s="41">
        <v>23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96</v>
      </c>
      <c r="B32" s="44">
        <v>5117600.4</v>
      </c>
      <c r="C32" s="41">
        <v>36</v>
      </c>
      <c r="D32" s="44">
        <v>1462296.79</v>
      </c>
      <c r="E32" s="41">
        <v>36</v>
      </c>
      <c r="F32" s="44">
        <v>46456</v>
      </c>
      <c r="G32" s="41">
        <v>10</v>
      </c>
      <c r="H32" s="44">
        <v>5751931.57</v>
      </c>
      <c r="I32" s="41">
        <v>40</v>
      </c>
      <c r="J32" s="44">
        <v>1457536.99</v>
      </c>
      <c r="K32" s="41">
        <v>39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97</v>
      </c>
      <c r="B33" s="44">
        <v>40448289.33</v>
      </c>
      <c r="C33" s="41">
        <v>162</v>
      </c>
      <c r="D33" s="44">
        <v>12249142.56</v>
      </c>
      <c r="E33" s="41">
        <v>154</v>
      </c>
      <c r="F33" s="44">
        <v>315882.5</v>
      </c>
      <c r="G33" s="41">
        <v>45</v>
      </c>
      <c r="H33" s="44">
        <v>32153264.16</v>
      </c>
      <c r="I33" s="41">
        <v>171</v>
      </c>
      <c r="J33" s="44">
        <v>11460620.96</v>
      </c>
      <c r="K33" s="41">
        <v>160</v>
      </c>
      <c r="L33" s="44">
        <v>700021.166666667</v>
      </c>
      <c r="M33" s="41">
        <v>50</v>
      </c>
      <c r="N33" s="37"/>
      <c r="O33" s="37"/>
      <c r="P33" s="37"/>
      <c r="Q33" s="37"/>
    </row>
    <row r="34" spans="1:17" ht="15">
      <c r="A34" s="40" t="s">
        <v>98</v>
      </c>
      <c r="B34" s="44">
        <v>6026997.97</v>
      </c>
      <c r="C34" s="41">
        <v>33</v>
      </c>
      <c r="D34" s="44">
        <v>1087493.53</v>
      </c>
      <c r="E34" s="41">
        <v>31</v>
      </c>
      <c r="F34" s="41">
        <v>0</v>
      </c>
      <c r="G34" s="41">
        <v>0</v>
      </c>
      <c r="H34" s="44">
        <v>6055233.9</v>
      </c>
      <c r="I34" s="41">
        <v>32</v>
      </c>
      <c r="J34" s="44">
        <v>1154052.6</v>
      </c>
      <c r="K34" s="41">
        <v>32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99</v>
      </c>
      <c r="B35" s="44">
        <v>2216045.04</v>
      </c>
      <c r="C35" s="41">
        <v>19</v>
      </c>
      <c r="D35" s="44">
        <v>1018724.73</v>
      </c>
      <c r="E35" s="41">
        <v>18</v>
      </c>
      <c r="F35" s="41">
        <v>0</v>
      </c>
      <c r="G35" s="41">
        <v>0</v>
      </c>
      <c r="H35" s="44">
        <v>2315375.22</v>
      </c>
      <c r="I35" s="41">
        <v>20</v>
      </c>
      <c r="J35" s="44">
        <v>917446.83</v>
      </c>
      <c r="K35" s="41">
        <v>19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100</v>
      </c>
      <c r="B36" s="44">
        <v>837931.82</v>
      </c>
      <c r="C36" s="41">
        <v>16</v>
      </c>
      <c r="D36" s="44">
        <v>230503.29</v>
      </c>
      <c r="E36" s="41">
        <v>14</v>
      </c>
      <c r="F36" s="41">
        <v>0</v>
      </c>
      <c r="G36" s="41">
        <v>0</v>
      </c>
      <c r="H36" s="44">
        <v>2950920.2</v>
      </c>
      <c r="I36" s="41">
        <v>17</v>
      </c>
      <c r="J36" s="44">
        <v>231952.23</v>
      </c>
      <c r="K36" s="41">
        <v>15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101</v>
      </c>
      <c r="B37" s="44">
        <v>1632106.53</v>
      </c>
      <c r="C37" s="41">
        <v>14</v>
      </c>
      <c r="D37" s="44">
        <v>598335.51</v>
      </c>
      <c r="E37" s="41">
        <v>14</v>
      </c>
      <c r="F37" s="41">
        <v>0</v>
      </c>
      <c r="G37" s="41">
        <v>0</v>
      </c>
      <c r="H37" s="44">
        <v>1437676.47</v>
      </c>
      <c r="I37" s="41">
        <v>14</v>
      </c>
      <c r="J37" s="44">
        <v>560189.3</v>
      </c>
      <c r="K37" s="41">
        <v>14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102</v>
      </c>
      <c r="B38" s="44">
        <v>2009552.1</v>
      </c>
      <c r="C38" s="41">
        <v>14</v>
      </c>
      <c r="D38" s="44">
        <v>648786.15</v>
      </c>
      <c r="E38" s="41">
        <v>14</v>
      </c>
      <c r="F38" s="41">
        <v>0</v>
      </c>
      <c r="G38" s="41">
        <v>0</v>
      </c>
      <c r="H38" s="44">
        <v>1820921.37</v>
      </c>
      <c r="I38" s="41">
        <v>16</v>
      </c>
      <c r="J38" s="44">
        <v>638530.13</v>
      </c>
      <c r="K38" s="41">
        <v>15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103</v>
      </c>
      <c r="B39" s="44">
        <v>7754339.73</v>
      </c>
      <c r="C39" s="41">
        <v>36</v>
      </c>
      <c r="D39" s="44">
        <v>1458060.7</v>
      </c>
      <c r="E39" s="41">
        <v>33</v>
      </c>
      <c r="F39" s="41">
        <v>0</v>
      </c>
      <c r="G39" s="41">
        <v>0</v>
      </c>
      <c r="H39" s="44">
        <v>7413168.28</v>
      </c>
      <c r="I39" s="41">
        <v>34</v>
      </c>
      <c r="J39" s="44">
        <v>1396815.76</v>
      </c>
      <c r="K39" s="41">
        <v>32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104</v>
      </c>
      <c r="B40" s="44">
        <v>35449679.94</v>
      </c>
      <c r="C40" s="41">
        <v>115</v>
      </c>
      <c r="D40" s="44">
        <v>6736886.33</v>
      </c>
      <c r="E40" s="41">
        <v>109</v>
      </c>
      <c r="F40" s="44">
        <v>133608.333333333</v>
      </c>
      <c r="G40" s="41">
        <v>37</v>
      </c>
      <c r="H40" s="44">
        <v>33975800.31</v>
      </c>
      <c r="I40" s="41">
        <v>108</v>
      </c>
      <c r="J40" s="44">
        <v>6390389.71</v>
      </c>
      <c r="K40" s="41">
        <v>101</v>
      </c>
      <c r="L40" s="44">
        <v>276484.333333334</v>
      </c>
      <c r="M40" s="41">
        <v>41</v>
      </c>
      <c r="N40" s="37"/>
      <c r="O40" s="37"/>
      <c r="P40" s="37"/>
      <c r="Q40" s="37"/>
    </row>
    <row r="41" spans="1:17" ht="15">
      <c r="A41" s="40" t="s">
        <v>105</v>
      </c>
      <c r="B41" s="44">
        <v>1020417.16</v>
      </c>
      <c r="C41" s="41">
        <v>13</v>
      </c>
      <c r="D41" s="44">
        <v>423455.36</v>
      </c>
      <c r="E41" s="41">
        <v>13</v>
      </c>
      <c r="F41" s="41">
        <v>0</v>
      </c>
      <c r="G41" s="41">
        <v>0</v>
      </c>
      <c r="H41" s="44">
        <v>775449.84</v>
      </c>
      <c r="I41" s="41">
        <v>13</v>
      </c>
      <c r="J41" s="44">
        <v>309996.22</v>
      </c>
      <c r="K41" s="41">
        <v>13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106</v>
      </c>
      <c r="B42" s="44">
        <v>1711866.44</v>
      </c>
      <c r="C42" s="41">
        <v>14</v>
      </c>
      <c r="D42" s="44">
        <v>578692.45</v>
      </c>
      <c r="E42" s="41">
        <v>13</v>
      </c>
      <c r="F42" s="41">
        <v>0</v>
      </c>
      <c r="G42" s="41">
        <v>0</v>
      </c>
      <c r="H42" s="44">
        <v>1596126.4</v>
      </c>
      <c r="I42" s="41">
        <v>14</v>
      </c>
      <c r="J42" s="44">
        <v>484712.24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107</v>
      </c>
      <c r="B43" s="44">
        <v>8116679.89</v>
      </c>
      <c r="C43" s="41">
        <v>28</v>
      </c>
      <c r="D43" s="44">
        <v>1173661.12</v>
      </c>
      <c r="E43" s="41">
        <v>27</v>
      </c>
      <c r="F43" s="41">
        <v>0</v>
      </c>
      <c r="G43" s="41">
        <v>0</v>
      </c>
      <c r="H43" s="44">
        <v>8661108.2</v>
      </c>
      <c r="I43" s="41">
        <v>27</v>
      </c>
      <c r="J43" s="44">
        <v>1125461.69</v>
      </c>
      <c r="K43" s="41">
        <v>25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108</v>
      </c>
      <c r="B44" s="44">
        <v>3078440.09</v>
      </c>
      <c r="C44" s="41">
        <v>22</v>
      </c>
      <c r="D44" s="44">
        <v>314640.91</v>
      </c>
      <c r="E44" s="41">
        <v>21</v>
      </c>
      <c r="F44" s="41">
        <v>0</v>
      </c>
      <c r="G44" s="41">
        <v>0</v>
      </c>
      <c r="H44" s="44">
        <v>2292234.08</v>
      </c>
      <c r="I44" s="41">
        <v>18</v>
      </c>
      <c r="J44" s="44">
        <v>312240.17</v>
      </c>
      <c r="K44" s="41">
        <v>17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109</v>
      </c>
      <c r="B45" s="44">
        <v>634374.47</v>
      </c>
      <c r="C45" s="41">
        <v>11</v>
      </c>
      <c r="D45" s="44">
        <v>0</v>
      </c>
      <c r="E45" s="41">
        <v>0</v>
      </c>
      <c r="F45" s="41">
        <v>0</v>
      </c>
      <c r="G45" s="41">
        <v>0</v>
      </c>
      <c r="H45" s="44">
        <v>0</v>
      </c>
      <c r="I45" s="41">
        <v>0</v>
      </c>
      <c r="J45" s="44">
        <v>0</v>
      </c>
      <c r="K45" s="41">
        <v>0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110</v>
      </c>
      <c r="B46" s="44">
        <v>808675.59</v>
      </c>
      <c r="C46" s="41">
        <v>12</v>
      </c>
      <c r="D46" s="44">
        <v>360758.58</v>
      </c>
      <c r="E46" s="41">
        <v>11</v>
      </c>
      <c r="F46" s="41">
        <v>0</v>
      </c>
      <c r="G46" s="41">
        <v>0</v>
      </c>
      <c r="H46" s="44">
        <v>715118.6</v>
      </c>
      <c r="I46" s="41">
        <v>12</v>
      </c>
      <c r="J46" s="44">
        <v>325703.41</v>
      </c>
      <c r="K46" s="41">
        <v>12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111</v>
      </c>
      <c r="B47" s="44">
        <v>1987706.6</v>
      </c>
      <c r="C47" s="41">
        <v>15</v>
      </c>
      <c r="D47" s="44">
        <v>648745.24</v>
      </c>
      <c r="E47" s="41">
        <v>14</v>
      </c>
      <c r="F47" s="41">
        <v>0</v>
      </c>
      <c r="G47" s="41">
        <v>0</v>
      </c>
      <c r="H47" s="44">
        <v>1730841.93</v>
      </c>
      <c r="I47" s="41">
        <v>13</v>
      </c>
      <c r="J47" s="44">
        <v>612177.64</v>
      </c>
      <c r="K47" s="41">
        <v>13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112</v>
      </c>
      <c r="B48" s="44">
        <v>9015236.19</v>
      </c>
      <c r="C48" s="41">
        <v>27</v>
      </c>
      <c r="D48" s="44">
        <v>2689678.44</v>
      </c>
      <c r="E48" s="41">
        <v>26</v>
      </c>
      <c r="F48" s="41">
        <v>0</v>
      </c>
      <c r="G48" s="41">
        <v>0</v>
      </c>
      <c r="H48" s="44">
        <v>9123859.89</v>
      </c>
      <c r="I48" s="41">
        <v>27</v>
      </c>
      <c r="J48" s="44">
        <v>2475556.42</v>
      </c>
      <c r="K48" s="41">
        <v>26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113</v>
      </c>
      <c r="B49" s="44">
        <v>4022635.31</v>
      </c>
      <c r="C49" s="41">
        <v>29</v>
      </c>
      <c r="D49" s="44">
        <v>3067674.01</v>
      </c>
      <c r="E49" s="41">
        <v>28</v>
      </c>
      <c r="F49" s="41">
        <v>0</v>
      </c>
      <c r="G49" s="41">
        <v>0</v>
      </c>
      <c r="H49" s="44">
        <v>5592401.44</v>
      </c>
      <c r="I49" s="41">
        <v>29</v>
      </c>
      <c r="J49" s="44">
        <v>4696967.4</v>
      </c>
      <c r="K49" s="41">
        <v>28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114</v>
      </c>
      <c r="B50" s="44">
        <v>2844852.54</v>
      </c>
      <c r="C50" s="41">
        <v>23</v>
      </c>
      <c r="D50" s="44">
        <v>1058736.49</v>
      </c>
      <c r="E50" s="41">
        <v>22</v>
      </c>
      <c r="F50" s="41">
        <v>0</v>
      </c>
      <c r="G50" s="41">
        <v>0</v>
      </c>
      <c r="H50" s="44">
        <v>2483589.14</v>
      </c>
      <c r="I50" s="41">
        <v>24</v>
      </c>
      <c r="J50" s="44">
        <v>1088538.81</v>
      </c>
      <c r="K50" s="41">
        <v>23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115</v>
      </c>
      <c r="B51" s="44">
        <v>7274034.85</v>
      </c>
      <c r="C51" s="41">
        <v>36</v>
      </c>
      <c r="D51" s="44">
        <v>4218344.14</v>
      </c>
      <c r="E51" s="41">
        <v>36</v>
      </c>
      <c r="F51" s="44">
        <v>0</v>
      </c>
      <c r="G51" s="41">
        <v>0</v>
      </c>
      <c r="H51" s="44">
        <v>6568932.24</v>
      </c>
      <c r="I51" s="41">
        <v>39</v>
      </c>
      <c r="J51" s="44">
        <v>3491084.59</v>
      </c>
      <c r="K51" s="41">
        <v>39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116</v>
      </c>
      <c r="B52" s="44">
        <v>6452384.69</v>
      </c>
      <c r="C52" s="41">
        <v>50</v>
      </c>
      <c r="D52" s="44">
        <v>2612750.53</v>
      </c>
      <c r="E52" s="41">
        <v>46</v>
      </c>
      <c r="F52" s="44">
        <v>57495.1666666667</v>
      </c>
      <c r="G52" s="41">
        <v>16</v>
      </c>
      <c r="H52" s="44">
        <v>7823851.04</v>
      </c>
      <c r="I52" s="41">
        <v>54</v>
      </c>
      <c r="J52" s="44">
        <v>2531910.5</v>
      </c>
      <c r="K52" s="41">
        <v>50</v>
      </c>
      <c r="L52" s="44">
        <v>77249.5</v>
      </c>
      <c r="M52" s="41">
        <v>18</v>
      </c>
      <c r="N52" s="37"/>
      <c r="O52" s="37"/>
      <c r="P52" s="37"/>
      <c r="Q52" s="37"/>
    </row>
    <row r="53" spans="1:17" ht="15">
      <c r="A53" s="40" t="s">
        <v>117</v>
      </c>
      <c r="B53" s="44">
        <v>42547536.12</v>
      </c>
      <c r="C53" s="41">
        <v>138</v>
      </c>
      <c r="D53" s="44">
        <v>8014665.19</v>
      </c>
      <c r="E53" s="41">
        <v>130</v>
      </c>
      <c r="F53" s="44">
        <v>335293.333333334</v>
      </c>
      <c r="G53" s="41">
        <v>28</v>
      </c>
      <c r="H53" s="44">
        <v>38860503.4</v>
      </c>
      <c r="I53" s="41">
        <v>143</v>
      </c>
      <c r="J53" s="44">
        <v>7384836.13</v>
      </c>
      <c r="K53" s="41">
        <v>138</v>
      </c>
      <c r="L53" s="44">
        <v>281056.166666667</v>
      </c>
      <c r="M53" s="41">
        <v>34</v>
      </c>
      <c r="N53" s="37"/>
      <c r="O53" s="37"/>
      <c r="P53" s="37"/>
      <c r="Q53" s="37"/>
    </row>
    <row r="54" spans="1:17" ht="15">
      <c r="A54" s="40" t="s">
        <v>118</v>
      </c>
      <c r="B54" s="44">
        <v>30433055.24</v>
      </c>
      <c r="C54" s="41">
        <v>114</v>
      </c>
      <c r="D54" s="44">
        <v>8602914.28</v>
      </c>
      <c r="E54" s="41">
        <v>113</v>
      </c>
      <c r="F54" s="44">
        <v>217083.833333333</v>
      </c>
      <c r="G54" s="41">
        <v>32</v>
      </c>
      <c r="H54" s="44">
        <v>29710736.28</v>
      </c>
      <c r="I54" s="41">
        <v>112</v>
      </c>
      <c r="J54" s="44">
        <v>8470128.4</v>
      </c>
      <c r="K54" s="41">
        <v>112</v>
      </c>
      <c r="L54" s="44">
        <v>110169.666666667</v>
      </c>
      <c r="M54" s="41">
        <v>33</v>
      </c>
      <c r="N54" s="37"/>
      <c r="O54" s="37"/>
      <c r="P54" s="37"/>
      <c r="Q54" s="37"/>
    </row>
    <row r="55" spans="1:17" ht="15">
      <c r="A55" s="40" t="s">
        <v>119</v>
      </c>
      <c r="B55" s="44">
        <v>13782291.47</v>
      </c>
      <c r="C55" s="41">
        <v>58</v>
      </c>
      <c r="D55" s="44">
        <v>3056757.04</v>
      </c>
      <c r="E55" s="41">
        <v>54</v>
      </c>
      <c r="F55" s="44">
        <v>91193.9999999999</v>
      </c>
      <c r="G55" s="41">
        <v>15</v>
      </c>
      <c r="H55" s="44">
        <v>16509658.08</v>
      </c>
      <c r="I55" s="41">
        <v>63</v>
      </c>
      <c r="J55" s="44">
        <v>3159391.47</v>
      </c>
      <c r="K55" s="41">
        <v>60</v>
      </c>
      <c r="L55" s="44">
        <v>27770.5</v>
      </c>
      <c r="M55" s="41">
        <v>15</v>
      </c>
      <c r="N55" s="37"/>
      <c r="O55" s="37"/>
      <c r="P55" s="37"/>
      <c r="Q55" s="37"/>
    </row>
    <row r="56" spans="1:17" ht="15">
      <c r="A56" s="40" t="s">
        <v>120</v>
      </c>
      <c r="B56" s="44">
        <v>16583271.71</v>
      </c>
      <c r="C56" s="41">
        <v>101</v>
      </c>
      <c r="D56" s="44">
        <v>5741954.17</v>
      </c>
      <c r="E56" s="41">
        <v>99</v>
      </c>
      <c r="F56" s="44">
        <v>126836</v>
      </c>
      <c r="G56" s="41">
        <v>21</v>
      </c>
      <c r="H56" s="44">
        <v>16368162.83</v>
      </c>
      <c r="I56" s="41">
        <v>105</v>
      </c>
      <c r="J56" s="44">
        <v>5999210.19</v>
      </c>
      <c r="K56" s="41">
        <v>104</v>
      </c>
      <c r="L56" s="44">
        <v>105950.333333333</v>
      </c>
      <c r="M56" s="41">
        <v>23</v>
      </c>
      <c r="N56" s="37"/>
      <c r="O56" s="37"/>
      <c r="P56" s="37"/>
      <c r="Q56" s="37"/>
    </row>
    <row r="57" spans="1:17" ht="15">
      <c r="A57" s="40" t="s">
        <v>167</v>
      </c>
      <c r="B57" s="44">
        <v>0</v>
      </c>
      <c r="C57" s="41">
        <v>0</v>
      </c>
      <c r="D57" s="44">
        <v>0</v>
      </c>
      <c r="E57" s="41">
        <v>0</v>
      </c>
      <c r="F57" s="41">
        <v>0</v>
      </c>
      <c r="G57" s="41">
        <v>0</v>
      </c>
      <c r="H57" s="44">
        <v>409014.32</v>
      </c>
      <c r="I57" s="41">
        <v>10</v>
      </c>
      <c r="J57" s="44">
        <v>0</v>
      </c>
      <c r="K57" s="41">
        <v>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121</v>
      </c>
      <c r="B58" s="44">
        <v>21306838.49</v>
      </c>
      <c r="C58" s="41">
        <v>83</v>
      </c>
      <c r="D58" s="44">
        <v>6847722.13</v>
      </c>
      <c r="E58" s="41">
        <v>83</v>
      </c>
      <c r="F58" s="41">
        <v>283578.5</v>
      </c>
      <c r="G58" s="41">
        <v>35</v>
      </c>
      <c r="H58" s="44">
        <v>19729751.15</v>
      </c>
      <c r="I58" s="41">
        <v>88</v>
      </c>
      <c r="J58" s="44">
        <v>6199088.57</v>
      </c>
      <c r="K58" s="41">
        <v>88</v>
      </c>
      <c r="L58" s="41">
        <v>224059.666666667</v>
      </c>
      <c r="M58" s="41">
        <v>38</v>
      </c>
      <c r="N58" s="37"/>
      <c r="O58" s="37"/>
      <c r="P58" s="37"/>
      <c r="Q58" s="37"/>
    </row>
    <row r="59" spans="1:17" ht="15">
      <c r="A59" s="40" t="s">
        <v>122</v>
      </c>
      <c r="B59" s="44">
        <v>10714060.14</v>
      </c>
      <c r="C59" s="41">
        <v>25</v>
      </c>
      <c r="D59" s="44">
        <v>493495.27</v>
      </c>
      <c r="E59" s="41">
        <v>23</v>
      </c>
      <c r="F59" s="44">
        <v>0</v>
      </c>
      <c r="G59" s="41">
        <v>0</v>
      </c>
      <c r="H59" s="44">
        <v>9858429.16</v>
      </c>
      <c r="I59" s="41">
        <v>24</v>
      </c>
      <c r="J59" s="44">
        <v>552784.3</v>
      </c>
      <c r="K59" s="41">
        <v>22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123</v>
      </c>
      <c r="B60" s="44">
        <v>3102091.05</v>
      </c>
      <c r="C60" s="41">
        <v>12</v>
      </c>
      <c r="D60" s="44">
        <v>209323.63</v>
      </c>
      <c r="E60" s="41">
        <v>11</v>
      </c>
      <c r="F60" s="41">
        <v>0</v>
      </c>
      <c r="G60" s="41">
        <v>0</v>
      </c>
      <c r="H60" s="44">
        <v>2385882.39</v>
      </c>
      <c r="I60" s="41">
        <v>10</v>
      </c>
      <c r="J60" s="44">
        <v>190704.35</v>
      </c>
      <c r="K60" s="41">
        <v>10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124</v>
      </c>
      <c r="B61" s="44">
        <v>15661014.9</v>
      </c>
      <c r="C61" s="41">
        <v>84</v>
      </c>
      <c r="D61" s="44">
        <v>3487114.73</v>
      </c>
      <c r="E61" s="41">
        <v>82</v>
      </c>
      <c r="F61" s="41">
        <v>72551.3333333334</v>
      </c>
      <c r="G61" s="41">
        <v>26</v>
      </c>
      <c r="H61" s="44">
        <v>31879737.57</v>
      </c>
      <c r="I61" s="41">
        <v>93</v>
      </c>
      <c r="J61" s="44">
        <v>3553255.3</v>
      </c>
      <c r="K61" s="41">
        <v>91</v>
      </c>
      <c r="L61" s="41">
        <v>56267.0000000001</v>
      </c>
      <c r="M61" s="41">
        <v>27</v>
      </c>
      <c r="N61" s="37"/>
      <c r="O61" s="37"/>
      <c r="P61" s="37"/>
      <c r="Q61" s="37"/>
    </row>
    <row r="62" spans="1:17" ht="15">
      <c r="A62" s="40" t="s">
        <v>125</v>
      </c>
      <c r="B62" s="44">
        <v>5830622.12</v>
      </c>
      <c r="C62" s="41">
        <v>37</v>
      </c>
      <c r="D62" s="44">
        <v>1153229.97</v>
      </c>
      <c r="E62" s="41">
        <v>35</v>
      </c>
      <c r="F62" s="41">
        <v>0</v>
      </c>
      <c r="G62" s="41">
        <v>0</v>
      </c>
      <c r="H62" s="44">
        <v>5876216.77</v>
      </c>
      <c r="I62" s="41">
        <v>37</v>
      </c>
      <c r="J62" s="44">
        <v>1198210.83</v>
      </c>
      <c r="K62" s="41">
        <v>36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126</v>
      </c>
      <c r="B63" s="44">
        <v>4313370.32</v>
      </c>
      <c r="C63" s="41">
        <v>14</v>
      </c>
      <c r="D63" s="44">
        <v>565707.52</v>
      </c>
      <c r="E63" s="41">
        <v>14</v>
      </c>
      <c r="F63" s="41">
        <v>0</v>
      </c>
      <c r="G63" s="41">
        <v>0</v>
      </c>
      <c r="H63" s="44">
        <v>3685844.49</v>
      </c>
      <c r="I63" s="41">
        <v>16</v>
      </c>
      <c r="J63" s="44">
        <v>498222.19</v>
      </c>
      <c r="K63" s="41">
        <v>16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127</v>
      </c>
      <c r="B64" s="44">
        <v>825717.94</v>
      </c>
      <c r="C64" s="41">
        <v>10</v>
      </c>
      <c r="D64" s="44">
        <v>294070.01</v>
      </c>
      <c r="E64" s="41">
        <v>10</v>
      </c>
      <c r="F64" s="41">
        <v>0</v>
      </c>
      <c r="G64" s="41">
        <v>0</v>
      </c>
      <c r="H64" s="44">
        <v>0</v>
      </c>
      <c r="I64" s="41">
        <v>0</v>
      </c>
      <c r="J64" s="44">
        <v>0</v>
      </c>
      <c r="K64" s="41">
        <v>0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128</v>
      </c>
      <c r="B65" s="44">
        <v>1992892.34</v>
      </c>
      <c r="C65" s="41">
        <v>20</v>
      </c>
      <c r="D65" s="44">
        <v>608472.26</v>
      </c>
      <c r="E65" s="41">
        <v>20</v>
      </c>
      <c r="F65" s="44">
        <v>0</v>
      </c>
      <c r="G65" s="41">
        <v>0</v>
      </c>
      <c r="H65" s="44">
        <v>1661386.3</v>
      </c>
      <c r="I65" s="41">
        <v>20</v>
      </c>
      <c r="J65" s="44">
        <v>484165.98</v>
      </c>
      <c r="K65" s="41">
        <v>20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129</v>
      </c>
      <c r="B66" s="44">
        <v>2003364.32</v>
      </c>
      <c r="C66" s="41">
        <v>30</v>
      </c>
      <c r="D66" s="44">
        <v>661951.77</v>
      </c>
      <c r="E66" s="41">
        <v>28</v>
      </c>
      <c r="F66" s="41">
        <v>0</v>
      </c>
      <c r="G66" s="41">
        <v>0</v>
      </c>
      <c r="H66" s="44">
        <v>1977676.04</v>
      </c>
      <c r="I66" s="41">
        <v>26</v>
      </c>
      <c r="J66" s="44">
        <v>594153.27</v>
      </c>
      <c r="K66" s="41">
        <v>26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168</v>
      </c>
      <c r="B67" s="44">
        <v>0</v>
      </c>
      <c r="C67" s="41">
        <v>0</v>
      </c>
      <c r="D67" s="44">
        <v>0</v>
      </c>
      <c r="E67" s="41">
        <v>0</v>
      </c>
      <c r="F67" s="41">
        <v>0</v>
      </c>
      <c r="G67" s="41">
        <v>0</v>
      </c>
      <c r="H67" s="44">
        <v>664877.17</v>
      </c>
      <c r="I67" s="41">
        <v>11</v>
      </c>
      <c r="J67" s="44">
        <v>399837.2</v>
      </c>
      <c r="K67" s="41">
        <v>10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130</v>
      </c>
      <c r="B68" s="44">
        <v>1033821.46</v>
      </c>
      <c r="C68" s="41">
        <v>17</v>
      </c>
      <c r="D68" s="44">
        <v>263383.5</v>
      </c>
      <c r="E68" s="41">
        <v>15</v>
      </c>
      <c r="F68" s="41">
        <v>0</v>
      </c>
      <c r="G68" s="41">
        <v>0</v>
      </c>
      <c r="H68" s="44">
        <v>966574.96</v>
      </c>
      <c r="I68" s="41">
        <v>17</v>
      </c>
      <c r="J68" s="44">
        <v>257698.27</v>
      </c>
      <c r="K68" s="41">
        <v>15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131</v>
      </c>
      <c r="B69" s="44">
        <v>6763362.67</v>
      </c>
      <c r="C69" s="41">
        <v>53</v>
      </c>
      <c r="D69" s="44">
        <v>1791749.7</v>
      </c>
      <c r="E69" s="41">
        <v>49</v>
      </c>
      <c r="F69" s="41">
        <v>55186.8333333334</v>
      </c>
      <c r="G69" s="41">
        <v>14</v>
      </c>
      <c r="H69" s="44">
        <v>7323580.98</v>
      </c>
      <c r="I69" s="41">
        <v>55</v>
      </c>
      <c r="J69" s="44">
        <v>1749726.05</v>
      </c>
      <c r="K69" s="41">
        <v>51</v>
      </c>
      <c r="L69" s="41">
        <v>46024.8333333334</v>
      </c>
      <c r="M69" s="41">
        <v>14</v>
      </c>
      <c r="N69" s="37"/>
      <c r="O69" s="37"/>
      <c r="P69" s="37"/>
      <c r="Q69" s="37"/>
    </row>
    <row r="70" spans="1:17" ht="15">
      <c r="A70" s="40" t="s">
        <v>132</v>
      </c>
      <c r="B70" s="44">
        <v>5060676.93</v>
      </c>
      <c r="C70" s="41">
        <v>14</v>
      </c>
      <c r="D70" s="44">
        <v>237037.25</v>
      </c>
      <c r="E70" s="41">
        <v>10</v>
      </c>
      <c r="F70" s="41">
        <v>0</v>
      </c>
      <c r="G70" s="41">
        <v>0</v>
      </c>
      <c r="H70" s="44">
        <v>5079210.78</v>
      </c>
      <c r="I70" s="41">
        <v>16</v>
      </c>
      <c r="J70" s="44">
        <v>249406.11</v>
      </c>
      <c r="K70" s="41">
        <v>13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133</v>
      </c>
      <c r="B71" s="44">
        <v>8423832.81</v>
      </c>
      <c r="C71" s="41">
        <v>25</v>
      </c>
      <c r="D71" s="44">
        <v>2156071.11</v>
      </c>
      <c r="E71" s="41">
        <v>25</v>
      </c>
      <c r="F71" s="44">
        <v>52337.8333333334</v>
      </c>
      <c r="G71" s="41">
        <v>10</v>
      </c>
      <c r="H71" s="44">
        <v>7726186.32</v>
      </c>
      <c r="I71" s="41">
        <v>24</v>
      </c>
      <c r="J71" s="44">
        <v>1801626.7</v>
      </c>
      <c r="K71" s="41">
        <v>22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134</v>
      </c>
      <c r="B72" s="44">
        <v>724520.53</v>
      </c>
      <c r="C72" s="41">
        <v>12</v>
      </c>
      <c r="D72" s="44">
        <v>248857.64</v>
      </c>
      <c r="E72" s="41">
        <v>12</v>
      </c>
      <c r="F72" s="44">
        <v>0</v>
      </c>
      <c r="G72" s="41">
        <v>0</v>
      </c>
      <c r="H72" s="44">
        <v>1318115.48</v>
      </c>
      <c r="I72" s="41">
        <v>12</v>
      </c>
      <c r="J72" s="44">
        <v>155888.62</v>
      </c>
      <c r="K72" s="41">
        <v>12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135</v>
      </c>
      <c r="B73" s="44">
        <v>7087867.05</v>
      </c>
      <c r="C73" s="41">
        <v>42</v>
      </c>
      <c r="D73" s="41">
        <v>1386333.05</v>
      </c>
      <c r="E73" s="41">
        <v>41</v>
      </c>
      <c r="F73" s="41">
        <v>22061.5</v>
      </c>
      <c r="G73" s="41">
        <v>10</v>
      </c>
      <c r="H73" s="44">
        <v>6276628.92</v>
      </c>
      <c r="I73" s="41">
        <v>45</v>
      </c>
      <c r="J73" s="41">
        <v>1281112.24</v>
      </c>
      <c r="K73" s="41">
        <v>44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136</v>
      </c>
      <c r="B74" s="44">
        <v>3547250.92</v>
      </c>
      <c r="C74" s="41">
        <v>23</v>
      </c>
      <c r="D74" s="44">
        <v>1074178.89</v>
      </c>
      <c r="E74" s="41">
        <v>20</v>
      </c>
      <c r="F74" s="44">
        <v>0</v>
      </c>
      <c r="G74" s="41">
        <v>0</v>
      </c>
      <c r="H74" s="44">
        <v>3875062.42</v>
      </c>
      <c r="I74" s="41">
        <v>22</v>
      </c>
      <c r="J74" s="44">
        <v>1043438.69</v>
      </c>
      <c r="K74" s="41">
        <v>20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137</v>
      </c>
      <c r="B75" s="44">
        <v>43262548.65</v>
      </c>
      <c r="C75" s="41">
        <v>222</v>
      </c>
      <c r="D75" s="44">
        <v>15857001.68</v>
      </c>
      <c r="E75" s="41">
        <v>216</v>
      </c>
      <c r="F75" s="44">
        <v>433129.333333334</v>
      </c>
      <c r="G75" s="41">
        <v>69</v>
      </c>
      <c r="H75" s="44">
        <v>40376743.11</v>
      </c>
      <c r="I75" s="41">
        <v>222</v>
      </c>
      <c r="J75" s="44">
        <v>14920903.28</v>
      </c>
      <c r="K75" s="41">
        <v>217</v>
      </c>
      <c r="L75" s="44">
        <v>638293.666666667</v>
      </c>
      <c r="M75" s="41">
        <v>67</v>
      </c>
      <c r="N75" s="37"/>
      <c r="O75" s="37"/>
      <c r="P75" s="37"/>
      <c r="Q75" s="37"/>
    </row>
    <row r="76" spans="1:17" ht="15">
      <c r="A76" s="40" t="s">
        <v>138</v>
      </c>
      <c r="B76" s="44">
        <v>20582540.54</v>
      </c>
      <c r="C76" s="41">
        <v>70</v>
      </c>
      <c r="D76" s="44">
        <v>10216732.1</v>
      </c>
      <c r="E76" s="41">
        <v>67</v>
      </c>
      <c r="F76" s="41">
        <v>945500</v>
      </c>
      <c r="G76" s="41">
        <v>24</v>
      </c>
      <c r="H76" s="44">
        <v>24133119.81</v>
      </c>
      <c r="I76" s="41">
        <v>70</v>
      </c>
      <c r="J76" s="44">
        <v>10301573.15</v>
      </c>
      <c r="K76" s="41">
        <v>67</v>
      </c>
      <c r="L76" s="41">
        <v>1375608</v>
      </c>
      <c r="M76" s="41">
        <v>30</v>
      </c>
      <c r="N76" s="37"/>
      <c r="O76" s="37"/>
      <c r="P76" s="37"/>
      <c r="Q76" s="37"/>
    </row>
    <row r="77" spans="1:17" ht="15">
      <c r="A77" s="37" t="s">
        <v>139</v>
      </c>
      <c r="B77" s="42">
        <v>4149232.54</v>
      </c>
      <c r="C77" s="37">
        <v>10</v>
      </c>
      <c r="D77" s="42">
        <v>0</v>
      </c>
      <c r="E77" s="37">
        <v>0</v>
      </c>
      <c r="F77" s="42">
        <v>0</v>
      </c>
      <c r="G77" s="37">
        <v>0</v>
      </c>
      <c r="H77" s="42">
        <v>5463467.73</v>
      </c>
      <c r="I77" s="37">
        <v>10</v>
      </c>
      <c r="J77" s="42">
        <v>0</v>
      </c>
      <c r="K77" s="37">
        <v>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140</v>
      </c>
      <c r="B78" s="42">
        <v>29721631.18</v>
      </c>
      <c r="C78" s="37">
        <v>81</v>
      </c>
      <c r="D78" s="42">
        <v>4319091.46</v>
      </c>
      <c r="E78" s="37">
        <v>79</v>
      </c>
      <c r="F78" s="42">
        <v>338621.5</v>
      </c>
      <c r="G78" s="37">
        <v>15</v>
      </c>
      <c r="H78" s="42">
        <v>21723389.79</v>
      </c>
      <c r="I78" s="37">
        <v>82</v>
      </c>
      <c r="J78" s="42">
        <v>4279287.44</v>
      </c>
      <c r="K78" s="37">
        <v>78</v>
      </c>
      <c r="L78" s="42">
        <v>79211.6666666667</v>
      </c>
      <c r="M78" s="37">
        <v>16</v>
      </c>
      <c r="N78" s="37"/>
      <c r="O78" s="37"/>
      <c r="P78" s="37"/>
      <c r="Q78" s="37"/>
    </row>
    <row r="79" spans="1:17" ht="15">
      <c r="A79" s="37" t="s">
        <v>141</v>
      </c>
      <c r="B79" s="42">
        <v>137342319.13</v>
      </c>
      <c r="C79" s="37">
        <v>318</v>
      </c>
      <c r="D79" s="42">
        <v>28052393.06</v>
      </c>
      <c r="E79" s="37">
        <v>293</v>
      </c>
      <c r="F79" s="42">
        <v>1356980.66666667</v>
      </c>
      <c r="G79" s="37">
        <v>121</v>
      </c>
      <c r="H79" s="42">
        <v>129378321.01</v>
      </c>
      <c r="I79" s="37">
        <v>318</v>
      </c>
      <c r="J79" s="42">
        <v>25899361.02</v>
      </c>
      <c r="K79" s="37">
        <v>297</v>
      </c>
      <c r="L79" s="42">
        <v>1060966.16666667</v>
      </c>
      <c r="M79" s="37">
        <v>136</v>
      </c>
      <c r="N79" s="37"/>
      <c r="O79" s="37"/>
      <c r="P79" s="37"/>
      <c r="Q79" s="37"/>
    </row>
    <row r="80" spans="1:17" ht="15">
      <c r="A80" s="37" t="s">
        <v>142</v>
      </c>
      <c r="B80" s="42">
        <v>1374408.94</v>
      </c>
      <c r="C80" s="37">
        <v>13</v>
      </c>
      <c r="D80" s="42">
        <v>375105.21</v>
      </c>
      <c r="E80" s="37">
        <v>13</v>
      </c>
      <c r="F80" s="42">
        <v>0</v>
      </c>
      <c r="G80" s="37">
        <v>0</v>
      </c>
      <c r="H80" s="42">
        <v>1288915.03</v>
      </c>
      <c r="I80" s="37">
        <v>15</v>
      </c>
      <c r="J80" s="42">
        <v>386554.91</v>
      </c>
      <c r="K80" s="37">
        <v>15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143</v>
      </c>
      <c r="B81" s="42">
        <v>10209869.88</v>
      </c>
      <c r="C81" s="37">
        <v>63</v>
      </c>
      <c r="D81" s="42">
        <v>4088712.72</v>
      </c>
      <c r="E81" s="37">
        <v>62</v>
      </c>
      <c r="F81" s="42">
        <v>247640.833333333</v>
      </c>
      <c r="G81" s="37">
        <v>23</v>
      </c>
      <c r="H81" s="42">
        <v>10419074.02</v>
      </c>
      <c r="I81" s="37">
        <v>62</v>
      </c>
      <c r="J81" s="42">
        <v>4276065.29</v>
      </c>
      <c r="K81" s="37">
        <v>61</v>
      </c>
      <c r="L81" s="42">
        <v>582570.666666667</v>
      </c>
      <c r="M81" s="37">
        <v>23</v>
      </c>
      <c r="N81" s="37"/>
      <c r="O81" s="37"/>
      <c r="P81" s="37"/>
      <c r="Q81" s="37"/>
    </row>
    <row r="82" spans="1:17" ht="15">
      <c r="A82" s="37" t="s">
        <v>144</v>
      </c>
      <c r="B82" s="42">
        <v>50609767.86</v>
      </c>
      <c r="C82" s="37">
        <v>89</v>
      </c>
      <c r="D82" s="42">
        <v>4795952.14</v>
      </c>
      <c r="E82" s="37">
        <v>85</v>
      </c>
      <c r="F82" s="42">
        <v>204684.5</v>
      </c>
      <c r="G82" s="37">
        <v>26</v>
      </c>
      <c r="H82" s="42">
        <v>48975071.98</v>
      </c>
      <c r="I82" s="37">
        <v>91</v>
      </c>
      <c r="J82" s="42">
        <v>4435191.6</v>
      </c>
      <c r="K82" s="37">
        <v>87</v>
      </c>
      <c r="L82" s="42">
        <v>169382</v>
      </c>
      <c r="M82" s="37">
        <v>26</v>
      </c>
      <c r="N82" s="37"/>
      <c r="O82" s="37"/>
      <c r="P82" s="37"/>
      <c r="Q82" s="37"/>
    </row>
    <row r="83" spans="1:17" ht="15">
      <c r="A83" s="37" t="s">
        <v>145</v>
      </c>
      <c r="B83" s="42">
        <v>18818926.28</v>
      </c>
      <c r="C83" s="37">
        <v>38</v>
      </c>
      <c r="D83" s="42">
        <v>5690408.87</v>
      </c>
      <c r="E83" s="37">
        <v>35</v>
      </c>
      <c r="F83" s="37">
        <v>88462.0000000001</v>
      </c>
      <c r="G83" s="37">
        <v>17</v>
      </c>
      <c r="H83" s="42">
        <v>18941726.36</v>
      </c>
      <c r="I83" s="37">
        <v>42</v>
      </c>
      <c r="J83" s="42">
        <v>5655753.36</v>
      </c>
      <c r="K83" s="37">
        <v>39</v>
      </c>
      <c r="L83" s="37">
        <v>70319.6666666666</v>
      </c>
      <c r="M83" s="37">
        <v>16</v>
      </c>
      <c r="N83" s="37"/>
      <c r="O83" s="37"/>
      <c r="P83" s="37"/>
      <c r="Q83" s="37"/>
    </row>
    <row r="84" spans="1:17" ht="15">
      <c r="A84" s="37" t="s">
        <v>146</v>
      </c>
      <c r="B84" s="42">
        <v>18913859.7</v>
      </c>
      <c r="C84" s="37">
        <v>108</v>
      </c>
      <c r="D84" s="42">
        <v>6540564.61</v>
      </c>
      <c r="E84" s="37">
        <v>107</v>
      </c>
      <c r="F84" s="37">
        <v>175054.833333333</v>
      </c>
      <c r="G84" s="37">
        <v>36</v>
      </c>
      <c r="H84" s="42">
        <v>18866425.85</v>
      </c>
      <c r="I84" s="37">
        <v>109</v>
      </c>
      <c r="J84" s="42">
        <v>6380171.55</v>
      </c>
      <c r="K84" s="37">
        <v>108</v>
      </c>
      <c r="L84" s="37">
        <v>148820.833333333</v>
      </c>
      <c r="M84" s="37">
        <v>40</v>
      </c>
      <c r="N84" s="37"/>
      <c r="O84" s="37"/>
      <c r="P84" s="37"/>
      <c r="Q84" s="37"/>
    </row>
    <row r="85" spans="1:17" ht="15">
      <c r="A85" s="37" t="s">
        <v>147</v>
      </c>
      <c r="B85" s="42">
        <v>11598428.3</v>
      </c>
      <c r="C85" s="37">
        <v>94</v>
      </c>
      <c r="D85" s="42">
        <v>5560970.31</v>
      </c>
      <c r="E85" s="37">
        <v>93</v>
      </c>
      <c r="F85" s="42">
        <v>206627.5</v>
      </c>
      <c r="G85" s="37">
        <v>20</v>
      </c>
      <c r="H85" s="42">
        <v>16244122.43</v>
      </c>
      <c r="I85" s="37">
        <v>88</v>
      </c>
      <c r="J85" s="42">
        <v>7788909.32</v>
      </c>
      <c r="K85" s="37">
        <v>87</v>
      </c>
      <c r="L85" s="42">
        <v>213755.166666667</v>
      </c>
      <c r="M85" s="37">
        <v>18</v>
      </c>
      <c r="N85" s="37"/>
      <c r="O85" s="37"/>
      <c r="P85" s="37"/>
      <c r="Q85" s="37"/>
    </row>
    <row r="86" spans="1:17" ht="15">
      <c r="A86" s="37" t="s">
        <v>148</v>
      </c>
      <c r="B86" s="42">
        <v>8264850.33</v>
      </c>
      <c r="C86" s="37">
        <v>44</v>
      </c>
      <c r="D86" s="42">
        <v>1688493.45</v>
      </c>
      <c r="E86" s="37">
        <v>44</v>
      </c>
      <c r="F86" s="37">
        <v>0</v>
      </c>
      <c r="G86" s="37">
        <v>0</v>
      </c>
      <c r="H86" s="42">
        <v>8159606.25</v>
      </c>
      <c r="I86" s="37">
        <v>44</v>
      </c>
      <c r="J86" s="42">
        <v>1619798.82</v>
      </c>
      <c r="K86" s="37">
        <v>44</v>
      </c>
      <c r="L86" s="37">
        <v>16291.6666666667</v>
      </c>
      <c r="M86" s="37">
        <v>10</v>
      </c>
      <c r="N86" s="37"/>
      <c r="O86" s="37"/>
      <c r="P86" s="37"/>
      <c r="Q86" s="37"/>
    </row>
    <row r="87" spans="1:17" ht="15">
      <c r="A87" s="37" t="s">
        <v>149</v>
      </c>
      <c r="B87" s="42">
        <v>1240671.67</v>
      </c>
      <c r="C87" s="37">
        <v>21</v>
      </c>
      <c r="D87" s="42">
        <v>523671.16</v>
      </c>
      <c r="E87" s="37">
        <v>20</v>
      </c>
      <c r="F87" s="37">
        <v>0</v>
      </c>
      <c r="G87" s="37">
        <v>0</v>
      </c>
      <c r="H87" s="42">
        <v>1027221.11</v>
      </c>
      <c r="I87" s="37">
        <v>21</v>
      </c>
      <c r="J87" s="42">
        <v>447671.1</v>
      </c>
      <c r="K87" s="37">
        <v>20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150</v>
      </c>
      <c r="B88" s="42">
        <v>1437219.46</v>
      </c>
      <c r="C88" s="37">
        <v>10</v>
      </c>
      <c r="D88" s="42">
        <v>248988.88</v>
      </c>
      <c r="E88" s="37">
        <v>10</v>
      </c>
      <c r="F88" s="42">
        <v>0</v>
      </c>
      <c r="G88" s="37">
        <v>0</v>
      </c>
      <c r="H88" s="42">
        <v>1248320.64</v>
      </c>
      <c r="I88" s="37">
        <v>10</v>
      </c>
      <c r="J88" s="42">
        <v>264843.3</v>
      </c>
      <c r="K88" s="37">
        <v>10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151</v>
      </c>
      <c r="B89" s="42">
        <v>11914593.89</v>
      </c>
      <c r="C89" s="37">
        <v>35</v>
      </c>
      <c r="D89" s="42">
        <v>1311368.5</v>
      </c>
      <c r="E89" s="37">
        <v>33</v>
      </c>
      <c r="F89" s="37">
        <v>44039.3333333333</v>
      </c>
      <c r="G89" s="37">
        <v>10</v>
      </c>
      <c r="H89" s="42">
        <v>11841122.25</v>
      </c>
      <c r="I89" s="37">
        <v>36</v>
      </c>
      <c r="J89" s="42">
        <v>1234266.76</v>
      </c>
      <c r="K89" s="37">
        <v>33</v>
      </c>
      <c r="L89" s="37">
        <v>302249.666666667</v>
      </c>
      <c r="M89" s="37">
        <v>11</v>
      </c>
      <c r="N89" s="37"/>
      <c r="O89" s="37"/>
      <c r="P89" s="37"/>
      <c r="Q89" s="37"/>
    </row>
    <row r="90" spans="1:17" ht="15">
      <c r="A90" s="37" t="s">
        <v>152</v>
      </c>
      <c r="B90" s="42">
        <v>7716767.42</v>
      </c>
      <c r="C90" s="37">
        <v>60</v>
      </c>
      <c r="D90" s="42">
        <v>3109540.68</v>
      </c>
      <c r="E90" s="37">
        <v>57</v>
      </c>
      <c r="F90" s="37">
        <v>0</v>
      </c>
      <c r="G90" s="37">
        <v>0</v>
      </c>
      <c r="H90" s="42">
        <v>7600364.35</v>
      </c>
      <c r="I90" s="37">
        <v>60</v>
      </c>
      <c r="J90" s="42">
        <v>3215442.58</v>
      </c>
      <c r="K90" s="37">
        <v>56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153</v>
      </c>
      <c r="B91" s="42">
        <v>1611765.51</v>
      </c>
      <c r="C91" s="37">
        <v>23</v>
      </c>
      <c r="D91" s="42">
        <v>1152065.94</v>
      </c>
      <c r="E91" s="37">
        <v>22</v>
      </c>
      <c r="F91" s="37">
        <v>0</v>
      </c>
      <c r="G91" s="37">
        <v>0</v>
      </c>
      <c r="H91" s="42">
        <v>1746004.54</v>
      </c>
      <c r="I91" s="37">
        <v>22</v>
      </c>
      <c r="J91" s="42">
        <v>1377445.92</v>
      </c>
      <c r="K91" s="37">
        <v>21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154</v>
      </c>
      <c r="B92" s="42">
        <v>7241904.55</v>
      </c>
      <c r="C92" s="37">
        <v>64</v>
      </c>
      <c r="D92" s="42">
        <v>2692729.41</v>
      </c>
      <c r="E92" s="37">
        <v>62</v>
      </c>
      <c r="F92" s="37">
        <v>107348.5</v>
      </c>
      <c r="G92" s="37">
        <v>14</v>
      </c>
      <c r="H92" s="42">
        <v>7598887.96</v>
      </c>
      <c r="I92" s="37">
        <v>66</v>
      </c>
      <c r="J92" s="42">
        <v>2867003.54</v>
      </c>
      <c r="K92" s="37">
        <v>61</v>
      </c>
      <c r="L92" s="37">
        <v>149447.166666667</v>
      </c>
      <c r="M92" s="37">
        <v>13</v>
      </c>
      <c r="N92" s="37"/>
      <c r="O92" s="37"/>
      <c r="P92" s="37"/>
      <c r="Q92" s="37"/>
    </row>
    <row r="93" spans="1:17" ht="15">
      <c r="A93" s="37" t="s">
        <v>155</v>
      </c>
      <c r="B93" s="42">
        <v>833840.75</v>
      </c>
      <c r="C93" s="37">
        <v>10</v>
      </c>
      <c r="D93" s="42">
        <v>127064.17</v>
      </c>
      <c r="E93" s="37">
        <v>10</v>
      </c>
      <c r="F93" s="37">
        <v>0</v>
      </c>
      <c r="G93" s="37">
        <v>0</v>
      </c>
      <c r="H93" s="42">
        <v>793940.96</v>
      </c>
      <c r="I93" s="37">
        <v>11</v>
      </c>
      <c r="J93" s="42">
        <v>0</v>
      </c>
      <c r="K93" s="37">
        <v>0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156</v>
      </c>
      <c r="B94" s="42">
        <v>1269145.49</v>
      </c>
      <c r="C94" s="37">
        <v>12</v>
      </c>
      <c r="D94" s="42">
        <v>305981.59</v>
      </c>
      <c r="E94" s="37">
        <v>11</v>
      </c>
      <c r="F94" s="42">
        <v>0</v>
      </c>
      <c r="G94" s="37">
        <v>0</v>
      </c>
      <c r="H94" s="42">
        <v>1302092.22</v>
      </c>
      <c r="I94" s="37">
        <v>14</v>
      </c>
      <c r="J94" s="42">
        <v>334248.96</v>
      </c>
      <c r="K94" s="37">
        <v>13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157</v>
      </c>
      <c r="B95" s="42">
        <v>2867959.37</v>
      </c>
      <c r="C95" s="37">
        <v>18</v>
      </c>
      <c r="D95" s="42">
        <v>650843.67</v>
      </c>
      <c r="E95" s="37">
        <v>16</v>
      </c>
      <c r="F95" s="37">
        <v>0</v>
      </c>
      <c r="G95" s="37">
        <v>0</v>
      </c>
      <c r="H95" s="42">
        <v>3721734.44</v>
      </c>
      <c r="I95" s="37">
        <v>21</v>
      </c>
      <c r="J95" s="42">
        <v>682843.35</v>
      </c>
      <c r="K95" s="37">
        <v>18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158</v>
      </c>
      <c r="B96" s="42">
        <v>2057550.02</v>
      </c>
      <c r="C96" s="37">
        <v>20</v>
      </c>
      <c r="D96" s="42">
        <v>509495.23</v>
      </c>
      <c r="E96" s="37">
        <v>20</v>
      </c>
      <c r="F96" s="37">
        <v>0</v>
      </c>
      <c r="G96" s="37">
        <v>0</v>
      </c>
      <c r="H96" s="42">
        <v>1853128.44</v>
      </c>
      <c r="I96" s="37">
        <v>19</v>
      </c>
      <c r="J96" s="42">
        <v>357639.21</v>
      </c>
      <c r="K96" s="37">
        <v>19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159</v>
      </c>
      <c r="B97" s="42">
        <v>547123.13</v>
      </c>
      <c r="C97" s="37">
        <v>10</v>
      </c>
      <c r="D97" s="42">
        <v>132314.56</v>
      </c>
      <c r="E97" s="37">
        <v>10</v>
      </c>
      <c r="F97" s="37">
        <v>0</v>
      </c>
      <c r="G97" s="37">
        <v>0</v>
      </c>
      <c r="H97" s="42">
        <v>0</v>
      </c>
      <c r="I97" s="37">
        <v>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160</v>
      </c>
      <c r="B98" s="42">
        <v>1238132.73</v>
      </c>
      <c r="C98" s="37">
        <v>11</v>
      </c>
      <c r="D98" s="42">
        <v>363279.78</v>
      </c>
      <c r="E98" s="37">
        <v>11</v>
      </c>
      <c r="F98" s="42">
        <v>0</v>
      </c>
      <c r="G98" s="37">
        <v>0</v>
      </c>
      <c r="H98" s="42">
        <v>1150672.13</v>
      </c>
      <c r="I98" s="37">
        <v>13</v>
      </c>
      <c r="J98" s="42">
        <v>395085.69</v>
      </c>
      <c r="K98" s="37">
        <v>13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161</v>
      </c>
      <c r="B99" s="42">
        <v>73973262.36</v>
      </c>
      <c r="C99" s="37">
        <v>223</v>
      </c>
      <c r="D99" s="42">
        <v>35262270.17</v>
      </c>
      <c r="E99" s="37">
        <v>207</v>
      </c>
      <c r="F99" s="42">
        <v>1372176</v>
      </c>
      <c r="G99" s="37">
        <v>85</v>
      </c>
      <c r="H99" s="42">
        <v>69728059.75</v>
      </c>
      <c r="I99" s="37">
        <v>213</v>
      </c>
      <c r="J99" s="42">
        <v>34106546.36</v>
      </c>
      <c r="K99" s="37">
        <v>200</v>
      </c>
      <c r="L99" s="42">
        <v>1682640.16666667</v>
      </c>
      <c r="M99" s="37">
        <v>81</v>
      </c>
      <c r="N99" s="37"/>
      <c r="O99" s="37"/>
      <c r="P99" s="37"/>
      <c r="Q99" s="37"/>
    </row>
    <row r="100" spans="1:17" ht="15">
      <c r="A100" s="37" t="s">
        <v>162</v>
      </c>
      <c r="B100" s="37">
        <v>5285175.7</v>
      </c>
      <c r="C100" s="37">
        <v>31</v>
      </c>
      <c r="D100" s="37">
        <v>2661280.89</v>
      </c>
      <c r="E100" s="37">
        <v>30</v>
      </c>
      <c r="F100" s="37">
        <v>0</v>
      </c>
      <c r="G100" s="37">
        <v>0</v>
      </c>
      <c r="H100" s="37">
        <v>4337879.78</v>
      </c>
      <c r="I100" s="37">
        <v>30</v>
      </c>
      <c r="J100" s="37">
        <v>1314402.87</v>
      </c>
      <c r="K100" s="37">
        <v>28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163</v>
      </c>
      <c r="B101" s="37">
        <v>2564896.55</v>
      </c>
      <c r="C101" s="37">
        <v>28</v>
      </c>
      <c r="D101" s="37">
        <v>860744.15</v>
      </c>
      <c r="E101" s="37">
        <v>26</v>
      </c>
      <c r="F101" s="37">
        <v>33703.1666666667</v>
      </c>
      <c r="G101" s="37">
        <v>10</v>
      </c>
      <c r="H101" s="37">
        <v>2715862.95</v>
      </c>
      <c r="I101" s="37">
        <v>30</v>
      </c>
      <c r="J101" s="37">
        <v>782398.05</v>
      </c>
      <c r="K101" s="37">
        <v>29</v>
      </c>
      <c r="L101" s="37">
        <v>27738.1666666667</v>
      </c>
      <c r="M101" s="37">
        <v>10</v>
      </c>
      <c r="N101" s="37"/>
      <c r="O101" s="37"/>
      <c r="P101" s="37"/>
      <c r="Q101" s="37"/>
    </row>
    <row r="102" spans="1:17" ht="15">
      <c r="A102" s="37" t="s">
        <v>164</v>
      </c>
      <c r="B102" s="37">
        <v>14963101.84</v>
      </c>
      <c r="C102" s="37">
        <v>47</v>
      </c>
      <c r="D102" s="37">
        <v>1410641.73</v>
      </c>
      <c r="E102" s="37">
        <v>39</v>
      </c>
      <c r="F102" s="37">
        <v>503374</v>
      </c>
      <c r="G102" s="37">
        <v>10</v>
      </c>
      <c r="H102" s="37">
        <v>16481355.94</v>
      </c>
      <c r="I102" s="37">
        <v>45</v>
      </c>
      <c r="J102" s="37">
        <v>1366320.1</v>
      </c>
      <c r="K102" s="37">
        <v>38</v>
      </c>
      <c r="L102" s="37">
        <v>300932</v>
      </c>
      <c r="M102" s="37">
        <v>11</v>
      </c>
      <c r="N102" s="37"/>
      <c r="O102" s="37"/>
      <c r="P102" s="37"/>
      <c r="Q102" s="37"/>
    </row>
    <row r="103" spans="1:17" ht="15">
      <c r="A103" s="37" t="s">
        <v>169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406368.22</v>
      </c>
      <c r="I103" s="37">
        <v>11</v>
      </c>
      <c r="J103" s="37">
        <v>180565</v>
      </c>
      <c r="K103" s="37">
        <v>10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165</v>
      </c>
      <c r="B104" s="37">
        <v>6243483.64</v>
      </c>
      <c r="C104" s="37">
        <v>52</v>
      </c>
      <c r="D104" s="37">
        <v>1703638.71</v>
      </c>
      <c r="E104" s="37">
        <v>50</v>
      </c>
      <c r="F104" s="37">
        <v>173707.666666667</v>
      </c>
      <c r="G104" s="37">
        <v>13</v>
      </c>
      <c r="H104" s="37">
        <v>5999075.25</v>
      </c>
      <c r="I104" s="37">
        <v>50</v>
      </c>
      <c r="J104" s="37">
        <v>1425976.19</v>
      </c>
      <c r="K104" s="37">
        <v>49</v>
      </c>
      <c r="L104" s="37">
        <v>113243.5</v>
      </c>
      <c r="M104" s="37">
        <v>13</v>
      </c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52</v>
      </c>
      <c r="B2" s="42">
        <v>68046224.52</v>
      </c>
      <c r="C2" s="38">
        <v>284</v>
      </c>
      <c r="D2" s="42">
        <v>13538581.38</v>
      </c>
      <c r="E2" s="38">
        <v>275</v>
      </c>
      <c r="F2" s="42">
        <v>496100.833333333</v>
      </c>
      <c r="G2" s="38">
        <v>61</v>
      </c>
      <c r="H2" s="42">
        <v>63711086.48</v>
      </c>
      <c r="I2" s="38">
        <v>276</v>
      </c>
      <c r="J2" s="42">
        <v>13028718</v>
      </c>
      <c r="K2" s="38">
        <v>267</v>
      </c>
      <c r="L2" s="42">
        <v>612501.833333333</v>
      </c>
      <c r="M2" s="39">
        <v>64</v>
      </c>
      <c r="N2" s="37"/>
    </row>
    <row r="3" spans="1:14" ht="15">
      <c r="A3" s="37" t="s">
        <v>53</v>
      </c>
      <c r="B3" s="42">
        <v>93449805.88</v>
      </c>
      <c r="C3" s="38">
        <v>400</v>
      </c>
      <c r="D3" s="42">
        <v>22736501.4</v>
      </c>
      <c r="E3" s="38">
        <v>378</v>
      </c>
      <c r="F3" s="42">
        <v>694722</v>
      </c>
      <c r="G3" s="38">
        <v>97</v>
      </c>
      <c r="H3" s="42">
        <v>89805468.39</v>
      </c>
      <c r="I3" s="38">
        <v>402</v>
      </c>
      <c r="J3" s="42">
        <v>21085407.92</v>
      </c>
      <c r="K3" s="38">
        <v>380</v>
      </c>
      <c r="L3" s="42">
        <v>616139.166666667</v>
      </c>
      <c r="M3" s="39">
        <v>99</v>
      </c>
      <c r="N3" s="37"/>
    </row>
    <row r="4" spans="1:14" ht="15">
      <c r="A4" s="37" t="s">
        <v>54</v>
      </c>
      <c r="B4" s="42">
        <v>38290705.76</v>
      </c>
      <c r="C4" s="38">
        <v>267</v>
      </c>
      <c r="D4" s="42">
        <v>12302885.31</v>
      </c>
      <c r="E4" s="38">
        <v>254</v>
      </c>
      <c r="F4" s="42">
        <v>334028.666666667</v>
      </c>
      <c r="G4" s="38">
        <v>65</v>
      </c>
      <c r="H4" s="42">
        <v>38931079.77</v>
      </c>
      <c r="I4" s="38">
        <v>263</v>
      </c>
      <c r="J4" s="42">
        <v>11588352.82</v>
      </c>
      <c r="K4" s="38">
        <v>252</v>
      </c>
      <c r="L4" s="42">
        <v>276525.833333333</v>
      </c>
      <c r="M4" s="39">
        <v>73</v>
      </c>
      <c r="N4" s="37"/>
    </row>
    <row r="5" spans="1:14" ht="15">
      <c r="A5" s="37" t="s">
        <v>55</v>
      </c>
      <c r="B5" s="42">
        <v>515065532.08</v>
      </c>
      <c r="C5" s="43">
        <v>1420</v>
      </c>
      <c r="D5" s="42">
        <v>133462697.27</v>
      </c>
      <c r="E5" s="43">
        <v>1320</v>
      </c>
      <c r="F5" s="42">
        <v>6429344.33333333</v>
      </c>
      <c r="G5" s="38">
        <v>425</v>
      </c>
      <c r="H5" s="42">
        <v>511976972.16</v>
      </c>
      <c r="I5" s="43">
        <v>1435</v>
      </c>
      <c r="J5" s="42">
        <v>130353659.25</v>
      </c>
      <c r="K5" s="43">
        <v>1341</v>
      </c>
      <c r="L5" s="42">
        <v>5304176.83333333</v>
      </c>
      <c r="M5" s="39">
        <v>462</v>
      </c>
      <c r="N5" s="37"/>
    </row>
    <row r="6" spans="1:14" ht="15">
      <c r="A6" s="37" t="s">
        <v>56</v>
      </c>
      <c r="B6" s="42">
        <v>1084020.78</v>
      </c>
      <c r="C6" s="38">
        <v>29</v>
      </c>
      <c r="D6" s="42">
        <v>471248.1</v>
      </c>
      <c r="E6" s="38">
        <v>27</v>
      </c>
      <c r="F6" s="37">
        <v>0</v>
      </c>
      <c r="G6" s="38">
        <v>0</v>
      </c>
      <c r="H6" s="42">
        <v>1106395.03</v>
      </c>
      <c r="I6" s="38">
        <v>28</v>
      </c>
      <c r="J6" s="42">
        <v>508684.24</v>
      </c>
      <c r="K6" s="38">
        <v>25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95616218.88</v>
      </c>
      <c r="C7" s="38">
        <v>299</v>
      </c>
      <c r="D7" s="42">
        <v>16749588.76</v>
      </c>
      <c r="E7" s="38">
        <v>284</v>
      </c>
      <c r="F7" s="42">
        <v>535040.333333333</v>
      </c>
      <c r="G7" s="38">
        <v>80</v>
      </c>
      <c r="H7" s="42">
        <v>94564560.63</v>
      </c>
      <c r="I7" s="38">
        <v>318</v>
      </c>
      <c r="J7" s="42">
        <v>16183139.81</v>
      </c>
      <c r="K7" s="38">
        <v>300</v>
      </c>
      <c r="L7" s="42">
        <v>483632.333333333</v>
      </c>
      <c r="M7" s="39">
        <v>85</v>
      </c>
      <c r="N7" s="37"/>
    </row>
    <row r="8" spans="1:14" ht="15">
      <c r="A8" s="37" t="s">
        <v>58</v>
      </c>
      <c r="B8" s="42">
        <v>2853003.31</v>
      </c>
      <c r="C8" s="38">
        <v>38</v>
      </c>
      <c r="D8" s="42">
        <v>815522.33</v>
      </c>
      <c r="E8" s="38">
        <v>36</v>
      </c>
      <c r="F8" s="37">
        <v>0</v>
      </c>
      <c r="G8" s="38">
        <v>0</v>
      </c>
      <c r="H8" s="42">
        <v>2738221.52</v>
      </c>
      <c r="I8" s="38">
        <v>39</v>
      </c>
      <c r="J8" s="42">
        <v>887071.92</v>
      </c>
      <c r="K8" s="38">
        <v>39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49671111.77</v>
      </c>
      <c r="C9" s="38">
        <v>277</v>
      </c>
      <c r="D9" s="42">
        <v>17162878.95</v>
      </c>
      <c r="E9" s="38">
        <v>273</v>
      </c>
      <c r="F9" s="42">
        <v>671985.166666667</v>
      </c>
      <c r="G9" s="38">
        <v>71</v>
      </c>
      <c r="H9" s="42">
        <v>51506559.98</v>
      </c>
      <c r="I9" s="38">
        <v>269</v>
      </c>
      <c r="J9" s="42">
        <v>18365714.97</v>
      </c>
      <c r="K9" s="38">
        <v>265</v>
      </c>
      <c r="L9" s="42">
        <v>638652.666666667</v>
      </c>
      <c r="M9" s="39">
        <v>71</v>
      </c>
      <c r="N9" s="37"/>
    </row>
    <row r="10" spans="1:14" ht="15">
      <c r="A10" s="37" t="s">
        <v>60</v>
      </c>
      <c r="B10" s="42">
        <v>21849973.71</v>
      </c>
      <c r="C10" s="38">
        <v>177</v>
      </c>
      <c r="D10" s="42">
        <v>5283222.99</v>
      </c>
      <c r="E10" s="38">
        <v>164</v>
      </c>
      <c r="F10" s="42">
        <v>140681</v>
      </c>
      <c r="G10" s="38">
        <v>59</v>
      </c>
      <c r="H10" s="42">
        <v>23646455.71</v>
      </c>
      <c r="I10" s="38">
        <v>186</v>
      </c>
      <c r="J10" s="42">
        <v>5122927.41</v>
      </c>
      <c r="K10" s="38">
        <v>175</v>
      </c>
      <c r="L10" s="42">
        <v>123440.666666667</v>
      </c>
      <c r="M10" s="39">
        <v>53</v>
      </c>
      <c r="N10" s="37"/>
    </row>
    <row r="11" spans="1:14" ht="15">
      <c r="A11" s="37" t="s">
        <v>61</v>
      </c>
      <c r="B11" s="42">
        <v>57625088.48</v>
      </c>
      <c r="C11" s="38">
        <v>247</v>
      </c>
      <c r="D11" s="42">
        <v>14010265.82</v>
      </c>
      <c r="E11" s="38">
        <v>234</v>
      </c>
      <c r="F11" s="42">
        <v>345663</v>
      </c>
      <c r="G11" s="38">
        <v>76</v>
      </c>
      <c r="H11" s="42">
        <v>67759021.44</v>
      </c>
      <c r="I11" s="38">
        <v>250</v>
      </c>
      <c r="J11" s="42">
        <v>13082982.09</v>
      </c>
      <c r="K11" s="38">
        <v>245</v>
      </c>
      <c r="L11" s="42">
        <v>284476.166666667</v>
      </c>
      <c r="M11" s="39">
        <v>80</v>
      </c>
      <c r="N11" s="37"/>
    </row>
    <row r="12" spans="1:14" ht="15">
      <c r="A12" s="37" t="s">
        <v>62</v>
      </c>
      <c r="B12" s="42">
        <v>591349752.64</v>
      </c>
      <c r="C12" s="38">
        <v>2446</v>
      </c>
      <c r="D12" s="42">
        <v>137699525.36</v>
      </c>
      <c r="E12" s="38">
        <v>1984</v>
      </c>
      <c r="F12" s="42">
        <v>4200055.66666667</v>
      </c>
      <c r="G12" s="38">
        <v>227</v>
      </c>
      <c r="H12" s="42">
        <v>475999018.45</v>
      </c>
      <c r="I12" s="38">
        <v>2238</v>
      </c>
      <c r="J12" s="42">
        <v>108612725.55</v>
      </c>
      <c r="K12" s="38">
        <v>1827</v>
      </c>
      <c r="L12" s="42">
        <v>4199297.5</v>
      </c>
      <c r="M12" s="39">
        <v>221</v>
      </c>
      <c r="N12" s="37"/>
    </row>
    <row r="13" spans="1:14" ht="15">
      <c r="A13" s="37" t="s">
        <v>63</v>
      </c>
      <c r="B13" s="42">
        <v>106008874.7</v>
      </c>
      <c r="C13" s="38">
        <v>600</v>
      </c>
      <c r="D13" s="42">
        <v>37067944.21</v>
      </c>
      <c r="E13" s="38">
        <v>571</v>
      </c>
      <c r="F13" s="42">
        <v>2504068.16666667</v>
      </c>
      <c r="G13" s="38">
        <v>144</v>
      </c>
      <c r="H13" s="42">
        <v>108828420.65</v>
      </c>
      <c r="I13" s="38">
        <v>597</v>
      </c>
      <c r="J13" s="42">
        <v>37956603.99</v>
      </c>
      <c r="K13" s="38">
        <v>569</v>
      </c>
      <c r="L13" s="42">
        <v>2763339.83333333</v>
      </c>
      <c r="M13" s="39">
        <v>140</v>
      </c>
      <c r="N13" s="37"/>
    </row>
    <row r="14" spans="1:14" ht="15">
      <c r="A14" s="37" t="s">
        <v>64</v>
      </c>
      <c r="B14" s="42">
        <v>209185857.13</v>
      </c>
      <c r="C14" s="38">
        <v>593</v>
      </c>
      <c r="D14" s="42">
        <v>33661207.95</v>
      </c>
      <c r="E14" s="38">
        <v>566</v>
      </c>
      <c r="F14" s="42">
        <v>923133.833333334</v>
      </c>
      <c r="G14" s="38">
        <v>138</v>
      </c>
      <c r="H14" s="42">
        <v>196817218.24</v>
      </c>
      <c r="I14" s="38">
        <v>603</v>
      </c>
      <c r="J14" s="42">
        <v>33594698.87</v>
      </c>
      <c r="K14" s="38">
        <v>578</v>
      </c>
      <c r="L14" s="42">
        <v>896907.5</v>
      </c>
      <c r="M14" s="39">
        <v>148</v>
      </c>
      <c r="N14" s="37"/>
    </row>
    <row r="15" spans="1:14" ht="15">
      <c r="A15" s="37" t="s">
        <v>65</v>
      </c>
      <c r="B15" s="42">
        <v>69934408.07</v>
      </c>
      <c r="C15" s="38">
        <v>432</v>
      </c>
      <c r="D15" s="42">
        <v>18322230.16</v>
      </c>
      <c r="E15" s="38">
        <v>407</v>
      </c>
      <c r="F15" s="42">
        <v>961101.166666667</v>
      </c>
      <c r="G15" s="38">
        <v>106</v>
      </c>
      <c r="H15" s="42">
        <v>68235309.45</v>
      </c>
      <c r="I15" s="38">
        <v>436</v>
      </c>
      <c r="J15" s="42">
        <v>17700578.77</v>
      </c>
      <c r="K15" s="38">
        <v>412</v>
      </c>
      <c r="L15" s="42">
        <v>945403.5</v>
      </c>
      <c r="M15" s="39">
        <v>97</v>
      </c>
      <c r="N15" s="37"/>
    </row>
    <row r="16" spans="1:14" ht="15">
      <c r="A16" s="37" t="s">
        <v>66</v>
      </c>
      <c r="B16" s="37">
        <v>79711949.06</v>
      </c>
      <c r="C16" s="38">
        <v>466</v>
      </c>
      <c r="D16" s="37">
        <v>22110647.65</v>
      </c>
      <c r="E16" s="38">
        <v>440</v>
      </c>
      <c r="F16" s="37">
        <v>1106597</v>
      </c>
      <c r="G16" s="38">
        <v>133</v>
      </c>
      <c r="H16" s="37">
        <v>77771942.58</v>
      </c>
      <c r="I16" s="38">
        <v>466</v>
      </c>
      <c r="J16" s="37">
        <v>20699199.56</v>
      </c>
      <c r="K16" s="38">
        <v>444</v>
      </c>
      <c r="L16" s="37">
        <v>1595446</v>
      </c>
      <c r="M16" s="39">
        <v>136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2018-06-01T19:40:43Z</dcterms:modified>
  <cp:category/>
  <cp:version/>
  <cp:contentType/>
  <cp:contentStatus/>
</cp:coreProperties>
</file>