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<sst xmlns="http://schemas.openxmlformats.org/spreadsheetml/2006/main" count="205" uniqueCount="168">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</sst>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42644</v>
      </c>
      <c r="F7" s="3" t="s">
        <v>3</v>
      </c>
      <c r="G7" s="5">
        <v>42674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E25" sqref="E25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10/01/2016 - 10/31/2016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10/01/2015 - 10/31/2015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2070532505.6200001</v>
      </c>
      <c r="D6" s="46">
        <f>SUM(D7:D51)</f>
        <v>454012835.53000003</v>
      </c>
      <c r="E6" s="47">
        <f>SUM(E7:E51)</f>
        <v>19975125.9999467</v>
      </c>
      <c r="F6" s="45">
        <f>SUM(F7:F51)</f>
        <v>1996301750.3200002</v>
      </c>
      <c r="G6" s="46">
        <f>SUM(G7:G51)</f>
        <v>466816171</v>
      </c>
      <c r="H6" s="47">
        <f>SUM(H7:H51)</f>
        <v>23717026.8332776</v>
      </c>
      <c r="I6" s="20">
        <f>_xlfn.IFERROR((C6-F6)/F6,"")</f>
        <v>0.03718413575908603</v>
      </c>
      <c r="J6" s="20">
        <f>_xlfn.IFERROR((D6-G6)/G6,"")</f>
        <v>-0.027426932195971355</v>
      </c>
      <c r="K6" s="20">
        <f>_xlfn.IFERROR((E6-H6)/H6,"")</f>
        <v>-0.1577727621440561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65532356.53</v>
      </c>
      <c r="D7" s="53">
        <f>IF('County Data'!E2&gt;9,'County Data'!D2,"*")</f>
        <v>13238249.39</v>
      </c>
      <c r="E7" s="54">
        <f>IF('County Data'!G2&gt;9,'County Data'!F2,"*")</f>
        <v>532662.8333314</v>
      </c>
      <c r="F7" s="53">
        <f>IF('County Data'!I2&gt;9,'County Data'!H2,"*")</f>
        <v>65449446.98</v>
      </c>
      <c r="G7" s="53">
        <f>IF('County Data'!K2&gt;9,'County Data'!J2,"*")</f>
        <v>14773113.21</v>
      </c>
      <c r="H7" s="54">
        <f>IF('County Data'!M2&gt;9,'County Data'!L2,"*")</f>
        <v>659515.499998</v>
      </c>
      <c r="I7" s="22">
        <f aca="true" t="shared" si="0" ref="I7:I50">_xlfn.IFERROR((C7-F7)/F7,"")</f>
        <v>0.0012667723537120171</v>
      </c>
      <c r="J7" s="22">
        <f aca="true" t="shared" si="1" ref="J7:J50">_xlfn.IFERROR((D7-G7)/G7,"")</f>
        <v>-0.10389575969410716</v>
      </c>
      <c r="K7" s="22">
        <f aca="true" t="shared" si="2" ref="K7:K50">_xlfn.IFERROR((E7-H7)/H7,"")</f>
        <v>-0.19234220676691408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86616187.31</v>
      </c>
      <c r="D8" s="53">
        <f>IF('County Data'!E3&gt;9,'County Data'!D3,"*")</f>
        <v>22339668.16</v>
      </c>
      <c r="E8" s="54">
        <f>IF('County Data'!G3&gt;9,'County Data'!F3,"*")</f>
        <v>673515.3333301</v>
      </c>
      <c r="F8" s="53">
        <f>IF('County Data'!I3&gt;9,'County Data'!H3,"*")</f>
        <v>87097432.82</v>
      </c>
      <c r="G8" s="53">
        <f>IF('County Data'!K3&gt;9,'County Data'!J3,"*")</f>
        <v>23310677.07</v>
      </c>
      <c r="H8" s="54">
        <f>IF('County Data'!M3&gt;9,'County Data'!L3,"*")</f>
        <v>858930.6666631</v>
      </c>
      <c r="I8" s="22">
        <f t="shared" si="0"/>
        <v>-0.005525369628224945</v>
      </c>
      <c r="J8" s="22">
        <f t="shared" si="1"/>
        <v>-0.04165511396705219</v>
      </c>
      <c r="K8" s="22">
        <f t="shared" si="2"/>
        <v>-0.2158676369692663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40380982.47</v>
      </c>
      <c r="D9" s="49">
        <f>IF('County Data'!E4&gt;9,'County Data'!D4,"*")</f>
        <v>12315342.02</v>
      </c>
      <c r="E9" s="50">
        <f>IF('County Data'!G4&gt;9,'County Data'!F4,"*")</f>
        <v>280165.3333309</v>
      </c>
      <c r="F9" s="51">
        <f>IF('County Data'!I4&gt;9,'County Data'!H4,"*")</f>
        <v>42593543.1</v>
      </c>
      <c r="G9" s="49">
        <f>IF('County Data'!K4&gt;9,'County Data'!J4,"*")</f>
        <v>12893520.46</v>
      </c>
      <c r="H9" s="50">
        <f>IF('County Data'!M4&gt;9,'County Data'!L4,"*")</f>
        <v>250948.6666647</v>
      </c>
      <c r="I9" s="9">
        <f t="shared" si="0"/>
        <v>-0.05194591642224764</v>
      </c>
      <c r="J9" s="9">
        <f t="shared" si="1"/>
        <v>-0.04484255807354583</v>
      </c>
      <c r="K9" s="9">
        <f t="shared" si="2"/>
        <v>0.1164248730806658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506291094.91</v>
      </c>
      <c r="D10" s="53">
        <f>IF('County Data'!E5&gt;9,'County Data'!D5,"*")</f>
        <v>126786627.33</v>
      </c>
      <c r="E10" s="54">
        <f>IF('County Data'!G5&gt;9,'County Data'!F5,"*")</f>
        <v>4520069.9999857</v>
      </c>
      <c r="F10" s="53">
        <f>IF('County Data'!I5&gt;9,'County Data'!H5,"*")</f>
        <v>518191729.54</v>
      </c>
      <c r="G10" s="53">
        <f>IF('County Data'!K5&gt;9,'County Data'!J5,"*")</f>
        <v>132256205.25</v>
      </c>
      <c r="H10" s="54">
        <f>IF('County Data'!M5&gt;9,'County Data'!L5,"*")</f>
        <v>6460569.9999853</v>
      </c>
      <c r="I10" s="22">
        <f t="shared" si="0"/>
        <v>-0.022965697736172314</v>
      </c>
      <c r="J10" s="22">
        <f t="shared" si="1"/>
        <v>-0.04135592662484925</v>
      </c>
      <c r="K10" s="22">
        <f t="shared" si="2"/>
        <v>-0.3003604945080722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1117656.22</v>
      </c>
      <c r="D11" s="49">
        <f>IF('County Data'!E6&gt;9,'County Data'!D6,"*")</f>
        <v>482041.71</v>
      </c>
      <c r="E11" s="50" t="str">
        <f>IF('County Data'!G6&gt;9,'County Data'!F6,"*")</f>
        <v>*</v>
      </c>
      <c r="F11" s="51">
        <f>IF('County Data'!I6&gt;9,'County Data'!H6,"*")</f>
        <v>1166917.43</v>
      </c>
      <c r="G11" s="49">
        <f>IF('County Data'!K6&gt;9,'County Data'!J6,"*")</f>
        <v>505169.83</v>
      </c>
      <c r="H11" s="50" t="str">
        <f>IF('County Data'!M6&gt;9,'County Data'!L6,"*")</f>
        <v>*</v>
      </c>
      <c r="I11" s="9">
        <f t="shared" si="0"/>
        <v>-0.042214820632167575</v>
      </c>
      <c r="J11" s="9">
        <f t="shared" si="1"/>
        <v>-0.04578286078564905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95736794.18</v>
      </c>
      <c r="D12" s="53">
        <f>IF('County Data'!E7&gt;9,'County Data'!D7,"*")</f>
        <v>15877468.55</v>
      </c>
      <c r="E12" s="54">
        <f>IF('County Data'!G7&gt;9,'County Data'!F7,"*")</f>
        <v>602547.499997</v>
      </c>
      <c r="F12" s="53">
        <f>IF('County Data'!I7&gt;9,'County Data'!H7,"*")</f>
        <v>129313891.73</v>
      </c>
      <c r="G12" s="53">
        <f>IF('County Data'!K7&gt;9,'County Data'!J7,"*")</f>
        <v>16407635.61</v>
      </c>
      <c r="H12" s="54">
        <f>IF('County Data'!M7&gt;9,'County Data'!L7,"*")</f>
        <v>587038.499998</v>
      </c>
      <c r="I12" s="22">
        <f t="shared" si="0"/>
        <v>-0.2596557655236844</v>
      </c>
      <c r="J12" s="22">
        <f t="shared" si="1"/>
        <v>-0.032312215641653846</v>
      </c>
      <c r="K12" s="22">
        <f t="shared" si="2"/>
        <v>0.026419050878354368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3838347.74</v>
      </c>
      <c r="D13" s="49">
        <f>IF('County Data'!E8&gt;9,'County Data'!D8,"*")</f>
        <v>1001218.06</v>
      </c>
      <c r="E13" s="50" t="str">
        <f>IF('County Data'!G8&gt;9,'County Data'!F8,"*")</f>
        <v>*</v>
      </c>
      <c r="F13" s="51">
        <f>IF('County Data'!I8&gt;9,'County Data'!H8,"*")</f>
        <v>3152465.22</v>
      </c>
      <c r="G13" s="49">
        <f>IF('County Data'!K8&gt;9,'County Data'!J8,"*")</f>
        <v>998050.04</v>
      </c>
      <c r="H13" s="50" t="str">
        <f>IF('County Data'!M8&gt;9,'County Data'!L8,"*")</f>
        <v>*</v>
      </c>
      <c r="I13" s="9">
        <f t="shared" si="0"/>
        <v>0.21757021002122268</v>
      </c>
      <c r="J13" s="9">
        <f t="shared" si="1"/>
        <v>0.0031742095817159813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49920536.78</v>
      </c>
      <c r="D14" s="53">
        <f>IF('County Data'!E9&gt;9,'County Data'!D9,"*")</f>
        <v>17450885.58</v>
      </c>
      <c r="E14" s="54">
        <f>IF('County Data'!G9&gt;9,'County Data'!F9,"*")</f>
        <v>744983.8333313</v>
      </c>
      <c r="F14" s="53">
        <f>IF('County Data'!I9&gt;9,'County Data'!H9,"*")</f>
        <v>51623647.91</v>
      </c>
      <c r="G14" s="53">
        <f>IF('County Data'!K9&gt;9,'County Data'!J9,"*")</f>
        <v>16406692.33</v>
      </c>
      <c r="H14" s="54">
        <f>IF('County Data'!M9&gt;9,'County Data'!L9,"*")</f>
        <v>1595655.4999981</v>
      </c>
      <c r="I14" s="22">
        <f t="shared" si="0"/>
        <v>-0.03299091015360203</v>
      </c>
      <c r="J14" s="22">
        <f t="shared" si="1"/>
        <v>0.06364434884237255</v>
      </c>
      <c r="K14" s="22">
        <f t="shared" si="2"/>
        <v>-0.5331173719313556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24821389.78</v>
      </c>
      <c r="D15" s="59">
        <f>IF('County Data'!E10&gt;9,'County Data'!D10,"*")</f>
        <v>5454650.55</v>
      </c>
      <c r="E15" s="58">
        <f>IF('County Data'!G10&gt;9,'County Data'!F10,"*")</f>
        <v>189963.666665</v>
      </c>
      <c r="F15" s="59">
        <f>IF('County Data'!I10&gt;9,'County Data'!H10,"*")</f>
        <v>26344716.41</v>
      </c>
      <c r="G15" s="59">
        <f>IF('County Data'!K10&gt;9,'County Data'!J10,"*")</f>
        <v>5522153.95</v>
      </c>
      <c r="H15" s="58">
        <f>IF('County Data'!M10&gt;9,'County Data'!L10,"*")</f>
        <v>250697.6666649</v>
      </c>
      <c r="I15" s="23">
        <f t="shared" si="0"/>
        <v>-0.057822851697950726</v>
      </c>
      <c r="J15" s="23">
        <f t="shared" si="1"/>
        <v>-0.012224106863228681</v>
      </c>
      <c r="K15" s="23">
        <f t="shared" si="2"/>
        <v>-0.24225993328083625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50129373.46</v>
      </c>
      <c r="D16" s="53">
        <f>IF('County Data'!E11&gt;9,'County Data'!D11,"*")</f>
        <v>12580766.3</v>
      </c>
      <c r="E16" s="54">
        <f>IF('County Data'!G11&gt;9,'County Data'!F11,"*")</f>
        <v>379602.4999973</v>
      </c>
      <c r="F16" s="53">
        <f>IF('County Data'!I11&gt;9,'County Data'!H11,"*")</f>
        <v>54814790.97</v>
      </c>
      <c r="G16" s="53">
        <f>IF('County Data'!K11&gt;9,'County Data'!J11,"*")</f>
        <v>12064693</v>
      </c>
      <c r="H16" s="54">
        <f>IF('County Data'!M11&gt;9,'County Data'!L11,"*")</f>
        <v>442355.6666642</v>
      </c>
      <c r="I16" s="22">
        <f t="shared" si="0"/>
        <v>-0.0854772485142617</v>
      </c>
      <c r="J16" s="22">
        <f t="shared" si="1"/>
        <v>0.04277550203722554</v>
      </c>
      <c r="K16" s="22">
        <f t="shared" si="2"/>
        <v>-0.14186133782374957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527556483.86</v>
      </c>
      <c r="D17" s="49">
        <f>IF('County Data'!E12&gt;9,'County Data'!D12,"*")</f>
        <v>114972969.07</v>
      </c>
      <c r="E17" s="50">
        <f>IF('County Data'!G12&gt;9,'County Data'!F12,"*")</f>
        <v>6693741.3333255</v>
      </c>
      <c r="F17" s="51">
        <f>IF('County Data'!I12&gt;9,'County Data'!H12,"*")</f>
        <v>543653026.82</v>
      </c>
      <c r="G17" s="49">
        <f>IF('County Data'!K12&gt;9,'County Data'!J12,"*")</f>
        <v>115493650.09</v>
      </c>
      <c r="H17" s="50">
        <f>IF('County Data'!M12&gt;9,'County Data'!L12,"*")</f>
        <v>5870141.1666583</v>
      </c>
      <c r="I17" s="9">
        <f t="shared" si="0"/>
        <v>-0.029608117983181022</v>
      </c>
      <c r="J17" s="9">
        <f t="shared" si="1"/>
        <v>-0.004508308635100397</v>
      </c>
      <c r="K17" s="9">
        <f t="shared" si="2"/>
        <v>0.14030329821455576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104693511</v>
      </c>
      <c r="D18" s="53">
        <f>IF('County Data'!E13&gt;9,'County Data'!D13,"*")</f>
        <v>37259250.67</v>
      </c>
      <c r="E18" s="54">
        <f>IF('County Data'!G13&gt;9,'County Data'!F13,"*")</f>
        <v>2000109.9999964</v>
      </c>
      <c r="F18" s="53">
        <f>IF('County Data'!I13&gt;9,'County Data'!H13,"*")</f>
        <v>112301287.41</v>
      </c>
      <c r="G18" s="53">
        <f>IF('County Data'!K13&gt;9,'County Data'!J13,"*")</f>
        <v>37760662.44</v>
      </c>
      <c r="H18" s="54">
        <f>IF('County Data'!M13&gt;9,'County Data'!L13,"*")</f>
        <v>2890629.6666622</v>
      </c>
      <c r="I18" s="22">
        <f t="shared" si="0"/>
        <v>-0.06774433833714495</v>
      </c>
      <c r="J18" s="22">
        <f t="shared" si="1"/>
        <v>-0.01327868044679345</v>
      </c>
      <c r="K18" s="22">
        <f t="shared" si="2"/>
        <v>-0.30807117111410537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199430612.58</v>
      </c>
      <c r="D19" s="49">
        <f>IF('County Data'!E14&gt;9,'County Data'!D14,"*")</f>
        <v>33472392.56</v>
      </c>
      <c r="E19" s="50">
        <f>IF('County Data'!G14&gt;9,'County Data'!F14,"*")</f>
        <v>1057495.3333289</v>
      </c>
      <c r="F19" s="51">
        <f>IF('County Data'!I14&gt;9,'County Data'!H14,"*")</f>
        <v>197918093.72</v>
      </c>
      <c r="G19" s="49">
        <f>IF('County Data'!K14&gt;9,'County Data'!J14,"*")</f>
        <v>35562560.95</v>
      </c>
      <c r="H19" s="50">
        <f>IF('County Data'!M14&gt;9,'County Data'!L14,"*")</f>
        <v>1450906.666662</v>
      </c>
      <c r="I19" s="9">
        <f t="shared" si="0"/>
        <v>0.007642145453057036</v>
      </c>
      <c r="J19" s="9">
        <f t="shared" si="1"/>
        <v>-0.058774405840420894</v>
      </c>
      <c r="K19" s="9">
        <f t="shared" si="2"/>
        <v>-0.27114861511953353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229128612.75</v>
      </c>
      <c r="D20" s="53">
        <f>IF('County Data'!E15&gt;9,'County Data'!D15,"*")</f>
        <v>17964022.12</v>
      </c>
      <c r="E20" s="54">
        <f>IF('County Data'!G15&gt;9,'County Data'!F15,"*")</f>
        <v>840526.4999975</v>
      </c>
      <c r="F20" s="53">
        <f>IF('County Data'!I15&gt;9,'County Data'!H15,"*")</f>
        <v>77740220.82</v>
      </c>
      <c r="G20" s="53">
        <f>IF('County Data'!K15&gt;9,'County Data'!J15,"*")</f>
        <v>20243358.87</v>
      </c>
      <c r="H20" s="54">
        <f>IF('County Data'!M15&gt;9,'County Data'!L15,"*")</f>
        <v>928699.9999964</v>
      </c>
      <c r="I20" s="22">
        <f t="shared" si="0"/>
        <v>1.9473625149653906</v>
      </c>
      <c r="J20" s="22">
        <f t="shared" si="1"/>
        <v>-0.11259676640806397</v>
      </c>
      <c r="K20" s="22">
        <f t="shared" si="2"/>
        <v>-0.09494293097797113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85338566.05</v>
      </c>
      <c r="D21" s="49">
        <f>IF('County Data'!E16&gt;9,'County Data'!D16,"*")</f>
        <v>22817283.46</v>
      </c>
      <c r="E21" s="50">
        <f>IF('County Data'!G16&gt;9,'County Data'!F16,"*")</f>
        <v>1459741.8333297</v>
      </c>
      <c r="F21" s="51">
        <f>IF('County Data'!I16&gt;9,'County Data'!H16,"*")</f>
        <v>84940539.44</v>
      </c>
      <c r="G21" s="49">
        <f>IF('County Data'!K16&gt;9,'County Data'!J16,"*")</f>
        <v>22618027.9</v>
      </c>
      <c r="H21" s="50">
        <f>IF('County Data'!M16&gt;9,'County Data'!L16,"*")</f>
        <v>1470937.1666624</v>
      </c>
      <c r="I21" s="9">
        <f t="shared" si="0"/>
        <v>0.004685943986512542</v>
      </c>
      <c r="J21" s="9">
        <f t="shared" si="1"/>
        <v>0.008809590335680963</v>
      </c>
      <c r="K21" s="9">
        <f t="shared" si="2"/>
        <v>-0.007611020773988939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10/01/2016 - 10/31/2016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10/01/2015 - 10/31/2015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1020406.92</v>
      </c>
      <c r="D6" s="46">
        <f>IF('Town Data'!E2&gt;9,'Town Data'!D2,"*")</f>
        <v>306086.51</v>
      </c>
      <c r="E6" s="47" t="str">
        <f>IF('Town Data'!G2&gt;9,'Town Data'!F2,"*")</f>
        <v>*</v>
      </c>
      <c r="F6" s="46">
        <f>IF('Town Data'!I2&gt;9,'Town Data'!H2,"*")</f>
        <v>1110947.02</v>
      </c>
      <c r="G6" s="46">
        <f>IF('Town Data'!K2&gt;9,'Town Data'!J2,"*")</f>
        <v>320238.92</v>
      </c>
      <c r="H6" s="47" t="str">
        <f>IF('Town Data'!M2&gt;9,'Town Data'!L2,"*")</f>
        <v>*</v>
      </c>
      <c r="I6" s="20">
        <f>_xlfn.IFERROR((C6-F6)/F6,"")</f>
        <v>-0.0814981258062153</v>
      </c>
      <c r="J6" s="20">
        <f>_xlfn.IFERROR((D6-G6)/G6,"")</f>
        <v>-0.04419328543825958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7695944.86</v>
      </c>
      <c r="D7" s="49">
        <f>IF('Town Data'!E3&gt;9,'Town Data'!D3,"*")</f>
        <v>439417.19</v>
      </c>
      <c r="E7" s="50" t="str">
        <f>IF('Town Data'!G3&gt;9,'Town Data'!F3,"*")</f>
        <v>*</v>
      </c>
      <c r="F7" s="51">
        <f>IF('Town Data'!I3&gt;9,'Town Data'!H3,"*")</f>
        <v>10689247.57</v>
      </c>
      <c r="G7" s="49">
        <f>IF('Town Data'!K3&gt;9,'Town Data'!J3,"*")</f>
        <v>492670.28</v>
      </c>
      <c r="H7" s="50" t="str">
        <f>IF('Town Data'!M3&gt;9,'Town Data'!L3,"*")</f>
        <v>*</v>
      </c>
      <c r="I7" s="9">
        <f aca="true" t="shared" si="0" ref="I7:I70">_xlfn.IFERROR((C7-F7)/F7,"")</f>
        <v>-0.2800293182843739</v>
      </c>
      <c r="J7" s="9">
        <f aca="true" t="shared" si="1" ref="J7:J70">_xlfn.IFERROR((D7-G7)/G7,"")</f>
        <v>-0.10809072956460865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40373934.57</v>
      </c>
      <c r="D8" s="53">
        <f>IF('Town Data'!E4&gt;9,'Town Data'!D4,"*")</f>
        <v>9896893.08</v>
      </c>
      <c r="E8" s="54">
        <f>IF('Town Data'!G4&gt;9,'Town Data'!F4,"*")</f>
        <v>274418.8333323</v>
      </c>
      <c r="F8" s="53">
        <f>IF('Town Data'!I4&gt;9,'Town Data'!H4,"*")</f>
        <v>42807655.14</v>
      </c>
      <c r="G8" s="53">
        <f>IF('Town Data'!K4&gt;9,'Town Data'!J4,"*")</f>
        <v>10259897.1</v>
      </c>
      <c r="H8" s="54">
        <f>IF('Town Data'!M4&gt;9,'Town Data'!L4,"*")</f>
        <v>343046.3333321</v>
      </c>
      <c r="I8" s="22">
        <f t="shared" si="0"/>
        <v>-0.05685246159923162</v>
      </c>
      <c r="J8" s="22">
        <f t="shared" si="1"/>
        <v>-0.035380863615094106</v>
      </c>
      <c r="K8" s="22">
        <f t="shared" si="2"/>
        <v>-0.20005315122654976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12114692.57</v>
      </c>
      <c r="D9" s="49">
        <f>IF('Town Data'!E5&gt;9,'Town Data'!D5,"*")</f>
        <v>1039355.88</v>
      </c>
      <c r="E9" s="50" t="str">
        <f>IF('Town Data'!G5&gt;9,'Town Data'!F5,"*")</f>
        <v>*</v>
      </c>
      <c r="F9" s="51">
        <f>IF('Town Data'!I5&gt;9,'Town Data'!H5,"*")</f>
        <v>10102604.01</v>
      </c>
      <c r="G9" s="49">
        <f>IF('Town Data'!K5&gt;9,'Town Data'!J5,"*")</f>
        <v>1576169.78</v>
      </c>
      <c r="H9" s="50" t="str">
        <f>IF('Town Data'!M5&gt;9,'Town Data'!L5,"*")</f>
        <v>*</v>
      </c>
      <c r="I9" s="9">
        <f t="shared" si="0"/>
        <v>0.19916533974887535</v>
      </c>
      <c r="J9" s="9">
        <f t="shared" si="1"/>
        <v>-0.3405812665688845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14671893.14</v>
      </c>
      <c r="D10" s="53">
        <f>IF('Town Data'!E6&gt;9,'Town Data'!D6,"*")</f>
        <v>1217447.29</v>
      </c>
      <c r="E10" s="54">
        <f>IF('Town Data'!G6&gt;9,'Town Data'!F6,"*")</f>
        <v>55048.9999995</v>
      </c>
      <c r="F10" s="53">
        <f>IF('Town Data'!I6&gt;9,'Town Data'!H6,"*")</f>
        <v>15058217.6</v>
      </c>
      <c r="G10" s="53">
        <f>IF('Town Data'!K6&gt;9,'Town Data'!J6,"*")</f>
        <v>1305540.24</v>
      </c>
      <c r="H10" s="54">
        <f>IF('Town Data'!M6&gt;9,'Town Data'!L6,"*")</f>
        <v>53768.9999996</v>
      </c>
      <c r="I10" s="22">
        <f t="shared" si="0"/>
        <v>-0.02565539098066952</v>
      </c>
      <c r="J10" s="22">
        <f t="shared" si="1"/>
        <v>-0.06747624263193906</v>
      </c>
      <c r="K10" s="22">
        <f t="shared" si="2"/>
        <v>0.023805538505635753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34871556.49</v>
      </c>
      <c r="D11" s="49">
        <f>IF('Town Data'!E7&gt;9,'Town Data'!D7,"*")</f>
        <v>10953007.54</v>
      </c>
      <c r="E11" s="50">
        <f>IF('Town Data'!G7&gt;9,'Town Data'!F7,"*")</f>
        <v>185014.9999986</v>
      </c>
      <c r="F11" s="51">
        <f>IF('Town Data'!I7&gt;9,'Town Data'!H7,"*")</f>
        <v>33042894.76</v>
      </c>
      <c r="G11" s="49">
        <f>IF('Town Data'!K7&gt;9,'Town Data'!J7,"*")</f>
        <v>11282962.85</v>
      </c>
      <c r="H11" s="50">
        <f>IF('Town Data'!M7&gt;9,'Town Data'!L7,"*")</f>
        <v>343201.9999983</v>
      </c>
      <c r="I11" s="9">
        <f t="shared" si="0"/>
        <v>0.055342055933116446</v>
      </c>
      <c r="J11" s="9">
        <f t="shared" si="1"/>
        <v>-0.029243676008381125</v>
      </c>
      <c r="K11" s="9">
        <f t="shared" si="2"/>
        <v>-0.4609151461835408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16835571.07</v>
      </c>
      <c r="D12" s="53">
        <f>IF('Town Data'!E8&gt;9,'Town Data'!D8,"*")</f>
        <v>5803296.01</v>
      </c>
      <c r="E12" s="54">
        <f>IF('Town Data'!G8&gt;9,'Town Data'!F8,"*")</f>
        <v>145037.9999994</v>
      </c>
      <c r="F12" s="53">
        <f>IF('Town Data'!I8&gt;9,'Town Data'!H8,"*")</f>
        <v>16842575.68</v>
      </c>
      <c r="G12" s="53">
        <f>IF('Town Data'!K8&gt;9,'Town Data'!J8,"*")</f>
        <v>5412629.92</v>
      </c>
      <c r="H12" s="54">
        <f>IF('Town Data'!M8&gt;9,'Town Data'!L8,"*")</f>
        <v>87117.9999994</v>
      </c>
      <c r="I12" s="22">
        <f t="shared" si="0"/>
        <v>-0.0004158871026073017</v>
      </c>
      <c r="J12" s="22">
        <f t="shared" si="1"/>
        <v>0.07217675986981202</v>
      </c>
      <c r="K12" s="22">
        <f t="shared" si="2"/>
        <v>0.6648453821299721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1343410.06</v>
      </c>
      <c r="D13" s="49">
        <f>IF('Town Data'!E9&gt;9,'Town Data'!D9,"*")</f>
        <v>411151.68</v>
      </c>
      <c r="E13" s="50" t="str">
        <f>IF('Town Data'!G9&gt;9,'Town Data'!F9,"*")</f>
        <v>*</v>
      </c>
      <c r="F13" s="51">
        <f>IF('Town Data'!I9&gt;9,'Town Data'!H9,"*")</f>
        <v>1318353.65</v>
      </c>
      <c r="G13" s="49">
        <f>IF('Town Data'!K9&gt;9,'Town Data'!J9,"*")</f>
        <v>448827.17</v>
      </c>
      <c r="H13" s="50" t="str">
        <f>IF('Town Data'!M9&gt;9,'Town Data'!L9,"*")</f>
        <v>*</v>
      </c>
      <c r="I13" s="9">
        <f t="shared" si="0"/>
        <v>0.019005833525776752</v>
      </c>
      <c r="J13" s="9">
        <f t="shared" si="1"/>
        <v>-0.0839420884435316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7024086.44</v>
      </c>
      <c r="D14" s="53">
        <f>IF('Town Data'!E10&gt;9,'Town Data'!D10,"*")</f>
        <v>1660405.23</v>
      </c>
      <c r="E14" s="54">
        <f>IF('Town Data'!G10&gt;9,'Town Data'!F10,"*")</f>
        <v>43829.3333329</v>
      </c>
      <c r="F14" s="53">
        <f>IF('Town Data'!I10&gt;9,'Town Data'!H10,"*")</f>
        <v>7843922.15</v>
      </c>
      <c r="G14" s="53">
        <f>IF('Town Data'!K10&gt;9,'Town Data'!J10,"*")</f>
        <v>1821100.29</v>
      </c>
      <c r="H14" s="54">
        <f>IF('Town Data'!M10&gt;9,'Town Data'!L10,"*")</f>
        <v>82940.6666663</v>
      </c>
      <c r="I14" s="22">
        <f t="shared" si="0"/>
        <v>-0.10451859341821743</v>
      </c>
      <c r="J14" s="22">
        <f t="shared" si="1"/>
        <v>-0.0882406426940935</v>
      </c>
      <c r="K14" s="22">
        <f t="shared" si="2"/>
        <v>-0.471557981210338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5953114.11</v>
      </c>
      <c r="D15" s="49">
        <f>IF('Town Data'!E11&gt;9,'Town Data'!D11,"*")</f>
        <v>969756.42</v>
      </c>
      <c r="E15" s="50" t="str">
        <f>IF('Town Data'!G11&gt;9,'Town Data'!F11,"*")</f>
        <v>*</v>
      </c>
      <c r="F15" s="51">
        <f>IF('Town Data'!I11&gt;9,'Town Data'!H11,"*")</f>
        <v>7211265.58</v>
      </c>
      <c r="G15" s="49">
        <f>IF('Town Data'!K11&gt;9,'Town Data'!J11,"*")</f>
        <v>950147.88</v>
      </c>
      <c r="H15" s="50" t="str">
        <f>IF('Town Data'!M11&gt;9,'Town Data'!L11,"*")</f>
        <v>*</v>
      </c>
      <c r="I15" s="9">
        <f t="shared" si="0"/>
        <v>-0.17447027238733312</v>
      </c>
      <c r="J15" s="9">
        <f t="shared" si="1"/>
        <v>0.020637355945055665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202279490.72</v>
      </c>
      <c r="D16" s="56">
        <f>IF('Town Data'!E12&gt;9,'Town Data'!D12,"*")</f>
        <v>7846263.61</v>
      </c>
      <c r="E16" s="57">
        <f>IF('Town Data'!G12&gt;9,'Town Data'!F12,"*")</f>
        <v>455147.9999986</v>
      </c>
      <c r="F16" s="56">
        <f>IF('Town Data'!I12&gt;9,'Town Data'!H12,"*")</f>
        <v>48966788.16</v>
      </c>
      <c r="G16" s="56">
        <f>IF('Town Data'!K12&gt;9,'Town Data'!J12,"*")</f>
        <v>8558304.57</v>
      </c>
      <c r="H16" s="57">
        <f>IF('Town Data'!M12&gt;9,'Town Data'!L12,"*")</f>
        <v>494216.999998</v>
      </c>
      <c r="I16" s="26">
        <f t="shared" si="0"/>
        <v>3.130952801295596</v>
      </c>
      <c r="J16" s="26">
        <f t="shared" si="1"/>
        <v>-0.08319883385500966</v>
      </c>
      <c r="K16" s="26">
        <f t="shared" si="2"/>
        <v>-0.0790523191220822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1298687.67</v>
      </c>
      <c r="D17" s="53">
        <f>IF('Town Data'!E13&gt;9,'Town Data'!D13,"*")</f>
        <v>206516.11</v>
      </c>
      <c r="E17" s="54" t="str">
        <f>IF('Town Data'!G13&gt;9,'Town Data'!F13,"*")</f>
        <v>*</v>
      </c>
      <c r="F17" s="53">
        <f>IF('Town Data'!I13&gt;9,'Town Data'!H13,"*")</f>
        <v>508601.95</v>
      </c>
      <c r="G17" s="53">
        <f>IF('Town Data'!K13&gt;9,'Town Data'!J13,"*")</f>
        <v>237692.4</v>
      </c>
      <c r="H17" s="54" t="str">
        <f>IF('Town Data'!M13&gt;9,'Town Data'!L13,"*")</f>
        <v>*</v>
      </c>
      <c r="I17" s="22">
        <f t="shared" si="0"/>
        <v>1.5534461084940787</v>
      </c>
      <c r="J17" s="22">
        <f t="shared" si="1"/>
        <v>-0.13116233417643983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669395.29</v>
      </c>
      <c r="D18" s="49">
        <f>IF('Town Data'!E14&gt;9,'Town Data'!D14,"*")</f>
        <v>291096.63</v>
      </c>
      <c r="E18" s="50" t="str">
        <f>IF('Town Data'!G14&gt;9,'Town Data'!F14,"*")</f>
        <v>*</v>
      </c>
      <c r="F18" s="51">
        <f>IF('Town Data'!I14&gt;9,'Town Data'!H14,"*")</f>
        <v>671545.27</v>
      </c>
      <c r="G18" s="49">
        <f>IF('Town Data'!K14&gt;9,'Town Data'!J14,"*")</f>
        <v>285628.4</v>
      </c>
      <c r="H18" s="50" t="str">
        <f>IF('Town Data'!M14&gt;9,'Town Data'!L14,"*")</f>
        <v>*</v>
      </c>
      <c r="I18" s="9">
        <f t="shared" si="0"/>
        <v>-0.0032015414240055347</v>
      </c>
      <c r="J18" s="9">
        <f t="shared" si="1"/>
        <v>0.019144559854692253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3710124.95</v>
      </c>
      <c r="D19" s="53">
        <f>IF('Town Data'!E15&gt;9,'Town Data'!D15,"*")</f>
        <v>1174679.45</v>
      </c>
      <c r="E19" s="54" t="str">
        <f>IF('Town Data'!G15&gt;9,'Town Data'!F15,"*")</f>
        <v>*</v>
      </c>
      <c r="F19" s="53">
        <f>IF('Town Data'!I15&gt;9,'Town Data'!H15,"*")</f>
        <v>3986594.14</v>
      </c>
      <c r="G19" s="53">
        <f>IF('Town Data'!K15&gt;9,'Town Data'!J15,"*")</f>
        <v>1151201.3</v>
      </c>
      <c r="H19" s="54" t="str">
        <f>IF('Town Data'!M15&gt;9,'Town Data'!L15,"*")</f>
        <v>*</v>
      </c>
      <c r="I19" s="22">
        <f t="shared" si="0"/>
        <v>-0.06934972066155697</v>
      </c>
      <c r="J19" s="22">
        <f t="shared" si="1"/>
        <v>0.0203944783592582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740716.28</v>
      </c>
      <c r="D20" s="49">
        <f>IF('Town Data'!E16&gt;9,'Town Data'!D16,"*")</f>
        <v>415783.12</v>
      </c>
      <c r="E20" s="50" t="str">
        <f>IF('Town Data'!G16&gt;9,'Town Data'!F16,"*")</f>
        <v>*</v>
      </c>
      <c r="F20" s="51">
        <f>IF('Town Data'!I16&gt;9,'Town Data'!H16,"*")</f>
        <v>748444.96</v>
      </c>
      <c r="G20" s="49">
        <f>IF('Town Data'!K16&gt;9,'Town Data'!J16,"*")</f>
        <v>425214.28</v>
      </c>
      <c r="H20" s="50" t="str">
        <f>IF('Town Data'!M16&gt;9,'Town Data'!L16,"*")</f>
        <v>*</v>
      </c>
      <c r="I20" s="9">
        <f t="shared" si="0"/>
        <v>-0.01032631711488836</v>
      </c>
      <c r="J20" s="9">
        <f t="shared" si="1"/>
        <v>-0.022179781920776583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89972473.79</v>
      </c>
      <c r="D21" s="53">
        <f>IF('Town Data'!E17&gt;9,'Town Data'!D17,"*")</f>
        <v>18569908.39</v>
      </c>
      <c r="E21" s="54">
        <f>IF('Town Data'!G17&gt;9,'Town Data'!F17,"*")</f>
        <v>549733.8333306</v>
      </c>
      <c r="F21" s="53">
        <f>IF('Town Data'!I17&gt;9,'Town Data'!H17,"*")</f>
        <v>87864596.75</v>
      </c>
      <c r="G21" s="53">
        <f>IF('Town Data'!K17&gt;9,'Town Data'!J17,"*")</f>
        <v>19031172.3</v>
      </c>
      <c r="H21" s="54">
        <f>IF('Town Data'!M17&gt;9,'Town Data'!L17,"*")</f>
        <v>670208.4999977</v>
      </c>
      <c r="I21" s="22">
        <f t="shared" si="0"/>
        <v>0.023990061048109305</v>
      </c>
      <c r="J21" s="22">
        <f t="shared" si="1"/>
        <v>-0.024237283060066676</v>
      </c>
      <c r="K21" s="22">
        <f t="shared" si="2"/>
        <v>-0.17975699602066128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4885077.22</v>
      </c>
      <c r="D22" s="49">
        <f>IF('Town Data'!E18&gt;9,'Town Data'!D18,"*")</f>
        <v>1611853.19</v>
      </c>
      <c r="E22" s="50" t="str">
        <f>IF('Town Data'!G18&gt;9,'Town Data'!F18,"*")</f>
        <v>*</v>
      </c>
      <c r="F22" s="51">
        <f>IF('Town Data'!I18&gt;9,'Town Data'!H18,"*")</f>
        <v>5557505.16</v>
      </c>
      <c r="G22" s="49">
        <f>IF('Town Data'!K18&gt;9,'Town Data'!J18,"*")</f>
        <v>1732226.55</v>
      </c>
      <c r="H22" s="50" t="str">
        <f>IF('Town Data'!M18&gt;9,'Town Data'!L18,"*")</f>
        <v>*</v>
      </c>
      <c r="I22" s="9">
        <f t="shared" si="0"/>
        <v>-0.12099456872119223</v>
      </c>
      <c r="J22" s="9">
        <f t="shared" si="1"/>
        <v>-0.06949054094569795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7010574.02</v>
      </c>
      <c r="D23" s="53">
        <f>IF('Town Data'!E19&gt;9,'Town Data'!D19,"*")</f>
        <v>837093.31</v>
      </c>
      <c r="E23" s="54" t="str">
        <f>IF('Town Data'!G19&gt;9,'Town Data'!F19,"*")</f>
        <v>*</v>
      </c>
      <c r="F23" s="53">
        <f>IF('Town Data'!I19&gt;9,'Town Data'!H19,"*")</f>
        <v>7060604.84</v>
      </c>
      <c r="G23" s="53">
        <f>IF('Town Data'!K19&gt;9,'Town Data'!J19,"*")</f>
        <v>943672.46</v>
      </c>
      <c r="H23" s="54" t="str">
        <f>IF('Town Data'!M19&gt;9,'Town Data'!L19,"*")</f>
        <v>*</v>
      </c>
      <c r="I23" s="22">
        <f t="shared" si="0"/>
        <v>-0.0070859113537361336</v>
      </c>
      <c r="J23" s="22">
        <f t="shared" si="1"/>
        <v>-0.11294082906689881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1215744.6</v>
      </c>
      <c r="D24" s="49">
        <f>IF('Town Data'!E20&gt;9,'Town Data'!D20,"*")</f>
        <v>442211.28</v>
      </c>
      <c r="E24" s="50" t="str">
        <f>IF('Town Data'!G20&gt;9,'Town Data'!F20,"*")</f>
        <v>*</v>
      </c>
      <c r="F24" s="51">
        <f>IF('Town Data'!I20&gt;9,'Town Data'!H20,"*")</f>
        <v>887481.5</v>
      </c>
      <c r="G24" s="49">
        <f>IF('Town Data'!K20&gt;9,'Town Data'!J20,"*")</f>
        <v>329356.16</v>
      </c>
      <c r="H24" s="50" t="str">
        <f>IF('Town Data'!M20&gt;9,'Town Data'!L20,"*")</f>
        <v>*</v>
      </c>
      <c r="I24" s="9">
        <f t="shared" si="0"/>
        <v>0.3698816257014936</v>
      </c>
      <c r="J24" s="9">
        <f t="shared" si="1"/>
        <v>0.342653739951304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385206.51</v>
      </c>
      <c r="D25" s="53">
        <f>IF('Town Data'!E21&gt;9,'Town Data'!D21,"*")</f>
        <v>125759.6</v>
      </c>
      <c r="E25" s="54" t="str">
        <f>IF('Town Data'!G21&gt;9,'Town Data'!F21,"*")</f>
        <v>*</v>
      </c>
      <c r="F25" s="53">
        <f>IF('Town Data'!I21&gt;9,'Town Data'!H21,"*")</f>
        <v>410467.68</v>
      </c>
      <c r="G25" s="53">
        <f>IF('Town Data'!K21&gt;9,'Town Data'!J21,"*")</f>
        <v>116728.87</v>
      </c>
      <c r="H25" s="54" t="str">
        <f>IF('Town Data'!M21&gt;9,'Town Data'!L21,"*")</f>
        <v>*</v>
      </c>
      <c r="I25" s="22">
        <f t="shared" si="0"/>
        <v>-0.06154240938044132</v>
      </c>
      <c r="J25" s="22">
        <f t="shared" si="1"/>
        <v>0.07736500833084405</v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2667504.28</v>
      </c>
      <c r="D26" s="49">
        <f>IF('Town Data'!E22&gt;9,'Town Data'!D22,"*")</f>
        <v>697966.17</v>
      </c>
      <c r="E26" s="50">
        <f>IF('Town Data'!G22&gt;9,'Town Data'!F22,"*")</f>
        <v>91530.9999996</v>
      </c>
      <c r="F26" s="51">
        <f>IF('Town Data'!I22&gt;9,'Town Data'!H22,"*")</f>
        <v>2558227.54</v>
      </c>
      <c r="G26" s="49">
        <f>IF('Town Data'!K22&gt;9,'Town Data'!J22,"*")</f>
        <v>690474.17</v>
      </c>
      <c r="H26" s="50" t="str">
        <f>IF('Town Data'!M22&gt;9,'Town Data'!L22,"*")</f>
        <v>*</v>
      </c>
      <c r="I26" s="9">
        <f t="shared" si="0"/>
        <v>0.042715801581902975</v>
      </c>
      <c r="J26" s="9">
        <f t="shared" si="1"/>
        <v>0.010850514509471079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3890071.21</v>
      </c>
      <c r="D27" s="53">
        <f>IF('Town Data'!E23&gt;9,'Town Data'!D23,"*")</f>
        <v>1542509.29</v>
      </c>
      <c r="E27" s="54" t="str">
        <f>IF('Town Data'!G23&gt;9,'Town Data'!F23,"*")</f>
        <v>*</v>
      </c>
      <c r="F27" s="53">
        <f>IF('Town Data'!I23&gt;9,'Town Data'!H23,"*")</f>
        <v>4520444.66</v>
      </c>
      <c r="G27" s="53">
        <f>IF('Town Data'!K23&gt;9,'Town Data'!J23,"*")</f>
        <v>1902049.45</v>
      </c>
      <c r="H27" s="54" t="str">
        <f>IF('Town Data'!M23&gt;9,'Town Data'!L23,"*")</f>
        <v>*</v>
      </c>
      <c r="I27" s="22">
        <f t="shared" si="0"/>
        <v>-0.13944943416252334</v>
      </c>
      <c r="J27" s="22">
        <f t="shared" si="1"/>
        <v>-0.18902776686484146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104004046.3</v>
      </c>
      <c r="D28" s="49">
        <f>IF('Town Data'!E24&gt;9,'Town Data'!D24,"*")</f>
        <v>25356491.35</v>
      </c>
      <c r="E28" s="50">
        <f>IF('Town Data'!G24&gt;9,'Town Data'!F24,"*")</f>
        <v>549650.6666649</v>
      </c>
      <c r="F28" s="51">
        <f>IF('Town Data'!I24&gt;9,'Town Data'!H24,"*")</f>
        <v>108211844.97</v>
      </c>
      <c r="G28" s="49">
        <f>IF('Town Data'!K24&gt;9,'Town Data'!J24,"*")</f>
        <v>24870492.29</v>
      </c>
      <c r="H28" s="50">
        <f>IF('Town Data'!M24&gt;9,'Town Data'!L24,"*")</f>
        <v>997722.8333317</v>
      </c>
      <c r="I28" s="9">
        <f t="shared" si="0"/>
        <v>-0.03888482514244671</v>
      </c>
      <c r="J28" s="9">
        <f t="shared" si="1"/>
        <v>0.01954119180002779</v>
      </c>
      <c r="K28" s="9">
        <f t="shared" si="2"/>
        <v>-0.4490948304455965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588288.86</v>
      </c>
      <c r="D29" s="53">
        <f>IF('Town Data'!E25&gt;9,'Town Data'!D25,"*")</f>
        <v>317307.09</v>
      </c>
      <c r="E29" s="54" t="str">
        <f>IF('Town Data'!G25&gt;9,'Town Data'!F25,"*")</f>
        <v>*</v>
      </c>
      <c r="F29" s="53">
        <f>IF('Town Data'!I25&gt;9,'Town Data'!H25,"*")</f>
        <v>626013.61</v>
      </c>
      <c r="G29" s="53">
        <f>IF('Town Data'!K25&gt;9,'Town Data'!J25,"*")</f>
        <v>310199.09</v>
      </c>
      <c r="H29" s="54" t="str">
        <f>IF('Town Data'!M25&gt;9,'Town Data'!L25,"*")</f>
        <v>*</v>
      </c>
      <c r="I29" s="22">
        <f t="shared" si="0"/>
        <v>-0.060261868747550074</v>
      </c>
      <c r="J29" s="22">
        <f t="shared" si="1"/>
        <v>0.022914316092932444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>
        <f>IF('Town Data'!C26&gt;9,'Town Data'!B26,"*")</f>
        <v>1052687.58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1163636.6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  <v>-0.09534679469518234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878350.67</v>
      </c>
      <c r="D31" s="53">
        <f>IF('Town Data'!E27&gt;9,'Town Data'!D27,"*")</f>
        <v>677076.06</v>
      </c>
      <c r="E31" s="54" t="str">
        <f>IF('Town Data'!G27&gt;9,'Town Data'!F27,"*")</f>
        <v>*</v>
      </c>
      <c r="F31" s="53">
        <f>IF('Town Data'!I27&gt;9,'Town Data'!H27,"*")</f>
        <v>776374.09</v>
      </c>
      <c r="G31" s="53">
        <f>IF('Town Data'!K27&gt;9,'Town Data'!J27,"*")</f>
        <v>632688.04</v>
      </c>
      <c r="H31" s="54" t="str">
        <f>IF('Town Data'!M27&gt;9,'Town Data'!L27,"*")</f>
        <v>*</v>
      </c>
      <c r="I31" s="22">
        <f t="shared" si="0"/>
        <v>0.13134979813661746</v>
      </c>
      <c r="J31" s="22">
        <f t="shared" si="1"/>
        <v>0.07015783007372799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14818915.9</v>
      </c>
      <c r="D32" s="49">
        <f>IF('Town Data'!E28&gt;9,'Town Data'!D28,"*")</f>
        <v>5516565.45</v>
      </c>
      <c r="E32" s="50">
        <f>IF('Town Data'!G28&gt;9,'Town Data'!F28,"*")</f>
        <v>109717.9999992</v>
      </c>
      <c r="F32" s="51">
        <f>IF('Town Data'!I28&gt;9,'Town Data'!H28,"*")</f>
        <v>15903042.33</v>
      </c>
      <c r="G32" s="49">
        <f>IF('Town Data'!K28&gt;9,'Town Data'!J28,"*")</f>
        <v>4652516.87</v>
      </c>
      <c r="H32" s="50">
        <f>IF('Town Data'!M28&gt;9,'Town Data'!L28,"*")</f>
        <v>112879.9999992</v>
      </c>
      <c r="I32" s="9">
        <f t="shared" si="0"/>
        <v>-0.0681710082576382</v>
      </c>
      <c r="J32" s="9">
        <f t="shared" si="1"/>
        <v>0.18571637763884133</v>
      </c>
      <c r="K32" s="9">
        <f t="shared" si="2"/>
        <v>-0.028012048192969614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1474566.66</v>
      </c>
      <c r="D33" s="53">
        <f>IF('Town Data'!E29&gt;9,'Town Data'!D29,"*")</f>
        <v>486100.67</v>
      </c>
      <c r="E33" s="54" t="str">
        <f>IF('Town Data'!G29&gt;9,'Town Data'!F29,"*")</f>
        <v>*</v>
      </c>
      <c r="F33" s="53">
        <f>IF('Town Data'!I29&gt;9,'Town Data'!H29,"*")</f>
        <v>1356142.71</v>
      </c>
      <c r="G33" s="53">
        <f>IF('Town Data'!K29&gt;9,'Town Data'!J29,"*")</f>
        <v>450601.57</v>
      </c>
      <c r="H33" s="54" t="str">
        <f>IF('Town Data'!M29&gt;9,'Town Data'!L29,"*")</f>
        <v>*</v>
      </c>
      <c r="I33" s="22">
        <f t="shared" si="0"/>
        <v>0.08732410617758654</v>
      </c>
      <c r="J33" s="22">
        <f t="shared" si="1"/>
        <v>0.07878157193282743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1839617.85</v>
      </c>
      <c r="D34" s="49">
        <f>IF('Town Data'!E30&gt;9,'Town Data'!D30,"*")</f>
        <v>1478470.58</v>
      </c>
      <c r="E34" s="50" t="str">
        <f>IF('Town Data'!G30&gt;9,'Town Data'!F30,"*")</f>
        <v>*</v>
      </c>
      <c r="F34" s="51">
        <f>IF('Town Data'!I30&gt;9,'Town Data'!H30,"*")</f>
        <v>1884442.92</v>
      </c>
      <c r="G34" s="49">
        <f>IF('Town Data'!K30&gt;9,'Town Data'!J30,"*")</f>
        <v>1482222.22</v>
      </c>
      <c r="H34" s="50" t="str">
        <f>IF('Town Data'!M30&gt;9,'Town Data'!L30,"*")</f>
        <v>*</v>
      </c>
      <c r="I34" s="9">
        <f t="shared" si="0"/>
        <v>-0.023786907804031462</v>
      </c>
      <c r="J34" s="9">
        <f t="shared" si="1"/>
        <v>-0.0025310914580675345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1083264.74</v>
      </c>
      <c r="D35" s="53">
        <f>IF('Town Data'!E31&gt;9,'Town Data'!D31,"*")</f>
        <v>229057.55</v>
      </c>
      <c r="E35" s="54" t="str">
        <f>IF('Town Data'!G31&gt;9,'Town Data'!F31,"*")</f>
        <v>*</v>
      </c>
      <c r="F35" s="53">
        <f>IF('Town Data'!I31&gt;9,'Town Data'!H31,"*")</f>
        <v>717445.2</v>
      </c>
      <c r="G35" s="53">
        <f>IF('Town Data'!K31&gt;9,'Town Data'!J31,"*")</f>
        <v>199189.72</v>
      </c>
      <c r="H35" s="54" t="str">
        <f>IF('Town Data'!M31&gt;9,'Town Data'!L31,"*")</f>
        <v>*</v>
      </c>
      <c r="I35" s="22">
        <f t="shared" si="0"/>
        <v>0.509891961086366</v>
      </c>
      <c r="J35" s="22">
        <f t="shared" si="1"/>
        <v>0.14994664383282424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3385483.87</v>
      </c>
      <c r="D36" s="49">
        <f>IF('Town Data'!E32&gt;9,'Town Data'!D32,"*")</f>
        <v>946914.18</v>
      </c>
      <c r="E36" s="50" t="str">
        <f>IF('Town Data'!G32&gt;9,'Town Data'!F32,"*")</f>
        <v>*</v>
      </c>
      <c r="F36" s="51">
        <f>IF('Town Data'!I32&gt;9,'Town Data'!H32,"*")</f>
        <v>3267168.17</v>
      </c>
      <c r="G36" s="49">
        <f>IF('Town Data'!K32&gt;9,'Town Data'!J32,"*")</f>
        <v>1180139.98</v>
      </c>
      <c r="H36" s="50" t="str">
        <f>IF('Town Data'!M32&gt;9,'Town Data'!L32,"*")</f>
        <v>*</v>
      </c>
      <c r="I36" s="9">
        <f t="shared" si="0"/>
        <v>0.03621353228352497</v>
      </c>
      <c r="J36" s="9">
        <f t="shared" si="1"/>
        <v>-0.19762553930254945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5915796.23</v>
      </c>
      <c r="D37" s="53">
        <f>IF('Town Data'!E33&gt;9,'Town Data'!D33,"*")</f>
        <v>1452051.16</v>
      </c>
      <c r="E37" s="54">
        <f>IF('Town Data'!G33&gt;9,'Town Data'!F33,"*")</f>
        <v>113125.333333</v>
      </c>
      <c r="F37" s="53">
        <f>IF('Town Data'!I33&gt;9,'Town Data'!H33,"*")</f>
        <v>5973884.3</v>
      </c>
      <c r="G37" s="53">
        <f>IF('Town Data'!K33&gt;9,'Town Data'!J33,"*")</f>
        <v>1488626.87</v>
      </c>
      <c r="H37" s="54">
        <f>IF('Town Data'!M33&gt;9,'Town Data'!L33,"*")</f>
        <v>39910.8333331</v>
      </c>
      <c r="I37" s="22">
        <f t="shared" si="0"/>
        <v>-0.009723668401143854</v>
      </c>
      <c r="J37" s="22">
        <f t="shared" si="1"/>
        <v>-0.024570099288883717</v>
      </c>
      <c r="K37" s="22">
        <f>_xlfn.IFERROR((E37-H37)/H37,"")</f>
        <v>1.8344517988097142</v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31624665.39</v>
      </c>
      <c r="D38" s="49">
        <f>IF('Town Data'!E34&gt;9,'Town Data'!D34,"*")</f>
        <v>10398085.81</v>
      </c>
      <c r="E38" s="50">
        <f>IF('Town Data'!G34&gt;9,'Town Data'!F34,"*")</f>
        <v>249761.4999989</v>
      </c>
      <c r="F38" s="51">
        <f>IF('Town Data'!I34&gt;9,'Town Data'!H34,"*")</f>
        <v>32324106.27</v>
      </c>
      <c r="G38" s="49">
        <f>IF('Town Data'!K34&gt;9,'Town Data'!J34,"*")</f>
        <v>11482255.39</v>
      </c>
      <c r="H38" s="50">
        <f>IF('Town Data'!M34&gt;9,'Town Data'!L34,"*")</f>
        <v>879738.8333314</v>
      </c>
      <c r="I38" s="9">
        <f t="shared" si="0"/>
        <v>-0.021638367172711285</v>
      </c>
      <c r="J38" s="9">
        <f t="shared" si="1"/>
        <v>-0.09442130863455737</v>
      </c>
      <c r="K38" s="9">
        <f t="shared" si="2"/>
        <v>-0.7160958564792442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5591340.38</v>
      </c>
      <c r="D39" s="53">
        <f>IF('Town Data'!E35&gt;9,'Town Data'!D35,"*")</f>
        <v>1183566.02</v>
      </c>
      <c r="E39" s="54" t="str">
        <f>IF('Town Data'!G35&gt;9,'Town Data'!F35,"*")</f>
        <v>*</v>
      </c>
      <c r="F39" s="53">
        <f>IF('Town Data'!I35&gt;9,'Town Data'!H35,"*")</f>
        <v>5836689.08</v>
      </c>
      <c r="G39" s="53">
        <f>IF('Town Data'!K35&gt;9,'Town Data'!J35,"*")</f>
        <v>1165345.14</v>
      </c>
      <c r="H39" s="54" t="str">
        <f>IF('Town Data'!M35&gt;9,'Town Data'!L35,"*")</f>
        <v>*</v>
      </c>
      <c r="I39" s="22">
        <f t="shared" si="0"/>
        <v>-0.04203559528992423</v>
      </c>
      <c r="J39" s="22">
        <f t="shared" si="1"/>
        <v>0.015635608176990487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2665936.4</v>
      </c>
      <c r="D40" s="49">
        <f>IF('Town Data'!E36&gt;9,'Town Data'!D36,"*")</f>
        <v>1080968.51</v>
      </c>
      <c r="E40" s="50" t="str">
        <f>IF('Town Data'!G36&gt;9,'Town Data'!F36,"*")</f>
        <v>*</v>
      </c>
      <c r="F40" s="51">
        <f>IF('Town Data'!I36&gt;9,'Town Data'!H36,"*")</f>
        <v>2593361.66</v>
      </c>
      <c r="G40" s="49">
        <f>IF('Town Data'!K36&gt;9,'Town Data'!J36,"*")</f>
        <v>1064001.15</v>
      </c>
      <c r="H40" s="50" t="str">
        <f>IF('Town Data'!M36&gt;9,'Town Data'!L36,"*")</f>
        <v>*</v>
      </c>
      <c r="I40" s="9">
        <f t="shared" si="0"/>
        <v>0.027984812577201344</v>
      </c>
      <c r="J40" s="9">
        <f t="shared" si="1"/>
        <v>0.015946749681614632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3363248.23</v>
      </c>
      <c r="D41" s="53">
        <f>IF('Town Data'!E37&gt;9,'Town Data'!D37,"*")</f>
        <v>251931.59</v>
      </c>
      <c r="E41" s="54" t="str">
        <f>IF('Town Data'!G37&gt;9,'Town Data'!F37,"*")</f>
        <v>*</v>
      </c>
      <c r="F41" s="53">
        <f>IF('Town Data'!I37&gt;9,'Town Data'!H37,"*")</f>
        <v>4183311.76</v>
      </c>
      <c r="G41" s="53">
        <f>IF('Town Data'!K37&gt;9,'Town Data'!J37,"*")</f>
        <v>265994.25</v>
      </c>
      <c r="H41" s="54" t="str">
        <f>IF('Town Data'!M37&gt;9,'Town Data'!L37,"*")</f>
        <v>*</v>
      </c>
      <c r="I41" s="22">
        <f t="shared" si="0"/>
        <v>-0.19603213364140948</v>
      </c>
      <c r="J41" s="22">
        <f t="shared" si="1"/>
        <v>-0.0528682856866267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1623516.78</v>
      </c>
      <c r="D42" s="49">
        <f>IF('Town Data'!E38&gt;9,'Town Data'!D38,"*")</f>
        <v>590410.31</v>
      </c>
      <c r="E42" s="50" t="str">
        <f>IF('Town Data'!G38&gt;9,'Town Data'!F38,"*")</f>
        <v>*</v>
      </c>
      <c r="F42" s="51">
        <f>IF('Town Data'!I38&gt;9,'Town Data'!H38,"*")</f>
        <v>1807015.18</v>
      </c>
      <c r="G42" s="49">
        <f>IF('Town Data'!K38&gt;9,'Town Data'!J38,"*")</f>
        <v>639968.96</v>
      </c>
      <c r="H42" s="50" t="str">
        <f>IF('Town Data'!M38&gt;9,'Town Data'!L38,"*")</f>
        <v>*</v>
      </c>
      <c r="I42" s="9">
        <f t="shared" si="0"/>
        <v>-0.1015477910927123</v>
      </c>
      <c r="J42" s="9">
        <f t="shared" si="1"/>
        <v>-0.0774391464236014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2056475.24</v>
      </c>
      <c r="D43" s="53">
        <f>IF('Town Data'!E39&gt;9,'Town Data'!D39,"*")</f>
        <v>783398.89</v>
      </c>
      <c r="E43" s="54" t="str">
        <f>IF('Town Data'!G39&gt;9,'Town Data'!F39,"*")</f>
        <v>*</v>
      </c>
      <c r="F43" s="53">
        <f>IF('Town Data'!I39&gt;9,'Town Data'!H39,"*")</f>
        <v>1916310.91</v>
      </c>
      <c r="G43" s="53">
        <f>IF('Town Data'!K39&gt;9,'Town Data'!J39,"*")</f>
        <v>669406.12</v>
      </c>
      <c r="H43" s="54" t="str">
        <f>IF('Town Data'!M39&gt;9,'Town Data'!L39,"*")</f>
        <v>*</v>
      </c>
      <c r="I43" s="22">
        <f t="shared" si="0"/>
        <v>0.07314279184477433</v>
      </c>
      <c r="J43" s="22">
        <f t="shared" si="1"/>
        <v>0.1702894051820142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7403341.18</v>
      </c>
      <c r="D44" s="49">
        <f>IF('Town Data'!E40&gt;9,'Town Data'!D40,"*")</f>
        <v>1391451.99</v>
      </c>
      <c r="E44" s="50" t="str">
        <f>IF('Town Data'!G40&gt;9,'Town Data'!F40,"*")</f>
        <v>*</v>
      </c>
      <c r="F44" s="51">
        <f>IF('Town Data'!I40&gt;9,'Town Data'!H40,"*")</f>
        <v>7379819.27</v>
      </c>
      <c r="G44" s="49">
        <f>IF('Town Data'!K40&gt;9,'Town Data'!J40,"*")</f>
        <v>1399053.24</v>
      </c>
      <c r="H44" s="50" t="str">
        <f>IF('Town Data'!M40&gt;9,'Town Data'!L40,"*")</f>
        <v>*</v>
      </c>
      <c r="I44" s="9">
        <f t="shared" si="0"/>
        <v>0.003187328732509753</v>
      </c>
      <c r="J44" s="9">
        <f t="shared" si="1"/>
        <v>-0.005433138484422509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18171498.17</v>
      </c>
      <c r="D45" s="53">
        <f>IF('Town Data'!E41&gt;9,'Town Data'!D41,"*")</f>
        <v>6562373.05</v>
      </c>
      <c r="E45" s="54">
        <f>IF('Town Data'!G41&gt;9,'Town Data'!F41,"*")</f>
        <v>154643.9999991</v>
      </c>
      <c r="F45" s="53">
        <f>IF('Town Data'!I41&gt;9,'Town Data'!H41,"*")</f>
        <v>19136560.14</v>
      </c>
      <c r="G45" s="53">
        <f>IF('Town Data'!K41&gt;9,'Town Data'!J41,"*")</f>
        <v>6352352.4</v>
      </c>
      <c r="H45" s="54">
        <f>IF('Town Data'!M41&gt;9,'Town Data'!L41,"*")</f>
        <v>156188.4999987</v>
      </c>
      <c r="I45" s="22">
        <f t="shared" si="0"/>
        <v>-0.05043027393323358</v>
      </c>
      <c r="J45" s="22">
        <f t="shared" si="1"/>
        <v>0.03306187011917025</v>
      </c>
      <c r="K45" s="22">
        <f t="shared" si="2"/>
        <v>-0.009888692186766966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767077.81</v>
      </c>
      <c r="D46" s="49">
        <f>IF('Town Data'!E42&gt;9,'Town Data'!D42,"*")</f>
        <v>244891.18</v>
      </c>
      <c r="E46" s="50" t="str">
        <f>IF('Town Data'!G42&gt;9,'Town Data'!F42,"*")</f>
        <v>*</v>
      </c>
      <c r="F46" s="51">
        <f>IF('Town Data'!I42&gt;9,'Town Data'!H42,"*")</f>
        <v>751615.24</v>
      </c>
      <c r="G46" s="49">
        <f>IF('Town Data'!K42&gt;9,'Town Data'!J42,"*")</f>
        <v>231336.67</v>
      </c>
      <c r="H46" s="50" t="str">
        <f>IF('Town Data'!M42&gt;9,'Town Data'!L42,"*")</f>
        <v>*</v>
      </c>
      <c r="I46" s="9">
        <f t="shared" si="0"/>
        <v>0.020572454065726588</v>
      </c>
      <c r="J46" s="9">
        <f t="shared" si="1"/>
        <v>0.05859213759755416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1651455.46</v>
      </c>
      <c r="D47" s="53">
        <f>IF('Town Data'!E43&gt;9,'Town Data'!D43,"*")</f>
        <v>479441.4</v>
      </c>
      <c r="E47" s="54" t="str">
        <f>IF('Town Data'!G43&gt;9,'Town Data'!F43,"*")</f>
        <v>*</v>
      </c>
      <c r="F47" s="53">
        <f>IF('Town Data'!I43&gt;9,'Town Data'!H43,"*")</f>
        <v>1691179.14</v>
      </c>
      <c r="G47" s="53">
        <f>IF('Town Data'!K43&gt;9,'Town Data'!J43,"*")</f>
        <v>567111.96</v>
      </c>
      <c r="H47" s="54" t="str">
        <f>IF('Town Data'!M43&gt;9,'Town Data'!L43,"*")</f>
        <v>*</v>
      </c>
      <c r="I47" s="22">
        <f t="shared" si="0"/>
        <v>-0.023488747620195892</v>
      </c>
      <c r="J47" s="22">
        <f t="shared" si="1"/>
        <v>-0.15459127329989644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9156478.9</v>
      </c>
      <c r="D48" s="49">
        <f>IF('Town Data'!E44&gt;9,'Town Data'!D44,"*")</f>
        <v>1267344.96</v>
      </c>
      <c r="E48" s="50" t="str">
        <f>IF('Town Data'!G44&gt;9,'Town Data'!F44,"*")</f>
        <v>*</v>
      </c>
      <c r="F48" s="51">
        <f>IF('Town Data'!I44&gt;9,'Town Data'!H44,"*")</f>
        <v>5385558.59</v>
      </c>
      <c r="G48" s="49">
        <f>IF('Town Data'!K44&gt;9,'Town Data'!J44,"*")</f>
        <v>1328746.29</v>
      </c>
      <c r="H48" s="50" t="str">
        <f>IF('Town Data'!M44&gt;9,'Town Data'!L44,"*")</f>
        <v>*</v>
      </c>
      <c r="I48" s="9">
        <f t="shared" si="0"/>
        <v>0.7001911216789865</v>
      </c>
      <c r="J48" s="9">
        <f t="shared" si="1"/>
        <v>-0.046209972860959084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918643.29</v>
      </c>
      <c r="D49" s="53">
        <f>IF('Town Data'!E45&gt;9,'Town Data'!D45,"*")</f>
        <v>305195.68</v>
      </c>
      <c r="E49" s="54" t="str">
        <f>IF('Town Data'!G45&gt;9,'Town Data'!F45,"*")</f>
        <v>*</v>
      </c>
      <c r="F49" s="53">
        <f>IF('Town Data'!I45&gt;9,'Town Data'!H45,"*")</f>
        <v>652503.28</v>
      </c>
      <c r="G49" s="53">
        <f>IF('Town Data'!K45&gt;9,'Town Data'!J45,"*")</f>
        <v>306597.53</v>
      </c>
      <c r="H49" s="54" t="str">
        <f>IF('Town Data'!M45&gt;9,'Town Data'!L45,"*")</f>
        <v>*</v>
      </c>
      <c r="I49" s="22">
        <f t="shared" si="0"/>
        <v>0.4078753596457017</v>
      </c>
      <c r="J49" s="22">
        <f t="shared" si="1"/>
        <v>-0.004572280800827179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8">
        <f>IF('Town Data'!C46&gt;9,'Town Data'!B46,"*")</f>
        <v>874474.7</v>
      </c>
      <c r="D50" s="49">
        <f>IF('Town Data'!E46&gt;9,'Town Data'!D46,"*")</f>
        <v>353667.66</v>
      </c>
      <c r="E50" s="50" t="str">
        <f>IF('Town Data'!G46&gt;9,'Town Data'!F46,"*")</f>
        <v>*</v>
      </c>
      <c r="F50" s="51">
        <f>IF('Town Data'!I46&gt;9,'Town Data'!H46,"*")</f>
        <v>961007.02</v>
      </c>
      <c r="G50" s="49">
        <f>IF('Town Data'!K46&gt;9,'Town Data'!J46,"*")</f>
        <v>459539.7</v>
      </c>
      <c r="H50" s="50" t="str">
        <f>IF('Town Data'!M46&gt;9,'Town Data'!L46,"*")</f>
        <v>*</v>
      </c>
      <c r="I50" s="9">
        <f t="shared" si="0"/>
        <v>-0.09004337970392773</v>
      </c>
      <c r="J50" s="9">
        <f t="shared" si="1"/>
        <v>-0.23038714609423305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52">
        <f>IF('Town Data'!C47&gt;9,'Town Data'!B47,"*")</f>
        <v>1844561.65</v>
      </c>
      <c r="D51" s="53">
        <f>IF('Town Data'!E47&gt;9,'Town Data'!D47,"*")</f>
        <v>595628.58</v>
      </c>
      <c r="E51" s="54" t="str">
        <f>IF('Town Data'!G47&gt;9,'Town Data'!F47,"*")</f>
        <v>*</v>
      </c>
      <c r="F51" s="53">
        <f>IF('Town Data'!I47&gt;9,'Town Data'!H47,"*")</f>
        <v>1189570.46</v>
      </c>
      <c r="G51" s="53">
        <f>IF('Town Data'!K47&gt;9,'Town Data'!J47,"*")</f>
        <v>524828.5</v>
      </c>
      <c r="H51" s="54" t="str">
        <f>IF('Town Data'!M47&gt;9,'Town Data'!L47,"*")</f>
        <v>*</v>
      </c>
      <c r="I51" s="22">
        <f t="shared" si="0"/>
        <v>0.5506115123268949</v>
      </c>
      <c r="J51" s="22">
        <f t="shared" si="1"/>
        <v>0.1349013630166806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8">
        <f>IF('Town Data'!C48&gt;9,'Town Data'!B48,"*")</f>
        <v>9539913.91</v>
      </c>
      <c r="D52" s="49">
        <f>IF('Town Data'!E48&gt;9,'Town Data'!D48,"*")</f>
        <v>2987457.03</v>
      </c>
      <c r="E52" s="50" t="str">
        <f>IF('Town Data'!G48&gt;9,'Town Data'!F48,"*")</f>
        <v>*</v>
      </c>
      <c r="F52" s="51">
        <f>IF('Town Data'!I48&gt;9,'Town Data'!H48,"*")</f>
        <v>9823820.75</v>
      </c>
      <c r="G52" s="49">
        <f>IF('Town Data'!K48&gt;9,'Town Data'!J48,"*")</f>
        <v>3053831.23</v>
      </c>
      <c r="H52" s="50" t="str">
        <f>IF('Town Data'!M48&gt;9,'Town Data'!L48,"*")</f>
        <v>*</v>
      </c>
      <c r="I52" s="9">
        <f t="shared" si="0"/>
        <v>-0.028899839199529355</v>
      </c>
      <c r="J52" s="9">
        <f t="shared" si="1"/>
        <v>-0.02173473090063336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52">
        <f>IF('Town Data'!C49&gt;9,'Town Data'!B49,"*")</f>
        <v>4903598.01</v>
      </c>
      <c r="D53" s="53">
        <f>IF('Town Data'!E49&gt;9,'Town Data'!D49,"*")</f>
        <v>3983934.28</v>
      </c>
      <c r="E53" s="54" t="str">
        <f>IF('Town Data'!G49&gt;9,'Town Data'!F49,"*")</f>
        <v>*</v>
      </c>
      <c r="F53" s="53">
        <f>IF('Town Data'!I49&gt;9,'Town Data'!H49,"*")</f>
        <v>4212442.53</v>
      </c>
      <c r="G53" s="53">
        <f>IF('Town Data'!K49&gt;9,'Town Data'!J49,"*")</f>
        <v>3396828.24</v>
      </c>
      <c r="H53" s="54" t="str">
        <f>IF('Town Data'!M49&gt;9,'Town Data'!L49,"*")</f>
        <v>*</v>
      </c>
      <c r="I53" s="22">
        <f t="shared" si="0"/>
        <v>0.16407475593500845</v>
      </c>
      <c r="J53" s="22">
        <f t="shared" si="1"/>
        <v>0.17283948392986734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8">
        <f>IF('Town Data'!C50&gt;9,'Town Data'!B50,"*")</f>
        <v>2852275.43</v>
      </c>
      <c r="D54" s="49">
        <f>IF('Town Data'!E50&gt;9,'Town Data'!D50,"*")</f>
        <v>1049753.87</v>
      </c>
      <c r="E54" s="50" t="str">
        <f>IF('Town Data'!G50&gt;9,'Town Data'!F50,"*")</f>
        <v>*</v>
      </c>
      <c r="F54" s="51">
        <f>IF('Town Data'!I50&gt;9,'Town Data'!H50,"*")</f>
        <v>2812103.82</v>
      </c>
      <c r="G54" s="49">
        <f>IF('Town Data'!K50&gt;9,'Town Data'!J50,"*")</f>
        <v>1008236.77</v>
      </c>
      <c r="H54" s="50" t="str">
        <f>IF('Town Data'!M50&gt;9,'Town Data'!L50,"*")</f>
        <v>*</v>
      </c>
      <c r="I54" s="9">
        <f t="shared" si="0"/>
        <v>0.014285251388762858</v>
      </c>
      <c r="J54" s="9">
        <f t="shared" si="1"/>
        <v>0.04117792688715379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52">
        <f>IF('Town Data'!C51&gt;9,'Town Data'!B51,"*")</f>
        <v>6859736.73</v>
      </c>
      <c r="D55" s="53">
        <f>IF('Town Data'!E51&gt;9,'Town Data'!D51,"*")</f>
        <v>4167413.81</v>
      </c>
      <c r="E55" s="54" t="str">
        <f>IF('Town Data'!G51&gt;9,'Town Data'!F51,"*")</f>
        <v>*</v>
      </c>
      <c r="F55" s="53">
        <f>IF('Town Data'!I51&gt;9,'Town Data'!H51,"*")</f>
        <v>6980286.44</v>
      </c>
      <c r="G55" s="53">
        <f>IF('Town Data'!K51&gt;9,'Town Data'!J51,"*")</f>
        <v>4246997.27</v>
      </c>
      <c r="H55" s="54" t="str">
        <f>IF('Town Data'!M51&gt;9,'Town Data'!L51,"*")</f>
        <v>*</v>
      </c>
      <c r="I55" s="22">
        <f t="shared" si="0"/>
        <v>-0.017270023377436064</v>
      </c>
      <c r="J55" s="22">
        <f t="shared" si="1"/>
        <v>-0.018738759396471075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8">
        <f>IF('Town Data'!C52&gt;9,'Town Data'!B52,"*")</f>
        <v>7647932.83</v>
      </c>
      <c r="D56" s="49">
        <f>IF('Town Data'!E52&gt;9,'Town Data'!D52,"*")</f>
        <v>2685960.14</v>
      </c>
      <c r="E56" s="50">
        <f>IF('Town Data'!G52&gt;9,'Town Data'!F52,"*")</f>
        <v>90824.4999996</v>
      </c>
      <c r="F56" s="51">
        <f>IF('Town Data'!I52&gt;9,'Town Data'!H52,"*")</f>
        <v>9036092.26</v>
      </c>
      <c r="G56" s="49">
        <f>IF('Town Data'!K52&gt;9,'Town Data'!J52,"*")</f>
        <v>2802481.12</v>
      </c>
      <c r="H56" s="50">
        <f>IF('Town Data'!M52&gt;9,'Town Data'!L52,"*")</f>
        <v>54400.9999995</v>
      </c>
      <c r="I56" s="9">
        <f t="shared" si="0"/>
        <v>-0.1536238663857998</v>
      </c>
      <c r="J56" s="9">
        <f t="shared" si="1"/>
        <v>-0.041577793037906347</v>
      </c>
      <c r="K56" s="9">
        <f t="shared" si="2"/>
        <v>0.6695373246895233</v>
      </c>
      <c r="L56" s="15"/>
    </row>
    <row r="57" spans="1:12" ht="15">
      <c r="A57" s="15"/>
      <c r="B57" s="27" t="str">
        <f>'Town Data'!A53</f>
        <v>MANCHESTER</v>
      </c>
      <c r="C57" s="52">
        <f>IF('Town Data'!C53&gt;9,'Town Data'!B53,"*")</f>
        <v>33776920</v>
      </c>
      <c r="D57" s="53">
        <f>IF('Town Data'!E53&gt;9,'Town Data'!D53,"*")</f>
        <v>8384178.22</v>
      </c>
      <c r="E57" s="54">
        <f>IF('Town Data'!G53&gt;9,'Town Data'!F53,"*")</f>
        <v>317256.1666653</v>
      </c>
      <c r="F57" s="53">
        <f>IF('Town Data'!I53&gt;9,'Town Data'!H53,"*")</f>
        <v>35009749.32</v>
      </c>
      <c r="G57" s="53">
        <f>IF('Town Data'!K53&gt;9,'Town Data'!J53,"*")</f>
        <v>8866636.17</v>
      </c>
      <c r="H57" s="54">
        <f>IF('Town Data'!M53&gt;9,'Town Data'!L53,"*")</f>
        <v>395575.6666655</v>
      </c>
      <c r="I57" s="22">
        <f t="shared" si="0"/>
        <v>-0.03521388595878128</v>
      </c>
      <c r="J57" s="22">
        <f t="shared" si="1"/>
        <v>-0.054412737903059824</v>
      </c>
      <c r="K57" s="22">
        <f t="shared" si="2"/>
        <v>-0.19798866967827716</v>
      </c>
      <c r="L57" s="15"/>
    </row>
    <row r="58" spans="1:12" ht="15">
      <c r="A58" s="15"/>
      <c r="B58" s="15" t="str">
        <f>'Town Data'!A54</f>
        <v>MIDDLEBURY</v>
      </c>
      <c r="C58" s="48">
        <f>IF('Town Data'!C54&gt;9,'Town Data'!B54,"*")</f>
        <v>31289009.06</v>
      </c>
      <c r="D58" s="49">
        <f>IF('Town Data'!E54&gt;9,'Town Data'!D54,"*")</f>
        <v>8410602.42</v>
      </c>
      <c r="E58" s="50">
        <f>IF('Town Data'!G54&gt;9,'Town Data'!F54,"*")</f>
        <v>148953.8333324</v>
      </c>
      <c r="F58" s="51">
        <f>IF('Town Data'!I54&gt;9,'Town Data'!H54,"*")</f>
        <v>30516325.91</v>
      </c>
      <c r="G58" s="49">
        <f>IF('Town Data'!K54&gt;9,'Town Data'!J54,"*")</f>
        <v>9994420.78</v>
      </c>
      <c r="H58" s="50">
        <f>IF('Town Data'!M54&gt;9,'Town Data'!L54,"*")</f>
        <v>103858.6666654</v>
      </c>
      <c r="I58" s="9">
        <f t="shared" si="0"/>
        <v>0.025320320417301458</v>
      </c>
      <c r="J58" s="9">
        <f t="shared" si="1"/>
        <v>-0.15847025003884213</v>
      </c>
      <c r="K58" s="9">
        <f t="shared" si="2"/>
        <v>0.43419743498424135</v>
      </c>
      <c r="L58" s="15"/>
    </row>
    <row r="59" spans="1:12" ht="15">
      <c r="A59" s="15"/>
      <c r="B59" s="27" t="str">
        <f>'Town Data'!A55</f>
        <v>MILTON</v>
      </c>
      <c r="C59" s="52">
        <f>IF('Town Data'!C55&gt;9,'Town Data'!B55,"*")</f>
        <v>15744063.64</v>
      </c>
      <c r="D59" s="53">
        <f>IF('Town Data'!E55&gt;9,'Town Data'!D55,"*")</f>
        <v>3527077.84</v>
      </c>
      <c r="E59" s="54">
        <f>IF('Town Data'!G55&gt;9,'Town Data'!F55,"*")</f>
        <v>33947.3333327</v>
      </c>
      <c r="F59" s="53">
        <f>IF('Town Data'!I55&gt;9,'Town Data'!H55,"*")</f>
        <v>20555050.13</v>
      </c>
      <c r="G59" s="53">
        <f>IF('Town Data'!K55&gt;9,'Town Data'!J55,"*")</f>
        <v>4098695.27</v>
      </c>
      <c r="H59" s="54">
        <f>IF('Town Data'!M55&gt;9,'Town Data'!L55,"*")</f>
        <v>47822.6666662</v>
      </c>
      <c r="I59" s="22">
        <f t="shared" si="0"/>
        <v>-0.23405374638217916</v>
      </c>
      <c r="J59" s="22">
        <f t="shared" si="1"/>
        <v>-0.13946326631889375</v>
      </c>
      <c r="K59" s="22">
        <f t="shared" si="2"/>
        <v>-0.2901413555699264</v>
      </c>
      <c r="L59" s="15"/>
    </row>
    <row r="60" spans="1:12" ht="15">
      <c r="A60" s="15"/>
      <c r="B60" s="15" t="str">
        <f>'Town Data'!A56</f>
        <v>MONTPELIER</v>
      </c>
      <c r="C60" s="48">
        <f>IF('Town Data'!C56&gt;9,'Town Data'!B56,"*")</f>
        <v>16679265.75</v>
      </c>
      <c r="D60" s="49">
        <f>IF('Town Data'!E56&gt;9,'Town Data'!D56,"*")</f>
        <v>5513976.4</v>
      </c>
      <c r="E60" s="50">
        <f>IF('Town Data'!G56&gt;9,'Town Data'!F56,"*")</f>
        <v>122661.3333328</v>
      </c>
      <c r="F60" s="51">
        <f>IF('Town Data'!I56&gt;9,'Town Data'!H56,"*")</f>
        <v>18184946.79</v>
      </c>
      <c r="G60" s="49">
        <f>IF('Town Data'!K56&gt;9,'Town Data'!J56,"*")</f>
        <v>6241079.68</v>
      </c>
      <c r="H60" s="50">
        <f>IF('Town Data'!M56&gt;9,'Town Data'!L56,"*")</f>
        <v>187141.3333323</v>
      </c>
      <c r="I60" s="9">
        <f t="shared" si="0"/>
        <v>-0.08279820982638131</v>
      </c>
      <c r="J60" s="9">
        <f t="shared" si="1"/>
        <v>-0.11650280356619311</v>
      </c>
      <c r="K60" s="9">
        <f t="shared" si="2"/>
        <v>-0.34455242383576073</v>
      </c>
      <c r="L60" s="15"/>
    </row>
    <row r="61" spans="1:12" ht="15">
      <c r="A61" s="15"/>
      <c r="B61" s="27" t="str">
        <f>'Town Data'!A57</f>
        <v>MORRISTOWN</v>
      </c>
      <c r="C61" s="52">
        <f>IF('Town Data'!C57&gt;9,'Town Data'!B57,"*")</f>
        <v>22432689.26</v>
      </c>
      <c r="D61" s="53">
        <f>IF('Town Data'!E57&gt;9,'Town Data'!D57,"*")</f>
        <v>6247666.18</v>
      </c>
      <c r="E61" s="54">
        <f>IF('Town Data'!G57&gt;9,'Town Data'!F57,"*")</f>
        <v>231473.6666655</v>
      </c>
      <c r="F61" s="53">
        <f>IF('Town Data'!I57&gt;9,'Town Data'!H57,"*")</f>
        <v>23736832.08</v>
      </c>
      <c r="G61" s="53">
        <f>IF('Town Data'!K57&gt;9,'Town Data'!J57,"*")</f>
        <v>6078654.43</v>
      </c>
      <c r="H61" s="54">
        <f>IF('Town Data'!M57&gt;9,'Town Data'!L57,"*")</f>
        <v>305021.3333324</v>
      </c>
      <c r="I61" s="22">
        <f t="shared" si="0"/>
        <v>-0.05494173845965029</v>
      </c>
      <c r="J61" s="22">
        <f t="shared" si="1"/>
        <v>0.027804138555051896</v>
      </c>
      <c r="K61" s="22">
        <f t="shared" si="2"/>
        <v>-0.2411230252762377</v>
      </c>
      <c r="L61" s="15"/>
    </row>
    <row r="62" spans="1:12" ht="15">
      <c r="A62" s="15"/>
      <c r="B62" s="15" t="str">
        <f>'Town Data'!A58</f>
        <v>NEW HAVEN</v>
      </c>
      <c r="C62" s="48">
        <f>IF('Town Data'!C58&gt;9,'Town Data'!B58,"*")</f>
        <v>9528618.45</v>
      </c>
      <c r="D62" s="49">
        <f>IF('Town Data'!E58&gt;9,'Town Data'!D58,"*")</f>
        <v>570677.97</v>
      </c>
      <c r="E62" s="50" t="str">
        <f>IF('Town Data'!G58&gt;9,'Town Data'!F58,"*")</f>
        <v>*</v>
      </c>
      <c r="F62" s="51">
        <f>IF('Town Data'!I58&gt;9,'Town Data'!H58,"*")</f>
        <v>10920530.91</v>
      </c>
      <c r="G62" s="49">
        <f>IF('Town Data'!K58&gt;9,'Town Data'!J58,"*")</f>
        <v>520605.66</v>
      </c>
      <c r="H62" s="50" t="str">
        <f>IF('Town Data'!M58&gt;9,'Town Data'!L58,"*")</f>
        <v>*</v>
      </c>
      <c r="I62" s="9">
        <f t="shared" si="0"/>
        <v>-0.12745831420388343</v>
      </c>
      <c r="J62" s="9">
        <f t="shared" si="1"/>
        <v>0.09618087901695115</v>
      </c>
      <c r="K62" s="9">
        <f t="shared" si="2"/>
      </c>
      <c r="L62" s="15"/>
    </row>
    <row r="63" spans="1:12" ht="15">
      <c r="A63" s="15"/>
      <c r="B63" s="27" t="str">
        <f>'Town Data'!A59</f>
        <v>NEWBURY</v>
      </c>
      <c r="C63" s="52">
        <f>IF('Town Data'!C59&gt;9,'Town Data'!B59,"*")</f>
        <v>3017118.66</v>
      </c>
      <c r="D63" s="53">
        <f>IF('Town Data'!E59&gt;9,'Town Data'!D59,"*")</f>
        <v>218757.85</v>
      </c>
      <c r="E63" s="54" t="str">
        <f>IF('Town Data'!G59&gt;9,'Town Data'!F59,"*")</f>
        <v>*</v>
      </c>
      <c r="F63" s="53">
        <f>IF('Town Data'!I59&gt;9,'Town Data'!H59,"*")</f>
        <v>3618658.87</v>
      </c>
      <c r="G63" s="53">
        <f>IF('Town Data'!K59&gt;9,'Town Data'!J59,"*")</f>
        <v>183196.82</v>
      </c>
      <c r="H63" s="54" t="str">
        <f>IF('Town Data'!M59&gt;9,'Town Data'!L59,"*")</f>
        <v>*</v>
      </c>
      <c r="I63" s="22">
        <f t="shared" si="0"/>
        <v>-0.166232914350393</v>
      </c>
      <c r="J63" s="22">
        <f t="shared" si="1"/>
        <v>0.19411379520670718</v>
      </c>
      <c r="K63" s="22">
        <f t="shared" si="2"/>
      </c>
      <c r="L63" s="15"/>
    </row>
    <row r="64" spans="1:12" ht="15">
      <c r="A64" s="15"/>
      <c r="B64" s="15" t="str">
        <f>'Town Data'!A60</f>
        <v>NEWPORT</v>
      </c>
      <c r="C64" s="48">
        <f>IF('Town Data'!C60&gt;9,'Town Data'!B60,"*")</f>
        <v>14931334.36</v>
      </c>
      <c r="D64" s="49">
        <f>IF('Town Data'!E60&gt;9,'Town Data'!D60,"*")</f>
        <v>3465501.02</v>
      </c>
      <c r="E64" s="50">
        <f>IF('Town Data'!G60&gt;9,'Town Data'!F60,"*")</f>
        <v>60167.3333324</v>
      </c>
      <c r="F64" s="51">
        <f>IF('Town Data'!I60&gt;9,'Town Data'!H60,"*")</f>
        <v>17762817.94</v>
      </c>
      <c r="G64" s="49">
        <f>IF('Town Data'!K60&gt;9,'Town Data'!J60,"*")</f>
        <v>3933714.76</v>
      </c>
      <c r="H64" s="50">
        <f>IF('Town Data'!M60&gt;9,'Town Data'!L60,"*")</f>
        <v>74590.4999991</v>
      </c>
      <c r="I64" s="9">
        <f t="shared" si="0"/>
        <v>-0.1594050893030772</v>
      </c>
      <c r="J64" s="9">
        <f t="shared" si="1"/>
        <v>-0.11902584924586647</v>
      </c>
      <c r="K64" s="9">
        <f t="shared" si="2"/>
        <v>-0.1933646599348982</v>
      </c>
      <c r="L64" s="15"/>
    </row>
    <row r="65" spans="1:12" ht="15">
      <c r="A65" s="15"/>
      <c r="B65" s="27" t="str">
        <f>'Town Data'!A61</f>
        <v>NORTHFIELD</v>
      </c>
      <c r="C65" s="52">
        <f>IF('Town Data'!C61&gt;9,'Town Data'!B61,"*")</f>
        <v>5121561.23</v>
      </c>
      <c r="D65" s="53">
        <f>IF('Town Data'!E61&gt;9,'Town Data'!D61,"*")</f>
        <v>1095003.44</v>
      </c>
      <c r="E65" s="54" t="str">
        <f>IF('Town Data'!G61&gt;9,'Town Data'!F61,"*")</f>
        <v>*</v>
      </c>
      <c r="F65" s="53">
        <f>IF('Town Data'!I61&gt;9,'Town Data'!H61,"*")</f>
        <v>5513551.75</v>
      </c>
      <c r="G65" s="53">
        <f>IF('Town Data'!K61&gt;9,'Town Data'!J61,"*")</f>
        <v>1156519.79</v>
      </c>
      <c r="H65" s="54" t="str">
        <f>IF('Town Data'!M61&gt;9,'Town Data'!L61,"*")</f>
        <v>*</v>
      </c>
      <c r="I65" s="22">
        <f t="shared" si="0"/>
        <v>-0.07109582675087787</v>
      </c>
      <c r="J65" s="22">
        <f t="shared" si="1"/>
        <v>-0.053190918592063256</v>
      </c>
      <c r="K65" s="22">
        <f t="shared" si="2"/>
      </c>
      <c r="L65" s="15"/>
    </row>
    <row r="66" spans="1:12" ht="15">
      <c r="A66" s="15"/>
      <c r="B66" s="15" t="str">
        <f>'Town Data'!A62</f>
        <v>NORWICH</v>
      </c>
      <c r="C66" s="48">
        <f>IF('Town Data'!C62&gt;9,'Town Data'!B62,"*")</f>
        <v>17092604.86</v>
      </c>
      <c r="D66" s="49">
        <f>IF('Town Data'!E62&gt;9,'Town Data'!D62,"*")</f>
        <v>716055.97</v>
      </c>
      <c r="E66" s="50" t="str">
        <f>IF('Town Data'!G62&gt;9,'Town Data'!F62,"*")</f>
        <v>*</v>
      </c>
      <c r="F66" s="51">
        <f>IF('Town Data'!I62&gt;9,'Town Data'!H62,"*")</f>
        <v>14436392.06</v>
      </c>
      <c r="G66" s="49">
        <f>IF('Town Data'!K62&gt;9,'Town Data'!J62,"*")</f>
        <v>623542.2</v>
      </c>
      <c r="H66" s="50" t="str">
        <f>IF('Town Data'!M62&gt;9,'Town Data'!L62,"*")</f>
        <v>*</v>
      </c>
      <c r="I66" s="9">
        <f t="shared" si="0"/>
        <v>0.1839942271559504</v>
      </c>
      <c r="J66" s="9">
        <f t="shared" si="1"/>
        <v>0.14836809762033754</v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52">
        <f>IF('Town Data'!C63&gt;9,'Town Data'!B63,"*")</f>
        <v>2158264.89</v>
      </c>
      <c r="D67" s="53">
        <f>IF('Town Data'!E63&gt;9,'Town Data'!D63,"*")</f>
        <v>751788.67</v>
      </c>
      <c r="E67" s="54" t="str">
        <f>IF('Town Data'!G63&gt;9,'Town Data'!F63,"*")</f>
        <v>*</v>
      </c>
      <c r="F67" s="53">
        <f>IF('Town Data'!I63&gt;9,'Town Data'!H63,"*")</f>
        <v>2476719.13</v>
      </c>
      <c r="G67" s="53">
        <f>IF('Town Data'!K63&gt;9,'Town Data'!J63,"*")</f>
        <v>691403.52</v>
      </c>
      <c r="H67" s="54" t="str">
        <f>IF('Town Data'!M63&gt;9,'Town Data'!L63,"*")</f>
        <v>*</v>
      </c>
      <c r="I67" s="22">
        <f t="shared" si="0"/>
        <v>-0.12857906903638272</v>
      </c>
      <c r="J67" s="22">
        <f t="shared" si="1"/>
        <v>0.08733705897245074</v>
      </c>
      <c r="K67" s="22">
        <f t="shared" si="2"/>
      </c>
      <c r="L67" s="15"/>
    </row>
    <row r="68" spans="1:12" ht="15">
      <c r="A68" s="15"/>
      <c r="B68" s="15" t="str">
        <f>'Town Data'!A64</f>
        <v>POULTNEY</v>
      </c>
      <c r="C68" s="48">
        <f>IF('Town Data'!C64&gt;9,'Town Data'!B64,"*")</f>
        <v>1913874.17</v>
      </c>
      <c r="D68" s="49">
        <f>IF('Town Data'!E64&gt;9,'Town Data'!D64,"*")</f>
        <v>621383.5</v>
      </c>
      <c r="E68" s="50" t="str">
        <f>IF('Town Data'!G64&gt;9,'Town Data'!F64,"*")</f>
        <v>*</v>
      </c>
      <c r="F68" s="51">
        <f>IF('Town Data'!I64&gt;9,'Town Data'!H64,"*")</f>
        <v>2339314.35</v>
      </c>
      <c r="G68" s="49">
        <f>IF('Town Data'!K64&gt;9,'Town Data'!J64,"*")</f>
        <v>669713.38</v>
      </c>
      <c r="H68" s="50" t="str">
        <f>IF('Town Data'!M64&gt;9,'Town Data'!L64,"*")</f>
        <v>*</v>
      </c>
      <c r="I68" s="9">
        <f t="shared" si="0"/>
        <v>-0.181865331608811</v>
      </c>
      <c r="J68" s="9">
        <f t="shared" si="1"/>
        <v>-0.07216502080337711</v>
      </c>
      <c r="K68" s="9">
        <f t="shared" si="2"/>
      </c>
      <c r="L68" s="15"/>
    </row>
    <row r="69" spans="1:12" ht="15">
      <c r="A69" s="15"/>
      <c r="B69" s="27" t="str">
        <f>'Town Data'!A65</f>
        <v>POWNAL</v>
      </c>
      <c r="C69" s="52">
        <f>IF('Town Data'!C65&gt;9,'Town Data'!B65,"*")</f>
        <v>674340.87</v>
      </c>
      <c r="D69" s="53">
        <f>IF('Town Data'!E65&gt;9,'Town Data'!D65,"*")</f>
        <v>393453.74</v>
      </c>
      <c r="E69" s="54" t="str">
        <f>IF('Town Data'!G65&gt;9,'Town Data'!F65,"*")</f>
        <v>*</v>
      </c>
      <c r="F69" s="53">
        <f>IF('Town Data'!I65&gt;9,'Town Data'!H65,"*")</f>
        <v>708294.56</v>
      </c>
      <c r="G69" s="53" t="str">
        <f>IF('Town Data'!K65&gt;9,'Town Data'!J65,"*")</f>
        <v>*</v>
      </c>
      <c r="H69" s="54" t="str">
        <f>IF('Town Data'!M65&gt;9,'Town Data'!L65,"*")</f>
        <v>*</v>
      </c>
      <c r="I69" s="22">
        <f t="shared" si="0"/>
        <v>-0.047937245204876425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PUTNEY</v>
      </c>
      <c r="C70" s="48">
        <f>IF('Town Data'!C66&gt;9,'Town Data'!B66,"*")</f>
        <v>1028081.4</v>
      </c>
      <c r="D70" s="49">
        <f>IF('Town Data'!E66&gt;9,'Town Data'!D66,"*")</f>
        <v>316989.41</v>
      </c>
      <c r="E70" s="50" t="str">
        <f>IF('Town Data'!G66&gt;9,'Town Data'!F66,"*")</f>
        <v>*</v>
      </c>
      <c r="F70" s="51">
        <f>IF('Town Data'!I66&gt;9,'Town Data'!H66,"*")</f>
        <v>1197683.82</v>
      </c>
      <c r="G70" s="49">
        <f>IF('Town Data'!K66&gt;9,'Town Data'!J66,"*")</f>
        <v>420569.26</v>
      </c>
      <c r="H70" s="50" t="str">
        <f>IF('Town Data'!M66&gt;9,'Town Data'!L66,"*")</f>
        <v>*</v>
      </c>
      <c r="I70" s="9">
        <f t="shared" si="0"/>
        <v>-0.1416086759859543</v>
      </c>
      <c r="J70" s="9">
        <f t="shared" si="1"/>
        <v>-0.24628488064011153</v>
      </c>
      <c r="K70" s="9">
        <f t="shared" si="2"/>
      </c>
      <c r="L70" s="15"/>
    </row>
    <row r="71" spans="1:12" ht="15">
      <c r="A71" s="15"/>
      <c r="B71" s="27" t="str">
        <f>'Town Data'!A67</f>
        <v>RANDOLPH</v>
      </c>
      <c r="C71" s="52">
        <f>IF('Town Data'!C67&gt;9,'Town Data'!B67,"*")</f>
        <v>7074139.5</v>
      </c>
      <c r="D71" s="53">
        <f>IF('Town Data'!E67&gt;9,'Town Data'!D67,"*")</f>
        <v>1761620.83</v>
      </c>
      <c r="E71" s="54">
        <f>IF('Town Data'!G67&gt;9,'Town Data'!F67,"*")</f>
        <v>75619.4999996</v>
      </c>
      <c r="F71" s="53">
        <f>IF('Town Data'!I67&gt;9,'Town Data'!H67,"*")</f>
        <v>6684887.86</v>
      </c>
      <c r="G71" s="53">
        <f>IF('Town Data'!K67&gt;9,'Town Data'!J67,"*")</f>
        <v>1841362.3</v>
      </c>
      <c r="H71" s="54">
        <f>IF('Town Data'!M67&gt;9,'Town Data'!L67,"*")</f>
        <v>24132.3333329</v>
      </c>
      <c r="I71" s="22">
        <f aca="true" t="shared" si="3" ref="I71:I100">_xlfn.IFERROR((C71-F71)/F71,"")</f>
        <v>0.05822859682196668</v>
      </c>
      <c r="J71" s="22">
        <f aca="true" t="shared" si="4" ref="J71:J100">_xlfn.IFERROR((D71-G71)/G71,"")</f>
        <v>-0.04330569274715789</v>
      </c>
      <c r="K71" s="22">
        <f aca="true" t="shared" si="5" ref="K71:K100">_xlfn.IFERROR((E71-H71)/H71,"")</f>
        <v>2.133534538763672</v>
      </c>
      <c r="L71" s="15"/>
    </row>
    <row r="72" spans="1:12" ht="15">
      <c r="A72" s="15"/>
      <c r="B72" s="15" t="str">
        <f>'Town Data'!A68</f>
        <v>RICHFORD</v>
      </c>
      <c r="C72" s="48">
        <f>IF('Town Data'!C68&gt;9,'Town Data'!B68,"*")</f>
        <v>5111933.18</v>
      </c>
      <c r="D72" s="49">
        <f>IF('Town Data'!E68&gt;9,'Town Data'!D68,"*")</f>
        <v>247639.67</v>
      </c>
      <c r="E72" s="50" t="str">
        <f>IF('Town Data'!G68&gt;9,'Town Data'!F68,"*")</f>
        <v>*</v>
      </c>
      <c r="F72" s="51">
        <f>IF('Town Data'!I68&gt;9,'Town Data'!H68,"*")</f>
        <v>5702581.26</v>
      </c>
      <c r="G72" s="49">
        <f>IF('Town Data'!K68&gt;9,'Town Data'!J68,"*")</f>
        <v>261083.33</v>
      </c>
      <c r="H72" s="50" t="str">
        <f>IF('Town Data'!M68&gt;9,'Town Data'!L68,"*")</f>
        <v>*</v>
      </c>
      <c r="I72" s="9">
        <f t="shared" si="3"/>
        <v>-0.10357556570794049</v>
      </c>
      <c r="J72" s="9">
        <f t="shared" si="4"/>
        <v>-0.051491835959040264</v>
      </c>
      <c r="K72" s="9">
        <f t="shared" si="5"/>
      </c>
      <c r="L72" s="15"/>
    </row>
    <row r="73" spans="1:12" ht="15">
      <c r="A73" s="15"/>
      <c r="B73" s="27" t="str">
        <f>'Town Data'!A69</f>
        <v>RICHMOND</v>
      </c>
      <c r="C73" s="52">
        <f>IF('Town Data'!C69&gt;9,'Town Data'!B69,"*")</f>
        <v>9245306.52</v>
      </c>
      <c r="D73" s="53">
        <f>IF('Town Data'!E69&gt;9,'Town Data'!D69,"*")</f>
        <v>1982611.52</v>
      </c>
      <c r="E73" s="54" t="str">
        <f>IF('Town Data'!G69&gt;9,'Town Data'!F69,"*")</f>
        <v>*</v>
      </c>
      <c r="F73" s="53">
        <f>IF('Town Data'!I69&gt;9,'Town Data'!H69,"*")</f>
        <v>6619725.71</v>
      </c>
      <c r="G73" s="53">
        <f>IF('Town Data'!K69&gt;9,'Town Data'!J69,"*")</f>
        <v>2033076.79</v>
      </c>
      <c r="H73" s="54" t="str">
        <f>IF('Town Data'!M69&gt;9,'Town Data'!L69,"*")</f>
        <v>*</v>
      </c>
      <c r="I73" s="22">
        <f t="shared" si="3"/>
        <v>0.3966298491844913</v>
      </c>
      <c r="J73" s="22">
        <f t="shared" si="4"/>
        <v>-0.02482211702392216</v>
      </c>
      <c r="K73" s="22">
        <f t="shared" si="5"/>
      </c>
      <c r="L73" s="15"/>
    </row>
    <row r="74" spans="1:12" ht="15">
      <c r="A74" s="15"/>
      <c r="B74" s="15" t="str">
        <f>'Town Data'!A70</f>
        <v>ROCHESTER</v>
      </c>
      <c r="C74" s="48">
        <f>IF('Town Data'!C70&gt;9,'Town Data'!B70,"*")</f>
        <v>859603.14</v>
      </c>
      <c r="D74" s="49">
        <f>IF('Town Data'!E70&gt;9,'Town Data'!D70,"*")</f>
        <v>320233.94</v>
      </c>
      <c r="E74" s="50" t="str">
        <f>IF('Town Data'!G70&gt;9,'Town Data'!F70,"*")</f>
        <v>*</v>
      </c>
      <c r="F74" s="51">
        <f>IF('Town Data'!I70&gt;9,'Town Data'!H70,"*")</f>
        <v>1539681.65</v>
      </c>
      <c r="G74" s="49">
        <f>IF('Town Data'!K70&gt;9,'Town Data'!J70,"*")</f>
        <v>269229.53</v>
      </c>
      <c r="H74" s="50" t="str">
        <f>IF('Town Data'!M70&gt;9,'Town Data'!L70,"*")</f>
        <v>*</v>
      </c>
      <c r="I74" s="9">
        <f t="shared" si="3"/>
        <v>-0.4417007307971748</v>
      </c>
      <c r="J74" s="9">
        <f t="shared" si="4"/>
        <v>0.18944582342063282</v>
      </c>
      <c r="K74" s="9">
        <f t="shared" si="5"/>
      </c>
      <c r="L74" s="15"/>
    </row>
    <row r="75" spans="1:12" ht="15">
      <c r="A75" s="15"/>
      <c r="B75" s="27" t="str">
        <f>'Town Data'!A71</f>
        <v>ROCKINGHAM</v>
      </c>
      <c r="C75" s="52">
        <f>IF('Town Data'!C71&gt;9,'Town Data'!B71,"*")</f>
        <v>5654237.59</v>
      </c>
      <c r="D75" s="53">
        <f>IF('Town Data'!E71&gt;9,'Town Data'!D71,"*")</f>
        <v>1269524.23</v>
      </c>
      <c r="E75" s="54">
        <f>IF('Town Data'!G71&gt;9,'Town Data'!F71,"*")</f>
        <v>33103.9999999</v>
      </c>
      <c r="F75" s="53">
        <f>IF('Town Data'!I71&gt;9,'Town Data'!H71,"*")</f>
        <v>5898361.32</v>
      </c>
      <c r="G75" s="53">
        <f>IF('Town Data'!K71&gt;9,'Town Data'!J71,"*")</f>
        <v>1348111.82</v>
      </c>
      <c r="H75" s="54" t="str">
        <f>IF('Town Data'!M71&gt;9,'Town Data'!L71,"*")</f>
        <v>*</v>
      </c>
      <c r="I75" s="22">
        <f t="shared" si="3"/>
        <v>-0.041388398701895805</v>
      </c>
      <c r="J75" s="22">
        <f t="shared" si="4"/>
        <v>-0.05829456342872217</v>
      </c>
      <c r="K75" s="22">
        <f t="shared" si="5"/>
      </c>
      <c r="L75" s="15"/>
    </row>
    <row r="76" spans="1:12" ht="15">
      <c r="A76" s="15"/>
      <c r="B76" s="15" t="str">
        <f>'Town Data'!A72</f>
        <v>ROYALTON</v>
      </c>
      <c r="C76" s="48">
        <f>IF('Town Data'!C72&gt;9,'Town Data'!B72,"*")</f>
        <v>3236518.48</v>
      </c>
      <c r="D76" s="49">
        <f>IF('Town Data'!E72&gt;9,'Town Data'!D72,"*")</f>
        <v>1021390.09</v>
      </c>
      <c r="E76" s="50" t="str">
        <f>IF('Town Data'!G72&gt;9,'Town Data'!F72,"*")</f>
        <v>*</v>
      </c>
      <c r="F76" s="51">
        <f>IF('Town Data'!I72&gt;9,'Town Data'!H72,"*")</f>
        <v>5076920.3</v>
      </c>
      <c r="G76" s="49">
        <f>IF('Town Data'!K72&gt;9,'Town Data'!J72,"*")</f>
        <v>1155719.96</v>
      </c>
      <c r="H76" s="50" t="str">
        <f>IF('Town Data'!M72&gt;9,'Town Data'!L72,"*")</f>
        <v>*</v>
      </c>
      <c r="I76" s="9">
        <f t="shared" si="3"/>
        <v>-0.36250358706635594</v>
      </c>
      <c r="J76" s="9">
        <f t="shared" si="4"/>
        <v>-0.11623046641852582</v>
      </c>
      <c r="K76" s="9">
        <f t="shared" si="5"/>
      </c>
      <c r="L76" s="15"/>
    </row>
    <row r="77" spans="1:12" ht="15">
      <c r="A77" s="15"/>
      <c r="B77" s="27" t="str">
        <f>'Town Data'!A73</f>
        <v>RUTLAND</v>
      </c>
      <c r="C77" s="52">
        <f>IF('Town Data'!C73&gt;9,'Town Data'!B73,"*")</f>
        <v>37875055.24</v>
      </c>
      <c r="D77" s="53">
        <f>IF('Town Data'!E73&gt;9,'Town Data'!D73,"*")</f>
        <v>16108277.34</v>
      </c>
      <c r="E77" s="54">
        <f>IF('Town Data'!G73&gt;9,'Town Data'!F73,"*")</f>
        <v>468992.6666648</v>
      </c>
      <c r="F77" s="53">
        <f>IF('Town Data'!I73&gt;9,'Town Data'!H73,"*")</f>
        <v>41353816.67</v>
      </c>
      <c r="G77" s="53">
        <f>IF('Town Data'!K73&gt;9,'Town Data'!J73,"*")</f>
        <v>16418505.7</v>
      </c>
      <c r="H77" s="54">
        <f>IF('Town Data'!M73&gt;9,'Town Data'!L73,"*")</f>
        <v>459879.9999979</v>
      </c>
      <c r="I77" s="22">
        <f t="shared" si="3"/>
        <v>-0.08412189515082066</v>
      </c>
      <c r="J77" s="22">
        <f t="shared" si="4"/>
        <v>-0.01889504231801067</v>
      </c>
      <c r="K77" s="22">
        <f t="shared" si="5"/>
        <v>0.01981531414051851</v>
      </c>
      <c r="L77" s="15"/>
    </row>
    <row r="78" spans="1:12" ht="15">
      <c r="A78" s="15"/>
      <c r="B78" s="15" t="str">
        <f>'Town Data'!A74</f>
        <v>RUTLAND TOWN</v>
      </c>
      <c r="C78" s="48">
        <f>IF('Town Data'!C74&gt;9,'Town Data'!B74,"*")</f>
        <v>24424527.46</v>
      </c>
      <c r="D78" s="49">
        <f>IF('Town Data'!E74&gt;9,'Town Data'!D74,"*")</f>
        <v>8356368.59</v>
      </c>
      <c r="E78" s="50">
        <f>IF('Town Data'!G74&gt;9,'Town Data'!F74,"*")</f>
        <v>1139645.9999994</v>
      </c>
      <c r="F78" s="51">
        <f>IF('Town Data'!I74&gt;9,'Town Data'!H74,"*")</f>
        <v>24914574.19</v>
      </c>
      <c r="G78" s="49">
        <f>IF('Town Data'!K74&gt;9,'Town Data'!J74,"*")</f>
        <v>8624265.1</v>
      </c>
      <c r="H78" s="50">
        <f>IF('Town Data'!M74&gt;9,'Town Data'!L74,"*")</f>
        <v>2096769.6666657</v>
      </c>
      <c r="I78" s="9">
        <f t="shared" si="3"/>
        <v>-0.019669079080496234</v>
      </c>
      <c r="J78" s="9">
        <f t="shared" si="4"/>
        <v>-0.031063111684727755</v>
      </c>
      <c r="K78" s="9">
        <f t="shared" si="5"/>
        <v>-0.45647534962117503</v>
      </c>
      <c r="L78" s="15"/>
    </row>
    <row r="79" spans="1:12" ht="15">
      <c r="A79" s="15"/>
      <c r="B79" s="27" t="str">
        <f>'Town Data'!A75</f>
        <v>SHAFTSBURY</v>
      </c>
      <c r="C79" s="52">
        <f>IF('Town Data'!C75&gt;9,'Town Data'!B75,"*")</f>
        <v>6498507.1</v>
      </c>
      <c r="D79" s="53" t="str">
        <f>IF('Town Data'!E75&gt;9,'Town Data'!D75,"*")</f>
        <v>*</v>
      </c>
      <c r="E79" s="54" t="str">
        <f>IF('Town Data'!G75&gt;9,'Town Data'!F75,"*")</f>
        <v>*</v>
      </c>
      <c r="F79" s="53">
        <f>IF('Town Data'!I75&gt;9,'Town Data'!H75,"*")</f>
        <v>4676691.25</v>
      </c>
      <c r="G79" s="53" t="str">
        <f>IF('Town Data'!K75&gt;9,'Town Data'!J75,"*")</f>
        <v>*</v>
      </c>
      <c r="H79" s="54" t="str">
        <f>IF('Town Data'!M75&gt;9,'Town Data'!L75,"*")</f>
        <v>*</v>
      </c>
      <c r="I79" s="22">
        <f t="shared" si="3"/>
        <v>0.3895523036719603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SHELBURNE</v>
      </c>
      <c r="C80" s="48">
        <f>IF('Town Data'!C76&gt;9,'Town Data'!B76,"*")</f>
        <v>16547002.3</v>
      </c>
      <c r="D80" s="49">
        <f>IF('Town Data'!E76&gt;9,'Town Data'!D76,"*")</f>
        <v>4404074.36</v>
      </c>
      <c r="E80" s="50">
        <f>IF('Town Data'!G76&gt;9,'Town Data'!F76,"*")</f>
        <v>91572.3333328</v>
      </c>
      <c r="F80" s="51">
        <f>IF('Town Data'!I76&gt;9,'Town Data'!H76,"*")</f>
        <v>16993203.64</v>
      </c>
      <c r="G80" s="49">
        <f>IF('Town Data'!K76&gt;9,'Town Data'!J76,"*")</f>
        <v>4626138.08</v>
      </c>
      <c r="H80" s="50">
        <f>IF('Town Data'!M76&gt;9,'Town Data'!L76,"*")</f>
        <v>24975.9999996</v>
      </c>
      <c r="I80" s="9">
        <f t="shared" si="3"/>
        <v>-0.02625763507886732</v>
      </c>
      <c r="J80" s="9">
        <f t="shared" si="4"/>
        <v>-0.048001965388806495</v>
      </c>
      <c r="K80" s="9">
        <f t="shared" si="5"/>
        <v>2.666413089937002</v>
      </c>
      <c r="L80" s="15"/>
    </row>
    <row r="81" spans="1:12" ht="15">
      <c r="A81" s="15"/>
      <c r="B81" s="27" t="str">
        <f>'Town Data'!A77</f>
        <v>SOUTH BURLINGTON</v>
      </c>
      <c r="C81" s="52">
        <f>IF('Town Data'!C77&gt;9,'Town Data'!B77,"*")</f>
        <v>133976076.06</v>
      </c>
      <c r="D81" s="53">
        <f>IF('Town Data'!E77&gt;9,'Town Data'!D77,"*")</f>
        <v>25753442.12</v>
      </c>
      <c r="E81" s="54">
        <f>IF('Town Data'!G77&gt;9,'Town Data'!F77,"*")</f>
        <v>1228268.4999957</v>
      </c>
      <c r="F81" s="53">
        <f>IF('Town Data'!I77&gt;9,'Town Data'!H77,"*")</f>
        <v>144664175.46</v>
      </c>
      <c r="G81" s="53">
        <f>IF('Town Data'!K77&gt;9,'Town Data'!J77,"*")</f>
        <v>27450374.78</v>
      </c>
      <c r="H81" s="54">
        <f>IF('Town Data'!M77&gt;9,'Town Data'!L77,"*")</f>
        <v>1631611.8333288</v>
      </c>
      <c r="I81" s="22">
        <f t="shared" si="3"/>
        <v>-0.07388214370291898</v>
      </c>
      <c r="J81" s="22">
        <f t="shared" si="4"/>
        <v>-0.06181819642172478</v>
      </c>
      <c r="K81" s="22">
        <f t="shared" si="5"/>
        <v>-0.24720544745633674</v>
      </c>
      <c r="L81" s="15"/>
    </row>
    <row r="82" spans="1:12" ht="15">
      <c r="A82" s="15"/>
      <c r="B82" s="15" t="str">
        <f>'Town Data'!A78</f>
        <v>SOUTH HERO</v>
      </c>
      <c r="C82" s="48">
        <f>IF('Town Data'!C78&gt;9,'Town Data'!B78,"*")</f>
        <v>2268060.07</v>
      </c>
      <c r="D82" s="49">
        <f>IF('Town Data'!E78&gt;9,'Town Data'!D78,"*")</f>
        <v>485002.55</v>
      </c>
      <c r="E82" s="50" t="str">
        <f>IF('Town Data'!G78&gt;9,'Town Data'!F78,"*")</f>
        <v>*</v>
      </c>
      <c r="F82" s="51">
        <f>IF('Town Data'!I78&gt;9,'Town Data'!H78,"*")</f>
        <v>1395620.25</v>
      </c>
      <c r="G82" s="49">
        <f>IF('Town Data'!K78&gt;9,'Town Data'!J78,"*")</f>
        <v>427951.59</v>
      </c>
      <c r="H82" s="50" t="str">
        <f>IF('Town Data'!M78&gt;9,'Town Data'!L78,"*")</f>
        <v>*</v>
      </c>
      <c r="I82" s="9">
        <f t="shared" si="3"/>
        <v>0.625126942662232</v>
      </c>
      <c r="J82" s="9">
        <f t="shared" si="4"/>
        <v>0.13331171406560252</v>
      </c>
      <c r="K82" s="9">
        <f t="shared" si="5"/>
      </c>
      <c r="L82" s="15"/>
    </row>
    <row r="83" spans="1:12" ht="15">
      <c r="A83" s="15"/>
      <c r="B83" s="27" t="str">
        <f>'Town Data'!A79</f>
        <v>SPRINGFIELD</v>
      </c>
      <c r="C83" s="52">
        <f>IF('Town Data'!C79&gt;9,'Town Data'!B79,"*")</f>
        <v>19485825.52</v>
      </c>
      <c r="D83" s="53">
        <f>IF('Town Data'!E79&gt;9,'Town Data'!D79,"*")</f>
        <v>4465905.35</v>
      </c>
      <c r="E83" s="54">
        <f>IF('Town Data'!G79&gt;9,'Town Data'!F79,"*")</f>
        <v>289348.3333328</v>
      </c>
      <c r="F83" s="53">
        <f>IF('Town Data'!I79&gt;9,'Town Data'!H79,"*")</f>
        <v>19583723.15</v>
      </c>
      <c r="G83" s="53">
        <f>IF('Town Data'!K79&gt;9,'Town Data'!J79,"*")</f>
        <v>4553090.17</v>
      </c>
      <c r="H83" s="54">
        <f>IF('Town Data'!M79&gt;9,'Town Data'!L79,"*")</f>
        <v>542060.6666659</v>
      </c>
      <c r="I83" s="22">
        <f t="shared" si="3"/>
        <v>-0.004998928408564587</v>
      </c>
      <c r="J83" s="22">
        <f t="shared" si="4"/>
        <v>-0.01914849404355203</v>
      </c>
      <c r="K83" s="22">
        <f t="shared" si="5"/>
        <v>-0.4662067345477765</v>
      </c>
      <c r="L83" s="15"/>
    </row>
    <row r="84" spans="1:12" ht="15">
      <c r="A84" s="15"/>
      <c r="B84" s="15" t="str">
        <f>'Town Data'!A80</f>
        <v>ST ALBANS</v>
      </c>
      <c r="C84" s="48">
        <f>IF('Town Data'!C80&gt;9,'Town Data'!B80,"*")</f>
        <v>49694430.28</v>
      </c>
      <c r="D84" s="51">
        <f>IF('Town Data'!E80&gt;9,'Town Data'!D80,"*")</f>
        <v>4262579.51</v>
      </c>
      <c r="E84" s="58">
        <f>IF('Town Data'!G80&gt;9,'Town Data'!F80,"*")</f>
        <v>213210.1666659</v>
      </c>
      <c r="F84" s="51">
        <f>IF('Town Data'!I80&gt;9,'Town Data'!H80,"*")</f>
        <v>53933113.75</v>
      </c>
      <c r="G84" s="49">
        <f>IF('Town Data'!K80&gt;9,'Town Data'!J80,"*")</f>
        <v>4441032.39</v>
      </c>
      <c r="H84" s="50">
        <f>IF('Town Data'!M80&gt;9,'Town Data'!L80,"*")</f>
        <v>224272.1666661</v>
      </c>
      <c r="I84" s="9">
        <f t="shared" si="3"/>
        <v>-0.07859148443844481</v>
      </c>
      <c r="J84" s="9">
        <f t="shared" si="4"/>
        <v>-0.040182746786946964</v>
      </c>
      <c r="K84" s="9">
        <f t="shared" si="5"/>
        <v>-0.04932399844635774</v>
      </c>
      <c r="L84" s="15"/>
    </row>
    <row r="85" spans="1:12" ht="15">
      <c r="A85" s="15"/>
      <c r="B85" s="27" t="str">
        <f>'Town Data'!A81</f>
        <v>ST ALBANS TOWN</v>
      </c>
      <c r="C85" s="52">
        <f>IF('Town Data'!C81&gt;9,'Town Data'!B81,"*")</f>
        <v>17683283.61</v>
      </c>
      <c r="D85" s="53">
        <f>IF('Town Data'!E81&gt;9,'Town Data'!D81,"*")</f>
        <v>5124796.73</v>
      </c>
      <c r="E85" s="54">
        <f>IF('Town Data'!G81&gt;9,'Town Data'!F81,"*")</f>
        <v>93824.666666</v>
      </c>
      <c r="F85" s="53">
        <f>IF('Town Data'!I81&gt;9,'Town Data'!H81,"*")</f>
        <v>20177814.77</v>
      </c>
      <c r="G85" s="53">
        <f>IF('Town Data'!K81&gt;9,'Town Data'!J81,"*")</f>
        <v>5246971.56</v>
      </c>
      <c r="H85" s="54">
        <f>IF('Town Data'!M81&gt;9,'Town Data'!L81,"*")</f>
        <v>68291.666666</v>
      </c>
      <c r="I85" s="22">
        <f t="shared" si="3"/>
        <v>-0.12362741894671482</v>
      </c>
      <c r="J85" s="22">
        <f t="shared" si="4"/>
        <v>-0.023284827943683223</v>
      </c>
      <c r="K85" s="22">
        <f t="shared" si="5"/>
        <v>0.37388163514702993</v>
      </c>
      <c r="L85" s="15"/>
    </row>
    <row r="86" spans="1:12" ht="15">
      <c r="A86" s="15"/>
      <c r="B86" s="15" t="str">
        <f>'Town Data'!A82</f>
        <v>ST JOHNSBURY</v>
      </c>
      <c r="C86" s="48">
        <f>IF('Town Data'!C82&gt;9,'Town Data'!B82,"*")</f>
        <v>19437831.81</v>
      </c>
      <c r="D86" s="49">
        <f>IF('Town Data'!E82&gt;9,'Town Data'!D82,"*")</f>
        <v>6163631.31</v>
      </c>
      <c r="E86" s="50">
        <f>IF('Town Data'!G82&gt;9,'Town Data'!F82,"*")</f>
        <v>159158.9999985</v>
      </c>
      <c r="F86" s="51">
        <f>IF('Town Data'!I82&gt;9,'Town Data'!H82,"*")</f>
        <v>20845137.49</v>
      </c>
      <c r="G86" s="49">
        <f>IF('Town Data'!K82&gt;9,'Town Data'!J82,"*")</f>
        <v>6730936.91</v>
      </c>
      <c r="H86" s="50">
        <f>IF('Town Data'!M82&gt;9,'Town Data'!L82,"*")</f>
        <v>129164.6666656</v>
      </c>
      <c r="I86" s="9">
        <f t="shared" si="3"/>
        <v>-0.06751242013515737</v>
      </c>
      <c r="J86" s="9">
        <f t="shared" si="4"/>
        <v>-0.08428330373401176</v>
      </c>
      <c r="K86" s="9">
        <f t="shared" si="5"/>
        <v>0.23221778917723385</v>
      </c>
      <c r="L86" s="15"/>
    </row>
    <row r="87" spans="1:12" ht="15">
      <c r="A87" s="15"/>
      <c r="B87" s="27" t="str">
        <f>'Town Data'!A83</f>
        <v>STOWE</v>
      </c>
      <c r="C87" s="52">
        <f>IF('Town Data'!C83&gt;9,'Town Data'!B83,"*")</f>
        <v>11229927.6</v>
      </c>
      <c r="D87" s="53">
        <f>IF('Town Data'!E83&gt;9,'Town Data'!D83,"*")</f>
        <v>5969179.94</v>
      </c>
      <c r="E87" s="54">
        <f>IF('Town Data'!G83&gt;9,'Town Data'!F83,"*")</f>
        <v>263561.9999997</v>
      </c>
      <c r="F87" s="53">
        <f>IF('Town Data'!I83&gt;9,'Town Data'!H83,"*")</f>
        <v>10856213.42</v>
      </c>
      <c r="G87" s="53">
        <f>IF('Town Data'!K83&gt;9,'Town Data'!J83,"*")</f>
        <v>4823187.81</v>
      </c>
      <c r="H87" s="54">
        <f>IF('Town Data'!M83&gt;9,'Town Data'!L83,"*")</f>
        <v>380159.1666661</v>
      </c>
      <c r="I87" s="22">
        <f t="shared" si="3"/>
        <v>0.034423989796619134</v>
      </c>
      <c r="J87" s="22">
        <f t="shared" si="4"/>
        <v>0.23760056111105507</v>
      </c>
      <c r="K87" s="22">
        <f t="shared" si="5"/>
        <v>-0.3067061822786696</v>
      </c>
      <c r="L87" s="15"/>
    </row>
    <row r="88" spans="1:12" ht="15">
      <c r="A88" s="15"/>
      <c r="B88" s="15" t="str">
        <f>'Town Data'!A84</f>
        <v>SWANTON</v>
      </c>
      <c r="C88" s="48">
        <f>IF('Town Data'!C84&gt;9,'Town Data'!B84,"*")</f>
        <v>8925569.7</v>
      </c>
      <c r="D88" s="49">
        <f>IF('Town Data'!E84&gt;9,'Town Data'!D84,"*")</f>
        <v>1806751.76</v>
      </c>
      <c r="E88" s="50" t="str">
        <f>IF('Town Data'!G84&gt;9,'Town Data'!F84,"*")</f>
        <v>*</v>
      </c>
      <c r="F88" s="51">
        <f>IF('Town Data'!I84&gt;9,'Town Data'!H84,"*")</f>
        <v>35352001.22</v>
      </c>
      <c r="G88" s="49">
        <f>IF('Town Data'!K84&gt;9,'Town Data'!J84,"*")</f>
        <v>1978248.9</v>
      </c>
      <c r="H88" s="50" t="str">
        <f>IF('Town Data'!M84&gt;9,'Town Data'!L84,"*")</f>
        <v>*</v>
      </c>
      <c r="I88" s="9">
        <f t="shared" si="3"/>
        <v>-0.7475229296227095</v>
      </c>
      <c r="J88" s="9">
        <f t="shared" si="4"/>
        <v>-0.08669138650854294</v>
      </c>
      <c r="K88" s="9">
        <f t="shared" si="5"/>
      </c>
      <c r="L88" s="15"/>
    </row>
    <row r="89" spans="1:12" ht="15">
      <c r="A89" s="15"/>
      <c r="B89" s="27" t="str">
        <f>'Town Data'!A85</f>
        <v>THETFORD</v>
      </c>
      <c r="C89" s="52">
        <f>IF('Town Data'!C85&gt;9,'Town Data'!B85,"*")</f>
        <v>1655722.75</v>
      </c>
      <c r="D89" s="53">
        <f>IF('Town Data'!E85&gt;9,'Town Data'!D85,"*")</f>
        <v>602446.46</v>
      </c>
      <c r="E89" s="54" t="str">
        <f>IF('Town Data'!G85&gt;9,'Town Data'!F85,"*")</f>
        <v>*</v>
      </c>
      <c r="F89" s="53">
        <f>IF('Town Data'!I85&gt;9,'Town Data'!H85,"*")</f>
        <v>1058314.96</v>
      </c>
      <c r="G89" s="53">
        <f>IF('Town Data'!K85&gt;9,'Town Data'!J85,"*")</f>
        <v>461130.6</v>
      </c>
      <c r="H89" s="54" t="str">
        <f>IF('Town Data'!M85&gt;9,'Town Data'!L85,"*")</f>
        <v>*</v>
      </c>
      <c r="I89" s="22">
        <f t="shared" si="3"/>
        <v>0.5644896014698687</v>
      </c>
      <c r="J89" s="22">
        <f t="shared" si="4"/>
        <v>0.30645517777393216</v>
      </c>
      <c r="K89" s="22">
        <f t="shared" si="5"/>
      </c>
      <c r="L89" s="15"/>
    </row>
    <row r="90" spans="1:12" ht="15">
      <c r="A90" s="15"/>
      <c r="B90" s="15" t="str">
        <f>'Town Data'!A86</f>
        <v>TOWNSHEND</v>
      </c>
      <c r="C90" s="48">
        <f>IF('Town Data'!C86&gt;9,'Town Data'!B86,"*")</f>
        <v>725176.53</v>
      </c>
      <c r="D90" s="49" t="str">
        <f>IF('Town Data'!E86&gt;9,'Town Data'!D86,"*")</f>
        <v>*</v>
      </c>
      <c r="E90" s="50" t="str">
        <f>IF('Town Data'!G86&gt;9,'Town Data'!F86,"*")</f>
        <v>*</v>
      </c>
      <c r="F90" s="51">
        <f>IF('Town Data'!I86&gt;9,'Town Data'!H86,"*")</f>
        <v>791597.09</v>
      </c>
      <c r="G90" s="49" t="str">
        <f>IF('Town Data'!K86&gt;9,'Town Data'!J86,"*")</f>
        <v>*</v>
      </c>
      <c r="H90" s="50" t="str">
        <f>IF('Town Data'!M86&gt;9,'Town Data'!L86,"*")</f>
        <v>*</v>
      </c>
      <c r="I90" s="9">
        <f t="shared" si="3"/>
        <v>-0.08390702901649114</v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VERGENNES</v>
      </c>
      <c r="C91" s="52">
        <f>IF('Town Data'!C87&gt;9,'Town Data'!B87,"*")</f>
        <v>13649852.54</v>
      </c>
      <c r="D91" s="53">
        <f>IF('Town Data'!E87&gt;9,'Town Data'!D87,"*")</f>
        <v>1342517.84</v>
      </c>
      <c r="E91" s="54">
        <f>IF('Town Data'!G87&gt;9,'Town Data'!F87,"*")</f>
        <v>254313.4999998</v>
      </c>
      <c r="F91" s="53">
        <f>IF('Town Data'!I87&gt;9,'Town Data'!H87,"*")</f>
        <v>12658754.61</v>
      </c>
      <c r="G91" s="53">
        <f>IF('Town Data'!K87&gt;9,'Town Data'!J87,"*")</f>
        <v>1402757.7</v>
      </c>
      <c r="H91" s="54">
        <f>IF('Town Data'!M87&gt;9,'Town Data'!L87,"*")</f>
        <v>286942.833333</v>
      </c>
      <c r="I91" s="22">
        <f t="shared" si="3"/>
        <v>0.07829347835031615</v>
      </c>
      <c r="J91" s="22">
        <f t="shared" si="4"/>
        <v>-0.042943881184897344</v>
      </c>
      <c r="K91" s="22">
        <f t="shared" si="5"/>
        <v>-0.1137137072015085</v>
      </c>
      <c r="L91" s="15"/>
    </row>
    <row r="92" spans="1:12" ht="15">
      <c r="A92" s="15"/>
      <c r="B92" s="15" t="str">
        <f>'Town Data'!A88</f>
        <v>WAITSFIELD</v>
      </c>
      <c r="C92" s="48">
        <f>IF('Town Data'!C88&gt;9,'Town Data'!B88,"*")</f>
        <v>8068708.28</v>
      </c>
      <c r="D92" s="49">
        <f>IF('Town Data'!E88&gt;9,'Town Data'!D88,"*")</f>
        <v>3414403.43</v>
      </c>
      <c r="E92" s="50" t="str">
        <f>IF('Town Data'!G88&gt;9,'Town Data'!F88,"*")</f>
        <v>*</v>
      </c>
      <c r="F92" s="51">
        <f>IF('Town Data'!I88&gt;9,'Town Data'!H88,"*")</f>
        <v>8935871.25</v>
      </c>
      <c r="G92" s="49">
        <f>IF('Town Data'!K88&gt;9,'Town Data'!J88,"*")</f>
        <v>3883683.45</v>
      </c>
      <c r="H92" s="50" t="str">
        <f>IF('Town Data'!M88&gt;9,'Town Data'!L88,"*")</f>
        <v>*</v>
      </c>
      <c r="I92" s="9">
        <f t="shared" si="3"/>
        <v>-0.0970429122957652</v>
      </c>
      <c r="J92" s="9">
        <f t="shared" si="4"/>
        <v>-0.12083374611800557</v>
      </c>
      <c r="K92" s="9">
        <f t="shared" si="5"/>
      </c>
      <c r="L92" s="15"/>
    </row>
    <row r="93" spans="1:12" ht="15">
      <c r="A93" s="15"/>
      <c r="B93" s="27" t="str">
        <f>'Town Data'!A89</f>
        <v>WARREN</v>
      </c>
      <c r="C93" s="52">
        <f>IF('Town Data'!C89&gt;9,'Town Data'!B89,"*")</f>
        <v>1433390.31</v>
      </c>
      <c r="D93" s="53">
        <f>IF('Town Data'!E89&gt;9,'Town Data'!D89,"*")</f>
        <v>947045.82</v>
      </c>
      <c r="E93" s="54" t="str">
        <f>IF('Town Data'!G89&gt;9,'Town Data'!F89,"*")</f>
        <v>*</v>
      </c>
      <c r="F93" s="53">
        <f>IF('Town Data'!I89&gt;9,'Town Data'!H89,"*")</f>
        <v>1496094.35</v>
      </c>
      <c r="G93" s="53">
        <f>IF('Town Data'!K89&gt;9,'Town Data'!J89,"*")</f>
        <v>1082348.14</v>
      </c>
      <c r="H93" s="54" t="str">
        <f>IF('Town Data'!M89&gt;9,'Town Data'!L89,"*")</f>
        <v>*</v>
      </c>
      <c r="I93" s="22">
        <f t="shared" si="3"/>
        <v>-0.0419118219382354</v>
      </c>
      <c r="J93" s="22">
        <f t="shared" si="4"/>
        <v>-0.12500813278064113</v>
      </c>
      <c r="K93" s="22">
        <f t="shared" si="5"/>
      </c>
      <c r="L93" s="15"/>
    </row>
    <row r="94" spans="1:12" ht="15">
      <c r="A94" s="15"/>
      <c r="B94" s="15" t="str">
        <f>'Town Data'!A90</f>
        <v>WATERBURY</v>
      </c>
      <c r="C94" s="48">
        <f>IF('Town Data'!C90&gt;9,'Town Data'!B90,"*")</f>
        <v>8548816.6</v>
      </c>
      <c r="D94" s="49">
        <f>IF('Town Data'!E90&gt;9,'Town Data'!D90,"*")</f>
        <v>3338309.8</v>
      </c>
      <c r="E94" s="50">
        <f>IF('Town Data'!G90&gt;9,'Town Data'!F90,"*")</f>
        <v>129286.6666662</v>
      </c>
      <c r="F94" s="51">
        <f>IF('Town Data'!I90&gt;9,'Town Data'!H90,"*")</f>
        <v>8621962.28</v>
      </c>
      <c r="G94" s="49">
        <f>IF('Town Data'!K90&gt;9,'Town Data'!J90,"*")</f>
        <v>3166062.11</v>
      </c>
      <c r="H94" s="50">
        <f>IF('Town Data'!M90&gt;9,'Town Data'!L90,"*")</f>
        <v>426833.3333329</v>
      </c>
      <c r="I94" s="9">
        <f t="shared" si="3"/>
        <v>-0.008483646486098952</v>
      </c>
      <c r="J94" s="9">
        <f t="shared" si="4"/>
        <v>0.054404393854421244</v>
      </c>
      <c r="K94" s="9">
        <f t="shared" si="5"/>
        <v>-0.6971026942608406</v>
      </c>
      <c r="L94" s="15"/>
    </row>
    <row r="95" spans="1:12" ht="15">
      <c r="A95" s="15"/>
      <c r="B95" s="27" t="str">
        <f>'Town Data'!A91</f>
        <v>WATERFORD</v>
      </c>
      <c r="C95" s="52">
        <f>IF('Town Data'!C91&gt;9,'Town Data'!B91,"*")</f>
        <v>922481.18</v>
      </c>
      <c r="D95" s="53">
        <f>IF('Town Data'!E91&gt;9,'Town Data'!D91,"*")</f>
        <v>216988.63</v>
      </c>
      <c r="E95" s="54" t="str">
        <f>IF('Town Data'!G91&gt;9,'Town Data'!F91,"*")</f>
        <v>*</v>
      </c>
      <c r="F95" s="53">
        <f>IF('Town Data'!I91&gt;9,'Town Data'!H91,"*")</f>
        <v>816102.15</v>
      </c>
      <c r="G95" s="53">
        <f>IF('Town Data'!K91&gt;9,'Town Data'!J91,"*")</f>
        <v>414803.14</v>
      </c>
      <c r="H95" s="54" t="str">
        <f>IF('Town Data'!M91&gt;9,'Town Data'!L91,"*")</f>
        <v>*</v>
      </c>
      <c r="I95" s="22">
        <f t="shared" si="3"/>
        <v>0.13035014060433492</v>
      </c>
      <c r="J95" s="22">
        <f t="shared" si="4"/>
        <v>-0.47688768701220535</v>
      </c>
      <c r="K95" s="22">
        <f t="shared" si="5"/>
      </c>
      <c r="L95" s="15"/>
    </row>
    <row r="96" spans="1:12" ht="15">
      <c r="A96" s="15"/>
      <c r="B96" s="15" t="str">
        <f>'Town Data'!A92</f>
        <v>WEATHERSFIELD</v>
      </c>
      <c r="C96" s="48">
        <f>IF('Town Data'!C92&gt;9,'Town Data'!B92,"*")</f>
        <v>1532239.76</v>
      </c>
      <c r="D96" s="49">
        <f>IF('Town Data'!E92&gt;9,'Town Data'!D92,"*")</f>
        <v>326448.85</v>
      </c>
      <c r="E96" s="50" t="str">
        <f>IF('Town Data'!G92&gt;9,'Town Data'!F92,"*")</f>
        <v>*</v>
      </c>
      <c r="F96" s="51">
        <f>IF('Town Data'!I92&gt;9,'Town Data'!H92,"*")</f>
        <v>1275684.51</v>
      </c>
      <c r="G96" s="49">
        <f>IF('Town Data'!K92&gt;9,'Town Data'!J92,"*")</f>
        <v>376345.75</v>
      </c>
      <c r="H96" s="50" t="str">
        <f>IF('Town Data'!M92&gt;9,'Town Data'!L92,"*")</f>
        <v>*</v>
      </c>
      <c r="I96" s="9">
        <f t="shared" si="3"/>
        <v>0.20111183289354198</v>
      </c>
      <c r="J96" s="9">
        <f t="shared" si="4"/>
        <v>-0.13258260522405269</v>
      </c>
      <c r="K96" s="9">
        <f t="shared" si="5"/>
      </c>
      <c r="L96" s="15"/>
    </row>
    <row r="97" spans="1:12" ht="15">
      <c r="A97" s="15"/>
      <c r="B97" s="27" t="str">
        <f>'Town Data'!A93</f>
        <v>WEST RUTLAND</v>
      </c>
      <c r="C97" s="52">
        <f>IF('Town Data'!C93&gt;9,'Town Data'!B93,"*")</f>
        <v>3466589.07</v>
      </c>
      <c r="D97" s="53">
        <f>IF('Town Data'!E93&gt;9,'Town Data'!D93,"*")</f>
        <v>700002.39</v>
      </c>
      <c r="E97" s="54" t="str">
        <f>IF('Town Data'!G93&gt;9,'Town Data'!F93,"*")</f>
        <v>*</v>
      </c>
      <c r="F97" s="53">
        <f>IF('Town Data'!I93&gt;9,'Town Data'!H93,"*")</f>
        <v>3665235.37</v>
      </c>
      <c r="G97" s="53">
        <f>IF('Town Data'!K93&gt;9,'Town Data'!J93,"*")</f>
        <v>769548.76</v>
      </c>
      <c r="H97" s="54" t="str">
        <f>IF('Town Data'!M93&gt;9,'Town Data'!L93,"*")</f>
        <v>*</v>
      </c>
      <c r="I97" s="22">
        <f t="shared" si="3"/>
        <v>-0.054197419796262705</v>
      </c>
      <c r="J97" s="22">
        <f t="shared" si="4"/>
        <v>-0.09037292191855392</v>
      </c>
      <c r="K97" s="22">
        <f t="shared" si="5"/>
      </c>
      <c r="L97" s="15"/>
    </row>
    <row r="98" spans="1:12" ht="15">
      <c r="A98" s="15"/>
      <c r="B98" s="15" t="str">
        <f>'Town Data'!A94</f>
        <v>WESTMINSTER</v>
      </c>
      <c r="C98" s="48">
        <f>IF('Town Data'!C94&gt;9,'Town Data'!B94,"*")</f>
        <v>1670580.17</v>
      </c>
      <c r="D98" s="49">
        <f>IF('Town Data'!E94&gt;9,'Town Data'!D94,"*")</f>
        <v>377516.91</v>
      </c>
      <c r="E98" s="50" t="str">
        <f>IF('Town Data'!G94&gt;9,'Town Data'!F94,"*")</f>
        <v>*</v>
      </c>
      <c r="F98" s="51">
        <f>IF('Town Data'!I94&gt;9,'Town Data'!H94,"*")</f>
        <v>2156239.72</v>
      </c>
      <c r="G98" s="49">
        <f>IF('Town Data'!K94&gt;9,'Town Data'!J94,"*")</f>
        <v>422331.72</v>
      </c>
      <c r="H98" s="50" t="str">
        <f>IF('Town Data'!M94&gt;9,'Town Data'!L94,"*")</f>
        <v>*</v>
      </c>
      <c r="I98" s="9">
        <f t="shared" si="3"/>
        <v>-0.2252344883063374</v>
      </c>
      <c r="J98" s="9">
        <f t="shared" si="4"/>
        <v>-0.1061128205099063</v>
      </c>
      <c r="K98" s="9">
        <f t="shared" si="5"/>
      </c>
      <c r="L98" s="15"/>
    </row>
    <row r="99" spans="1:12" ht="15">
      <c r="A99" s="15"/>
      <c r="B99" s="27" t="str">
        <f>'Town Data'!A95</f>
        <v>WILLIAMSTOWN</v>
      </c>
      <c r="C99" s="52">
        <f>IF('Town Data'!C95&gt;9,'Town Data'!B95,"*")</f>
        <v>1234760.52</v>
      </c>
      <c r="D99" s="53">
        <f>IF('Town Data'!E95&gt;9,'Town Data'!D95,"*")</f>
        <v>381771.99</v>
      </c>
      <c r="E99" s="54" t="str">
        <f>IF('Town Data'!G95&gt;9,'Town Data'!F95,"*")</f>
        <v>*</v>
      </c>
      <c r="F99" s="53">
        <f>IF('Town Data'!I95&gt;9,'Town Data'!H95,"*")</f>
        <v>1213628.72</v>
      </c>
      <c r="G99" s="53">
        <f>IF('Town Data'!K95&gt;9,'Town Data'!J95,"*")</f>
        <v>393020.73</v>
      </c>
      <c r="H99" s="54" t="str">
        <f>IF('Town Data'!M95&gt;9,'Town Data'!L95,"*")</f>
        <v>*</v>
      </c>
      <c r="I99" s="22">
        <f t="shared" si="3"/>
        <v>0.01741207970094845</v>
      </c>
      <c r="J99" s="22">
        <f t="shared" si="4"/>
        <v>-0.028621238375899385</v>
      </c>
      <c r="K99" s="22">
        <f t="shared" si="5"/>
      </c>
      <c r="L99" s="15"/>
    </row>
    <row r="100" spans="1:12" ht="15">
      <c r="A100" s="15"/>
      <c r="B100" s="27" t="str">
        <f>'Town Data'!A96</f>
        <v>WILLISTON</v>
      </c>
      <c r="C100" s="52">
        <f>IF('Town Data'!C96&gt;9,'Town Data'!B96,"*")</f>
        <v>70700344.16</v>
      </c>
      <c r="D100" s="53">
        <f>IF('Town Data'!E96&gt;9,'Town Data'!D96,"*")</f>
        <v>32307520.75</v>
      </c>
      <c r="E100" s="54">
        <f>IF('Town Data'!G96&gt;9,'Town Data'!F96,"*")</f>
        <v>1574574.3333312</v>
      </c>
      <c r="F100" s="53">
        <f>IF('Town Data'!I96&gt;9,'Town Data'!H96,"*")</f>
        <v>77862429.42</v>
      </c>
      <c r="G100" s="53">
        <f>IF('Town Data'!K96&gt;9,'Town Data'!J96,"*")</f>
        <v>34029019.96</v>
      </c>
      <c r="H100" s="54">
        <f>IF('Town Data'!M96&gt;9,'Town Data'!L96,"*")</f>
        <v>1442038.4999973</v>
      </c>
      <c r="I100" s="22">
        <f t="shared" si="3"/>
        <v>-0.09198384013124986</v>
      </c>
      <c r="J100" s="22">
        <f t="shared" si="4"/>
        <v>-0.05058915043758436</v>
      </c>
      <c r="K100" s="22">
        <f t="shared" si="5"/>
        <v>0.09190866494490134</v>
      </c>
      <c r="L100" s="15"/>
    </row>
    <row r="101" spans="1:12" ht="15">
      <c r="A101" s="15"/>
      <c r="B101" s="27" t="str">
        <f>'Town Data'!A97</f>
        <v>WILMINGTON</v>
      </c>
      <c r="C101" s="52">
        <f>IF('Town Data'!C97&gt;9,'Town Data'!B97,"*")</f>
        <v>5218368.06</v>
      </c>
      <c r="D101" s="53">
        <f>IF('Town Data'!E97&gt;9,'Town Data'!D97,"*")</f>
        <v>2756088.8</v>
      </c>
      <c r="E101" s="54" t="str">
        <f>IF('Town Data'!G97&gt;9,'Town Data'!F97,"*")</f>
        <v>*</v>
      </c>
      <c r="F101" s="53">
        <f>IF('Town Data'!I97&gt;9,'Town Data'!H97,"*")</f>
        <v>6619323.27</v>
      </c>
      <c r="G101" s="53">
        <f>IF('Town Data'!K97&gt;9,'Town Data'!J97,"*")</f>
        <v>3995365.32</v>
      </c>
      <c r="H101" s="54" t="str">
        <f>IF('Town Data'!M97&gt;9,'Town Data'!L97,"*")</f>
        <v>*</v>
      </c>
      <c r="I101" s="22">
        <f aca="true" t="shared" si="6" ref="I101:I164">_xlfn.IFERROR((C101-F101)/F101,"")</f>
        <v>-0.21164628963649332</v>
      </c>
      <c r="J101" s="22">
        <f aca="true" t="shared" si="7" ref="J101:J164">_xlfn.IFERROR((D101-G101)/G101,"")</f>
        <v>-0.31017852455104156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WINDSOR</v>
      </c>
      <c r="C102" s="52">
        <f>IF('Town Data'!C98&gt;9,'Town Data'!B98,"*")</f>
        <v>2534530.44</v>
      </c>
      <c r="D102" s="53">
        <f>IF('Town Data'!E98&gt;9,'Town Data'!D98,"*")</f>
        <v>959167.76</v>
      </c>
      <c r="E102" s="54">
        <f>IF('Town Data'!G98&gt;9,'Town Data'!F98,"*")</f>
        <v>18233.1666665</v>
      </c>
      <c r="F102" s="53">
        <f>IF('Town Data'!I98&gt;9,'Town Data'!H98,"*")</f>
        <v>2565733.82</v>
      </c>
      <c r="G102" s="53">
        <f>IF('Town Data'!K98&gt;9,'Town Data'!J98,"*")</f>
        <v>875211.95</v>
      </c>
      <c r="H102" s="54">
        <f>IF('Town Data'!M98&gt;9,'Town Data'!L98,"*")</f>
        <v>16780.1666664</v>
      </c>
      <c r="I102" s="22">
        <f t="shared" si="6"/>
        <v>-0.012161581126135638</v>
      </c>
      <c r="J102" s="22">
        <f t="shared" si="7"/>
        <v>0.09592626106167776</v>
      </c>
      <c r="K102" s="22">
        <f t="shared" si="8"/>
        <v>0.08659031992867124</v>
      </c>
      <c r="L102" s="15"/>
    </row>
    <row r="103" spans="2:12" ht="15">
      <c r="B103" s="27" t="str">
        <f>'Town Data'!A99</f>
        <v>WINHALL</v>
      </c>
      <c r="C103" s="52">
        <f>IF('Town Data'!C99&gt;9,'Town Data'!B99,"*")</f>
        <v>687033.14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>
        <f>IF('Town Data'!I99&gt;9,'Town Data'!H99,"*")</f>
        <v>701706.83</v>
      </c>
      <c r="G103" s="53">
        <f>IF('Town Data'!K99&gt;9,'Town Data'!J99,"*")</f>
        <v>389288.63</v>
      </c>
      <c r="H103" s="54" t="str">
        <f>IF('Town Data'!M99&gt;9,'Town Data'!L99,"*")</f>
        <v>*</v>
      </c>
      <c r="I103" s="22">
        <f t="shared" si="6"/>
        <v>-0.020911425359790136</v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WINOOSKI</v>
      </c>
      <c r="C104" s="52">
        <f>IF('Town Data'!C100&gt;9,'Town Data'!B100,"*")</f>
        <v>18762846.01</v>
      </c>
      <c r="D104" s="53">
        <f>IF('Town Data'!E100&gt;9,'Town Data'!D100,"*")</f>
        <v>1351917.87</v>
      </c>
      <c r="E104" s="54">
        <f>IF('Town Data'!G100&gt;9,'Town Data'!F100,"*")</f>
        <v>199335.1666662</v>
      </c>
      <c r="F104" s="53">
        <f>IF('Town Data'!I100&gt;9,'Town Data'!H100,"*")</f>
        <v>12035446.35</v>
      </c>
      <c r="G104" s="53">
        <f>IF('Town Data'!K100&gt;9,'Town Data'!J100,"*")</f>
        <v>1669648.27</v>
      </c>
      <c r="H104" s="54">
        <f>IF('Town Data'!M100&gt;9,'Town Data'!L100,"*")</f>
        <v>669288.4999998</v>
      </c>
      <c r="I104" s="22">
        <f t="shared" si="6"/>
        <v>0.5589655310124831</v>
      </c>
      <c r="J104" s="22">
        <f t="shared" si="7"/>
        <v>-0.1902978044591391</v>
      </c>
      <c r="K104" s="22">
        <f t="shared" si="8"/>
        <v>-0.7021685466487776</v>
      </c>
      <c r="L104" s="15"/>
    </row>
    <row r="105" spans="2:12" ht="15">
      <c r="B105" s="27" t="str">
        <f>'Town Data'!A101</f>
        <v>WOLCOTT</v>
      </c>
      <c r="C105" s="52">
        <f>IF('Town Data'!C101&gt;9,'Town Data'!B101,"*")</f>
        <v>481196.8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>
        <f>IF('Town Data'!I101&gt;9,'Town Data'!H101,"*")</f>
        <v>552411.22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  <v>-0.1289155929888607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WOODSTOCK</v>
      </c>
      <c r="C106" s="52">
        <f>IF('Town Data'!C102&gt;9,'Town Data'!B102,"*")</f>
        <v>6338751.76</v>
      </c>
      <c r="D106" s="53">
        <f>IF('Town Data'!E102&gt;9,'Town Data'!D102,"*")</f>
        <v>1704837.8</v>
      </c>
      <c r="E106" s="54">
        <f>IF('Town Data'!G102&gt;9,'Town Data'!F102,"*")</f>
        <v>509692.1666662</v>
      </c>
      <c r="F106" s="53">
        <f>IF('Town Data'!I102&gt;9,'Town Data'!H102,"*")</f>
        <v>6218194.13</v>
      </c>
      <c r="G106" s="53">
        <f>IF('Town Data'!K102&gt;9,'Town Data'!J102,"*")</f>
        <v>1600981.32</v>
      </c>
      <c r="H106" s="54">
        <f>IF('Town Data'!M102&gt;9,'Town Data'!L102,"*")</f>
        <v>112780.6666663</v>
      </c>
      <c r="I106" s="22">
        <f t="shared" si="6"/>
        <v>0.019387884565771812</v>
      </c>
      <c r="J106" s="22">
        <f t="shared" si="7"/>
        <v>0.0648705132924349</v>
      </c>
      <c r="K106" s="22">
        <f t="shared" si="8"/>
        <v>3.5193221651570634</v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1020406.92</v>
      </c>
      <c r="C2" s="41">
        <v>13</v>
      </c>
      <c r="D2" s="44">
        <v>306086.51</v>
      </c>
      <c r="E2" s="41">
        <v>13</v>
      </c>
      <c r="F2" s="41">
        <v>0</v>
      </c>
      <c r="G2" s="41">
        <v>0</v>
      </c>
      <c r="H2" s="44">
        <v>1110947.02</v>
      </c>
      <c r="I2" s="41">
        <v>15</v>
      </c>
      <c r="J2" s="44">
        <v>320238.92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7695944.86</v>
      </c>
      <c r="C3" s="41">
        <v>17</v>
      </c>
      <c r="D3" s="44">
        <v>439417.19</v>
      </c>
      <c r="E3" s="41">
        <v>16</v>
      </c>
      <c r="F3" s="41">
        <v>0</v>
      </c>
      <c r="G3" s="41">
        <v>0</v>
      </c>
      <c r="H3" s="44">
        <v>10689247.57</v>
      </c>
      <c r="I3" s="41">
        <v>18</v>
      </c>
      <c r="J3" s="44">
        <v>492670.28</v>
      </c>
      <c r="K3" s="41">
        <v>17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40373934.57</v>
      </c>
      <c r="C4" s="41">
        <v>155</v>
      </c>
      <c r="D4" s="44">
        <v>9896893.08</v>
      </c>
      <c r="E4" s="41">
        <v>148</v>
      </c>
      <c r="F4" s="44">
        <v>274418.8333323</v>
      </c>
      <c r="G4" s="41">
        <v>37</v>
      </c>
      <c r="H4" s="44">
        <v>42807655.14</v>
      </c>
      <c r="I4" s="41">
        <v>152</v>
      </c>
      <c r="J4" s="44">
        <v>10259897.1</v>
      </c>
      <c r="K4" s="41">
        <v>147</v>
      </c>
      <c r="L4" s="44">
        <v>343046.3333321</v>
      </c>
      <c r="M4" s="41">
        <v>40</v>
      </c>
      <c r="N4" s="37"/>
      <c r="O4" s="37"/>
      <c r="P4" s="37"/>
      <c r="Q4" s="37"/>
    </row>
    <row r="5" spans="1:17" ht="15">
      <c r="A5" s="40" t="s">
        <v>70</v>
      </c>
      <c r="B5" s="44">
        <v>12114692.57</v>
      </c>
      <c r="C5" s="41">
        <v>30</v>
      </c>
      <c r="D5" s="44">
        <v>1039355.88</v>
      </c>
      <c r="E5" s="41">
        <v>29</v>
      </c>
      <c r="F5" s="41">
        <v>0</v>
      </c>
      <c r="G5" s="41">
        <v>0</v>
      </c>
      <c r="H5" s="44">
        <v>10102604.01</v>
      </c>
      <c r="I5" s="41">
        <v>29</v>
      </c>
      <c r="J5" s="44">
        <v>1576169.78</v>
      </c>
      <c r="K5" s="41">
        <v>28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14671893.14</v>
      </c>
      <c r="C6" s="41">
        <v>35</v>
      </c>
      <c r="D6" s="44">
        <v>1217447.29</v>
      </c>
      <c r="E6" s="41">
        <v>33</v>
      </c>
      <c r="F6" s="44">
        <v>55048.9999995</v>
      </c>
      <c r="G6" s="41">
        <v>12</v>
      </c>
      <c r="H6" s="44">
        <v>15058217.6</v>
      </c>
      <c r="I6" s="41">
        <v>35</v>
      </c>
      <c r="J6" s="44">
        <v>1305540.24</v>
      </c>
      <c r="K6" s="41">
        <v>33</v>
      </c>
      <c r="L6" s="44">
        <v>53768.9999996</v>
      </c>
      <c r="M6" s="41">
        <v>12</v>
      </c>
      <c r="N6" s="37"/>
      <c r="O6" s="37"/>
      <c r="P6" s="37"/>
      <c r="Q6" s="37"/>
    </row>
    <row r="7" spans="1:17" ht="15">
      <c r="A7" s="40" t="s">
        <v>72</v>
      </c>
      <c r="B7" s="44">
        <v>34871556.49</v>
      </c>
      <c r="C7" s="41">
        <v>173</v>
      </c>
      <c r="D7" s="44">
        <v>10953007.54</v>
      </c>
      <c r="E7" s="41">
        <v>166</v>
      </c>
      <c r="F7" s="44">
        <v>185014.9999986</v>
      </c>
      <c r="G7" s="41">
        <v>51</v>
      </c>
      <c r="H7" s="44">
        <v>33042894.76</v>
      </c>
      <c r="I7" s="41">
        <v>171</v>
      </c>
      <c r="J7" s="44">
        <v>11282962.85</v>
      </c>
      <c r="K7" s="41">
        <v>164</v>
      </c>
      <c r="L7" s="44">
        <v>343201.9999983</v>
      </c>
      <c r="M7" s="41">
        <v>49</v>
      </c>
      <c r="N7" s="37"/>
      <c r="O7" s="37"/>
      <c r="P7" s="37"/>
      <c r="Q7" s="37"/>
    </row>
    <row r="8" spans="1:17" ht="15">
      <c r="A8" s="40" t="s">
        <v>73</v>
      </c>
      <c r="B8" s="44">
        <v>16835571.07</v>
      </c>
      <c r="C8" s="41">
        <v>51</v>
      </c>
      <c r="D8" s="44">
        <v>5803296.01</v>
      </c>
      <c r="E8" s="41">
        <v>50</v>
      </c>
      <c r="F8" s="44">
        <v>145037.9999994</v>
      </c>
      <c r="G8" s="41">
        <v>23</v>
      </c>
      <c r="H8" s="44">
        <v>16842575.68</v>
      </c>
      <c r="I8" s="41">
        <v>47</v>
      </c>
      <c r="J8" s="44">
        <v>5412629.92</v>
      </c>
      <c r="K8" s="41">
        <v>45</v>
      </c>
      <c r="L8" s="44">
        <v>87117.9999994</v>
      </c>
      <c r="M8" s="41">
        <v>24</v>
      </c>
      <c r="N8" s="37"/>
      <c r="O8" s="37"/>
      <c r="P8" s="37"/>
      <c r="Q8" s="37"/>
    </row>
    <row r="9" spans="1:17" ht="15">
      <c r="A9" s="40" t="s">
        <v>74</v>
      </c>
      <c r="B9" s="44">
        <v>1343410.06</v>
      </c>
      <c r="C9" s="41">
        <v>21</v>
      </c>
      <c r="D9" s="44">
        <v>411151.68</v>
      </c>
      <c r="E9" s="41">
        <v>20</v>
      </c>
      <c r="F9" s="41">
        <v>0</v>
      </c>
      <c r="G9" s="41">
        <v>0</v>
      </c>
      <c r="H9" s="44">
        <v>1318353.65</v>
      </c>
      <c r="I9" s="41">
        <v>20</v>
      </c>
      <c r="J9" s="44">
        <v>448827.17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7024086.44</v>
      </c>
      <c r="C10" s="41">
        <v>29</v>
      </c>
      <c r="D10" s="44">
        <v>1660405.23</v>
      </c>
      <c r="E10" s="41">
        <v>28</v>
      </c>
      <c r="F10" s="44">
        <v>43829.3333329</v>
      </c>
      <c r="G10" s="41">
        <v>13</v>
      </c>
      <c r="H10" s="44">
        <v>7843922.15</v>
      </c>
      <c r="I10" s="41">
        <v>28</v>
      </c>
      <c r="J10" s="44">
        <v>1821100.29</v>
      </c>
      <c r="K10" s="41">
        <v>26</v>
      </c>
      <c r="L10" s="44">
        <v>82940.6666663</v>
      </c>
      <c r="M10" s="41">
        <v>13</v>
      </c>
      <c r="N10" s="37"/>
      <c r="O10" s="37"/>
      <c r="P10" s="37"/>
      <c r="Q10" s="37"/>
    </row>
    <row r="11" spans="1:17" ht="15">
      <c r="A11" s="40" t="s">
        <v>76</v>
      </c>
      <c r="B11" s="44">
        <v>5953114.11</v>
      </c>
      <c r="C11" s="41">
        <v>40</v>
      </c>
      <c r="D11" s="44">
        <v>969756.42</v>
      </c>
      <c r="E11" s="41">
        <v>38</v>
      </c>
      <c r="F11" s="41">
        <v>0</v>
      </c>
      <c r="G11" s="41">
        <v>0</v>
      </c>
      <c r="H11" s="44">
        <v>7211265.58</v>
      </c>
      <c r="I11" s="41">
        <v>39</v>
      </c>
      <c r="J11" s="44">
        <v>950147.88</v>
      </c>
      <c r="K11" s="41">
        <v>38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202279490.72</v>
      </c>
      <c r="C12" s="41">
        <v>189</v>
      </c>
      <c r="D12" s="44">
        <v>7846263.61</v>
      </c>
      <c r="E12" s="41">
        <v>177</v>
      </c>
      <c r="F12" s="44">
        <v>455147.9999986</v>
      </c>
      <c r="G12" s="41">
        <v>52</v>
      </c>
      <c r="H12" s="44">
        <v>48966788.16</v>
      </c>
      <c r="I12" s="41">
        <v>183</v>
      </c>
      <c r="J12" s="44">
        <v>8558304.57</v>
      </c>
      <c r="K12" s="41">
        <v>170</v>
      </c>
      <c r="L12" s="44">
        <v>494216.999998</v>
      </c>
      <c r="M12" s="41">
        <v>57</v>
      </c>
      <c r="N12" s="37"/>
      <c r="O12" s="37"/>
      <c r="P12" s="37"/>
      <c r="Q12" s="37"/>
    </row>
    <row r="13" spans="1:17" ht="15">
      <c r="A13" s="40" t="s">
        <v>78</v>
      </c>
      <c r="B13" s="44">
        <v>1298687.67</v>
      </c>
      <c r="C13" s="41">
        <v>12</v>
      </c>
      <c r="D13" s="44">
        <v>206516.11</v>
      </c>
      <c r="E13" s="41">
        <v>10</v>
      </c>
      <c r="F13" s="41">
        <v>0</v>
      </c>
      <c r="G13" s="41">
        <v>0</v>
      </c>
      <c r="H13" s="41">
        <v>508601.95</v>
      </c>
      <c r="I13" s="41">
        <v>10</v>
      </c>
      <c r="J13" s="41">
        <v>237692.4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669395.29</v>
      </c>
      <c r="C14" s="41">
        <v>12</v>
      </c>
      <c r="D14" s="44">
        <v>291096.63</v>
      </c>
      <c r="E14" s="41">
        <v>11</v>
      </c>
      <c r="F14" s="41">
        <v>0</v>
      </c>
      <c r="G14" s="41">
        <v>0</v>
      </c>
      <c r="H14" s="44">
        <v>671545.27</v>
      </c>
      <c r="I14" s="41">
        <v>12</v>
      </c>
      <c r="J14" s="44">
        <v>285628.4</v>
      </c>
      <c r="K14" s="41">
        <v>11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3710124.95</v>
      </c>
      <c r="C15" s="41">
        <v>27</v>
      </c>
      <c r="D15" s="44">
        <v>1174679.45</v>
      </c>
      <c r="E15" s="41">
        <v>26</v>
      </c>
      <c r="F15" s="41">
        <v>0</v>
      </c>
      <c r="G15" s="41">
        <v>0</v>
      </c>
      <c r="H15" s="44">
        <v>3986594.14</v>
      </c>
      <c r="I15" s="41">
        <v>25</v>
      </c>
      <c r="J15" s="44">
        <v>1151201.3</v>
      </c>
      <c r="K15" s="41">
        <v>24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740716.28</v>
      </c>
      <c r="C16" s="41">
        <v>15</v>
      </c>
      <c r="D16" s="44">
        <v>415783.12</v>
      </c>
      <c r="E16" s="41">
        <v>15</v>
      </c>
      <c r="F16" s="41">
        <v>0</v>
      </c>
      <c r="G16" s="41">
        <v>0</v>
      </c>
      <c r="H16" s="44">
        <v>748444.96</v>
      </c>
      <c r="I16" s="41">
        <v>11</v>
      </c>
      <c r="J16" s="44">
        <v>425214.28</v>
      </c>
      <c r="K16" s="41">
        <v>11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89972473.79</v>
      </c>
      <c r="C17" s="41">
        <v>314</v>
      </c>
      <c r="D17" s="44">
        <v>18569908.39</v>
      </c>
      <c r="E17" s="41">
        <v>303</v>
      </c>
      <c r="F17" s="44">
        <v>549733.8333306</v>
      </c>
      <c r="G17" s="41">
        <v>83</v>
      </c>
      <c r="H17" s="44">
        <v>87864596.75</v>
      </c>
      <c r="I17" s="41">
        <v>302</v>
      </c>
      <c r="J17" s="44">
        <v>19031172.3</v>
      </c>
      <c r="K17" s="41">
        <v>292</v>
      </c>
      <c r="L17" s="44">
        <v>670208.4999977</v>
      </c>
      <c r="M17" s="41">
        <v>86</v>
      </c>
      <c r="N17" s="37"/>
      <c r="O17" s="37"/>
      <c r="P17" s="37"/>
      <c r="Q17" s="37"/>
    </row>
    <row r="18" spans="1:17" ht="15">
      <c r="A18" s="40" t="s">
        <v>83</v>
      </c>
      <c r="B18" s="44">
        <v>4885077.22</v>
      </c>
      <c r="C18" s="41">
        <v>33</v>
      </c>
      <c r="D18" s="44">
        <v>1611853.19</v>
      </c>
      <c r="E18" s="41">
        <v>30</v>
      </c>
      <c r="F18" s="41">
        <v>0</v>
      </c>
      <c r="G18" s="41">
        <v>0</v>
      </c>
      <c r="H18" s="44">
        <v>5557505.16</v>
      </c>
      <c r="I18" s="41">
        <v>29</v>
      </c>
      <c r="J18" s="44">
        <v>1732226.55</v>
      </c>
      <c r="K18" s="41">
        <v>29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7010574.02</v>
      </c>
      <c r="C19" s="41">
        <v>35</v>
      </c>
      <c r="D19" s="44">
        <v>837093.31</v>
      </c>
      <c r="E19" s="41">
        <v>33</v>
      </c>
      <c r="F19" s="41">
        <v>0</v>
      </c>
      <c r="G19" s="41">
        <v>0</v>
      </c>
      <c r="H19" s="44">
        <v>7060604.84</v>
      </c>
      <c r="I19" s="41">
        <v>37</v>
      </c>
      <c r="J19" s="44">
        <v>943672.46</v>
      </c>
      <c r="K19" s="41">
        <v>35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1215744.6</v>
      </c>
      <c r="C20" s="41">
        <v>19</v>
      </c>
      <c r="D20" s="44">
        <v>442211.28</v>
      </c>
      <c r="E20" s="41">
        <v>17</v>
      </c>
      <c r="F20" s="41">
        <v>0</v>
      </c>
      <c r="G20" s="41">
        <v>0</v>
      </c>
      <c r="H20" s="44">
        <v>887481.5</v>
      </c>
      <c r="I20" s="41">
        <v>16</v>
      </c>
      <c r="J20" s="44">
        <v>329356.16</v>
      </c>
      <c r="K20" s="41">
        <v>13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385206.51</v>
      </c>
      <c r="C21" s="41">
        <v>11</v>
      </c>
      <c r="D21" s="44">
        <v>125759.6</v>
      </c>
      <c r="E21" s="41">
        <v>10</v>
      </c>
      <c r="F21" s="41">
        <v>0</v>
      </c>
      <c r="G21" s="41">
        <v>0</v>
      </c>
      <c r="H21" s="44">
        <v>410467.68</v>
      </c>
      <c r="I21" s="41">
        <v>11</v>
      </c>
      <c r="J21" s="44">
        <v>116728.87</v>
      </c>
      <c r="K21" s="41">
        <v>11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2667504.28</v>
      </c>
      <c r="C22" s="41">
        <v>34</v>
      </c>
      <c r="D22" s="44">
        <v>697966.17</v>
      </c>
      <c r="E22" s="41">
        <v>30</v>
      </c>
      <c r="F22" s="41">
        <v>91530.9999996</v>
      </c>
      <c r="G22" s="41">
        <v>10</v>
      </c>
      <c r="H22" s="44">
        <v>2558227.54</v>
      </c>
      <c r="I22" s="41">
        <v>35</v>
      </c>
      <c r="J22" s="44">
        <v>690474.17</v>
      </c>
      <c r="K22" s="41">
        <v>32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3890071.21</v>
      </c>
      <c r="C23" s="41">
        <v>27</v>
      </c>
      <c r="D23" s="44">
        <v>1542509.29</v>
      </c>
      <c r="E23" s="41">
        <v>27</v>
      </c>
      <c r="F23" s="44">
        <v>0</v>
      </c>
      <c r="G23" s="41">
        <v>0</v>
      </c>
      <c r="H23" s="44">
        <v>4520444.66</v>
      </c>
      <c r="I23" s="41">
        <v>28</v>
      </c>
      <c r="J23" s="44">
        <v>1902049.45</v>
      </c>
      <c r="K23" s="41">
        <v>27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104004046.3</v>
      </c>
      <c r="C24" s="41">
        <v>125</v>
      </c>
      <c r="D24" s="44">
        <v>25356491.35</v>
      </c>
      <c r="E24" s="41">
        <v>114</v>
      </c>
      <c r="F24" s="41">
        <v>549650.6666649</v>
      </c>
      <c r="G24" s="41">
        <v>42</v>
      </c>
      <c r="H24" s="44">
        <v>108211844.97</v>
      </c>
      <c r="I24" s="41">
        <v>118</v>
      </c>
      <c r="J24" s="44">
        <v>24870492.29</v>
      </c>
      <c r="K24" s="41">
        <v>110</v>
      </c>
      <c r="L24" s="41">
        <v>997722.8333317</v>
      </c>
      <c r="M24" s="41">
        <v>39</v>
      </c>
      <c r="N24" s="37"/>
      <c r="O24" s="37"/>
      <c r="P24" s="37"/>
      <c r="Q24" s="37"/>
    </row>
    <row r="25" spans="1:17" ht="15">
      <c r="A25" s="40" t="s">
        <v>90</v>
      </c>
      <c r="B25" s="44">
        <v>588288.86</v>
      </c>
      <c r="C25" s="41">
        <v>12</v>
      </c>
      <c r="D25" s="41">
        <v>317307.09</v>
      </c>
      <c r="E25" s="41">
        <v>12</v>
      </c>
      <c r="F25" s="41">
        <v>0</v>
      </c>
      <c r="G25" s="41">
        <v>0</v>
      </c>
      <c r="H25" s="44">
        <v>626013.61</v>
      </c>
      <c r="I25" s="41">
        <v>12</v>
      </c>
      <c r="J25" s="44">
        <v>310199.09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1052687.58</v>
      </c>
      <c r="C26" s="41">
        <v>10</v>
      </c>
      <c r="D26" s="44">
        <v>0</v>
      </c>
      <c r="E26" s="41">
        <v>0</v>
      </c>
      <c r="F26" s="41">
        <v>0</v>
      </c>
      <c r="G26" s="41">
        <v>0</v>
      </c>
      <c r="H26" s="44">
        <v>1163636.6</v>
      </c>
      <c r="I26" s="41">
        <v>10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878350.67</v>
      </c>
      <c r="C27" s="41">
        <v>15</v>
      </c>
      <c r="D27" s="44">
        <v>677076.06</v>
      </c>
      <c r="E27" s="41">
        <v>14</v>
      </c>
      <c r="F27" s="44">
        <v>0</v>
      </c>
      <c r="G27" s="41">
        <v>0</v>
      </c>
      <c r="H27" s="44">
        <v>776374.09</v>
      </c>
      <c r="I27" s="41">
        <v>11</v>
      </c>
      <c r="J27" s="44">
        <v>632688.04</v>
      </c>
      <c r="K27" s="41">
        <v>11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14818915.9</v>
      </c>
      <c r="C28" s="41">
        <v>53</v>
      </c>
      <c r="D28" s="44">
        <v>5516565.45</v>
      </c>
      <c r="E28" s="41">
        <v>52</v>
      </c>
      <c r="F28" s="41">
        <v>109717.9999992</v>
      </c>
      <c r="G28" s="41">
        <v>23</v>
      </c>
      <c r="H28" s="44">
        <v>15903042.33</v>
      </c>
      <c r="I28" s="41">
        <v>56</v>
      </c>
      <c r="J28" s="44">
        <v>4652516.87</v>
      </c>
      <c r="K28" s="41">
        <v>54</v>
      </c>
      <c r="L28" s="41">
        <v>112879.9999992</v>
      </c>
      <c r="M28" s="41">
        <v>24</v>
      </c>
      <c r="N28" s="37"/>
      <c r="O28" s="37"/>
      <c r="P28" s="37"/>
      <c r="Q28" s="37"/>
    </row>
    <row r="29" spans="1:17" ht="15">
      <c r="A29" s="40" t="s">
        <v>94</v>
      </c>
      <c r="B29" s="44">
        <v>1474566.66</v>
      </c>
      <c r="C29" s="41">
        <v>22</v>
      </c>
      <c r="D29" s="44">
        <v>486100.67</v>
      </c>
      <c r="E29" s="41">
        <v>20</v>
      </c>
      <c r="F29" s="41">
        <v>0</v>
      </c>
      <c r="G29" s="41">
        <v>0</v>
      </c>
      <c r="H29" s="44">
        <v>1356142.71</v>
      </c>
      <c r="I29" s="41">
        <v>21</v>
      </c>
      <c r="J29" s="44">
        <v>450601.57</v>
      </c>
      <c r="K29" s="41">
        <v>19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1839617.85</v>
      </c>
      <c r="C30" s="41">
        <v>28</v>
      </c>
      <c r="D30" s="44">
        <v>1478470.58</v>
      </c>
      <c r="E30" s="41">
        <v>27</v>
      </c>
      <c r="F30" s="41">
        <v>0</v>
      </c>
      <c r="G30" s="41">
        <v>0</v>
      </c>
      <c r="H30" s="44">
        <v>1884442.92</v>
      </c>
      <c r="I30" s="41">
        <v>25</v>
      </c>
      <c r="J30" s="44">
        <v>1482222.22</v>
      </c>
      <c r="K30" s="41">
        <v>24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1083264.74</v>
      </c>
      <c r="C31" s="41">
        <v>11</v>
      </c>
      <c r="D31" s="44">
        <v>229057.55</v>
      </c>
      <c r="E31" s="41">
        <v>11</v>
      </c>
      <c r="F31" s="41">
        <v>0</v>
      </c>
      <c r="G31" s="41">
        <v>0</v>
      </c>
      <c r="H31" s="44">
        <v>717445.2</v>
      </c>
      <c r="I31" s="41">
        <v>10</v>
      </c>
      <c r="J31" s="44">
        <v>199189.72</v>
      </c>
      <c r="K31" s="41">
        <v>10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3385483.87</v>
      </c>
      <c r="C32" s="41">
        <v>21</v>
      </c>
      <c r="D32" s="44">
        <v>946914.18</v>
      </c>
      <c r="E32" s="41">
        <v>21</v>
      </c>
      <c r="F32" s="44">
        <v>0</v>
      </c>
      <c r="G32" s="41">
        <v>0</v>
      </c>
      <c r="H32" s="44">
        <v>3267168.17</v>
      </c>
      <c r="I32" s="41">
        <v>24</v>
      </c>
      <c r="J32" s="44">
        <v>1180139.98</v>
      </c>
      <c r="K32" s="41">
        <v>23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5915796.23</v>
      </c>
      <c r="C33" s="41">
        <v>41</v>
      </c>
      <c r="D33" s="44">
        <v>1452051.16</v>
      </c>
      <c r="E33" s="41">
        <v>40</v>
      </c>
      <c r="F33" s="44">
        <v>113125.333333</v>
      </c>
      <c r="G33" s="41">
        <v>11</v>
      </c>
      <c r="H33" s="44">
        <v>5973884.3</v>
      </c>
      <c r="I33" s="41">
        <v>40</v>
      </c>
      <c r="J33" s="44">
        <v>1488626.87</v>
      </c>
      <c r="K33" s="41">
        <v>39</v>
      </c>
      <c r="L33" s="44">
        <v>39910.8333331</v>
      </c>
      <c r="M33" s="41">
        <v>11</v>
      </c>
      <c r="N33" s="37"/>
      <c r="O33" s="37"/>
      <c r="P33" s="37"/>
      <c r="Q33" s="37"/>
    </row>
    <row r="34" spans="1:17" ht="15">
      <c r="A34" s="40" t="s">
        <v>99</v>
      </c>
      <c r="B34" s="44">
        <v>31624665.39</v>
      </c>
      <c r="C34" s="41">
        <v>164</v>
      </c>
      <c r="D34" s="44">
        <v>10398085.81</v>
      </c>
      <c r="E34" s="41">
        <v>154</v>
      </c>
      <c r="F34" s="41">
        <v>249761.4999989</v>
      </c>
      <c r="G34" s="41">
        <v>46</v>
      </c>
      <c r="H34" s="44">
        <v>32324106.27</v>
      </c>
      <c r="I34" s="41">
        <v>162</v>
      </c>
      <c r="J34" s="44">
        <v>11482255.39</v>
      </c>
      <c r="K34" s="41">
        <v>153</v>
      </c>
      <c r="L34" s="41">
        <v>879738.8333314</v>
      </c>
      <c r="M34" s="41">
        <v>51</v>
      </c>
      <c r="N34" s="37"/>
      <c r="O34" s="37"/>
      <c r="P34" s="37"/>
      <c r="Q34" s="37"/>
    </row>
    <row r="35" spans="1:17" ht="15">
      <c r="A35" s="40" t="s">
        <v>100</v>
      </c>
      <c r="B35" s="44">
        <v>5591340.38</v>
      </c>
      <c r="C35" s="41">
        <v>33</v>
      </c>
      <c r="D35" s="44">
        <v>1183566.02</v>
      </c>
      <c r="E35" s="41">
        <v>32</v>
      </c>
      <c r="F35" s="41">
        <v>0</v>
      </c>
      <c r="G35" s="41">
        <v>0</v>
      </c>
      <c r="H35" s="44">
        <v>5836689.08</v>
      </c>
      <c r="I35" s="41">
        <v>31</v>
      </c>
      <c r="J35" s="44">
        <v>1165345.14</v>
      </c>
      <c r="K35" s="41">
        <v>30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2665936.4</v>
      </c>
      <c r="C36" s="41">
        <v>21</v>
      </c>
      <c r="D36" s="44">
        <v>1080968.51</v>
      </c>
      <c r="E36" s="41">
        <v>20</v>
      </c>
      <c r="F36" s="41">
        <v>0</v>
      </c>
      <c r="G36" s="41">
        <v>0</v>
      </c>
      <c r="H36" s="44">
        <v>2593361.66</v>
      </c>
      <c r="I36" s="41">
        <v>20</v>
      </c>
      <c r="J36" s="44">
        <v>1064001.15</v>
      </c>
      <c r="K36" s="41">
        <v>19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3363248.23</v>
      </c>
      <c r="C37" s="41">
        <v>16</v>
      </c>
      <c r="D37" s="44">
        <v>251931.59</v>
      </c>
      <c r="E37" s="41">
        <v>15</v>
      </c>
      <c r="F37" s="41">
        <v>0</v>
      </c>
      <c r="G37" s="41">
        <v>0</v>
      </c>
      <c r="H37" s="44">
        <v>4183311.76</v>
      </c>
      <c r="I37" s="41">
        <v>16</v>
      </c>
      <c r="J37" s="44">
        <v>265994.25</v>
      </c>
      <c r="K37" s="41">
        <v>15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1623516.78</v>
      </c>
      <c r="C38" s="41">
        <v>16</v>
      </c>
      <c r="D38" s="44">
        <v>590410.31</v>
      </c>
      <c r="E38" s="41">
        <v>16</v>
      </c>
      <c r="F38" s="41">
        <v>0</v>
      </c>
      <c r="G38" s="41">
        <v>0</v>
      </c>
      <c r="H38" s="44">
        <v>1807015.18</v>
      </c>
      <c r="I38" s="41">
        <v>18</v>
      </c>
      <c r="J38" s="44">
        <v>639968.96</v>
      </c>
      <c r="K38" s="41">
        <v>18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2056475.24</v>
      </c>
      <c r="C39" s="41">
        <v>14</v>
      </c>
      <c r="D39" s="44">
        <v>783398.89</v>
      </c>
      <c r="E39" s="41">
        <v>13</v>
      </c>
      <c r="F39" s="41">
        <v>0</v>
      </c>
      <c r="G39" s="41">
        <v>0</v>
      </c>
      <c r="H39" s="44">
        <v>1916310.91</v>
      </c>
      <c r="I39" s="41">
        <v>15</v>
      </c>
      <c r="J39" s="44">
        <v>669406.12</v>
      </c>
      <c r="K39" s="41">
        <v>14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7403341.18</v>
      </c>
      <c r="C40" s="41">
        <v>34</v>
      </c>
      <c r="D40" s="44">
        <v>1391451.99</v>
      </c>
      <c r="E40" s="41">
        <v>32</v>
      </c>
      <c r="F40" s="44">
        <v>0</v>
      </c>
      <c r="G40" s="41">
        <v>0</v>
      </c>
      <c r="H40" s="44">
        <v>7379819.27</v>
      </c>
      <c r="I40" s="41">
        <v>34</v>
      </c>
      <c r="J40" s="44">
        <v>1399053.24</v>
      </c>
      <c r="K40" s="41">
        <v>34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18171498.17</v>
      </c>
      <c r="C41" s="41">
        <v>106</v>
      </c>
      <c r="D41" s="44">
        <v>6562373.05</v>
      </c>
      <c r="E41" s="41">
        <v>103</v>
      </c>
      <c r="F41" s="41">
        <v>154643.9999991</v>
      </c>
      <c r="G41" s="41">
        <v>40</v>
      </c>
      <c r="H41" s="44">
        <v>19136560.14</v>
      </c>
      <c r="I41" s="41">
        <v>102</v>
      </c>
      <c r="J41" s="44">
        <v>6352352.4</v>
      </c>
      <c r="K41" s="41">
        <v>98</v>
      </c>
      <c r="L41" s="41">
        <v>156188.4999987</v>
      </c>
      <c r="M41" s="41">
        <v>38</v>
      </c>
      <c r="N41" s="37"/>
      <c r="O41" s="37"/>
      <c r="P41" s="37"/>
      <c r="Q41" s="37"/>
    </row>
    <row r="42" spans="1:17" ht="15">
      <c r="A42" s="40" t="s">
        <v>107</v>
      </c>
      <c r="B42" s="44">
        <v>767077.81</v>
      </c>
      <c r="C42" s="41">
        <v>12</v>
      </c>
      <c r="D42" s="44">
        <v>244891.18</v>
      </c>
      <c r="E42" s="41">
        <v>12</v>
      </c>
      <c r="F42" s="41">
        <v>0</v>
      </c>
      <c r="G42" s="41">
        <v>0</v>
      </c>
      <c r="H42" s="44">
        <v>751615.24</v>
      </c>
      <c r="I42" s="41">
        <v>12</v>
      </c>
      <c r="J42" s="44">
        <v>231336.67</v>
      </c>
      <c r="K42" s="41">
        <v>12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1651455.46</v>
      </c>
      <c r="C43" s="41">
        <v>15</v>
      </c>
      <c r="D43" s="44">
        <v>479441.4</v>
      </c>
      <c r="E43" s="41">
        <v>15</v>
      </c>
      <c r="F43" s="41">
        <v>0</v>
      </c>
      <c r="G43" s="41">
        <v>0</v>
      </c>
      <c r="H43" s="44">
        <v>1691179.14</v>
      </c>
      <c r="I43" s="41">
        <v>15</v>
      </c>
      <c r="J43" s="44">
        <v>567111.96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9156478.9</v>
      </c>
      <c r="C44" s="41">
        <v>27</v>
      </c>
      <c r="D44" s="44">
        <v>1267344.96</v>
      </c>
      <c r="E44" s="41">
        <v>24</v>
      </c>
      <c r="F44" s="41">
        <v>0</v>
      </c>
      <c r="G44" s="41">
        <v>0</v>
      </c>
      <c r="H44" s="44">
        <v>5385558.59</v>
      </c>
      <c r="I44" s="41">
        <v>27</v>
      </c>
      <c r="J44" s="44">
        <v>1328746.29</v>
      </c>
      <c r="K44" s="41">
        <v>26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918643.29</v>
      </c>
      <c r="C45" s="41">
        <v>16</v>
      </c>
      <c r="D45" s="44">
        <v>305195.68</v>
      </c>
      <c r="E45" s="41">
        <v>16</v>
      </c>
      <c r="F45" s="41">
        <v>0</v>
      </c>
      <c r="G45" s="41">
        <v>0</v>
      </c>
      <c r="H45" s="44">
        <v>652503.28</v>
      </c>
      <c r="I45" s="41">
        <v>14</v>
      </c>
      <c r="J45" s="44">
        <v>306597.53</v>
      </c>
      <c r="K45" s="41">
        <v>13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874474.7</v>
      </c>
      <c r="C46" s="41">
        <v>12</v>
      </c>
      <c r="D46" s="44">
        <v>353667.66</v>
      </c>
      <c r="E46" s="41">
        <v>11</v>
      </c>
      <c r="F46" s="41">
        <v>0</v>
      </c>
      <c r="G46" s="41">
        <v>0</v>
      </c>
      <c r="H46" s="44">
        <v>961007.02</v>
      </c>
      <c r="I46" s="41">
        <v>12</v>
      </c>
      <c r="J46" s="44">
        <v>459539.7</v>
      </c>
      <c r="K46" s="41">
        <v>12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1844561.65</v>
      </c>
      <c r="C47" s="41">
        <v>14</v>
      </c>
      <c r="D47" s="44">
        <v>595628.58</v>
      </c>
      <c r="E47" s="41">
        <v>14</v>
      </c>
      <c r="F47" s="41">
        <v>0</v>
      </c>
      <c r="G47" s="41">
        <v>0</v>
      </c>
      <c r="H47" s="44">
        <v>1189570.46</v>
      </c>
      <c r="I47" s="41">
        <v>13</v>
      </c>
      <c r="J47" s="44">
        <v>524828.5</v>
      </c>
      <c r="K47" s="41">
        <v>13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9539913.91</v>
      </c>
      <c r="C48" s="41">
        <v>29</v>
      </c>
      <c r="D48" s="44">
        <v>2987457.03</v>
      </c>
      <c r="E48" s="41">
        <v>28</v>
      </c>
      <c r="F48" s="41">
        <v>0</v>
      </c>
      <c r="G48" s="41">
        <v>0</v>
      </c>
      <c r="H48" s="44">
        <v>9823820.75</v>
      </c>
      <c r="I48" s="41">
        <v>26</v>
      </c>
      <c r="J48" s="44">
        <v>3053831.23</v>
      </c>
      <c r="K48" s="41">
        <v>25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4903598.01</v>
      </c>
      <c r="C49" s="41">
        <v>29</v>
      </c>
      <c r="D49" s="44">
        <v>3983934.28</v>
      </c>
      <c r="E49" s="41">
        <v>28</v>
      </c>
      <c r="F49" s="41">
        <v>0</v>
      </c>
      <c r="G49" s="41">
        <v>0</v>
      </c>
      <c r="H49" s="44">
        <v>4212442.53</v>
      </c>
      <c r="I49" s="41">
        <v>28</v>
      </c>
      <c r="J49" s="44">
        <v>3396828.24</v>
      </c>
      <c r="K49" s="41">
        <v>27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2852275.43</v>
      </c>
      <c r="C50" s="41">
        <v>23</v>
      </c>
      <c r="D50" s="44">
        <v>1049753.87</v>
      </c>
      <c r="E50" s="41">
        <v>21</v>
      </c>
      <c r="F50" s="41">
        <v>0</v>
      </c>
      <c r="G50" s="41">
        <v>0</v>
      </c>
      <c r="H50" s="44">
        <v>2812103.82</v>
      </c>
      <c r="I50" s="41">
        <v>21</v>
      </c>
      <c r="J50" s="44">
        <v>1008236.77</v>
      </c>
      <c r="K50" s="41">
        <v>20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6859736.73</v>
      </c>
      <c r="C51" s="41">
        <v>38</v>
      </c>
      <c r="D51" s="44">
        <v>4167413.81</v>
      </c>
      <c r="E51" s="41">
        <v>37</v>
      </c>
      <c r="F51" s="44">
        <v>0</v>
      </c>
      <c r="G51" s="41">
        <v>0</v>
      </c>
      <c r="H51" s="44">
        <v>6980286.44</v>
      </c>
      <c r="I51" s="41">
        <v>36</v>
      </c>
      <c r="J51" s="44">
        <v>4246997.27</v>
      </c>
      <c r="K51" s="41">
        <v>35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7647932.83</v>
      </c>
      <c r="C52" s="41">
        <v>54</v>
      </c>
      <c r="D52" s="44">
        <v>2685960.14</v>
      </c>
      <c r="E52" s="41">
        <v>51</v>
      </c>
      <c r="F52" s="44">
        <v>90824.4999996</v>
      </c>
      <c r="G52" s="41">
        <v>14</v>
      </c>
      <c r="H52" s="44">
        <v>9036092.26</v>
      </c>
      <c r="I52" s="41">
        <v>52</v>
      </c>
      <c r="J52" s="44">
        <v>2802481.12</v>
      </c>
      <c r="K52" s="41">
        <v>47</v>
      </c>
      <c r="L52" s="44">
        <v>54400.9999995</v>
      </c>
      <c r="M52" s="41">
        <v>15</v>
      </c>
      <c r="N52" s="37"/>
      <c r="O52" s="37"/>
      <c r="P52" s="37"/>
      <c r="Q52" s="37"/>
    </row>
    <row r="53" spans="1:17" ht="15">
      <c r="A53" s="40" t="s">
        <v>118</v>
      </c>
      <c r="B53" s="44">
        <v>33776920</v>
      </c>
      <c r="C53" s="41">
        <v>150</v>
      </c>
      <c r="D53" s="44">
        <v>8384178.22</v>
      </c>
      <c r="E53" s="41">
        <v>140</v>
      </c>
      <c r="F53" s="44">
        <v>317256.1666653</v>
      </c>
      <c r="G53" s="41">
        <v>37</v>
      </c>
      <c r="H53" s="44">
        <v>35009749.32</v>
      </c>
      <c r="I53" s="41">
        <v>150</v>
      </c>
      <c r="J53" s="44">
        <v>8866636.17</v>
      </c>
      <c r="K53" s="41">
        <v>144</v>
      </c>
      <c r="L53" s="44">
        <v>395575.6666655</v>
      </c>
      <c r="M53" s="41">
        <v>34</v>
      </c>
      <c r="N53" s="37"/>
      <c r="O53" s="37"/>
      <c r="P53" s="37"/>
      <c r="Q53" s="37"/>
    </row>
    <row r="54" spans="1:17" ht="15">
      <c r="A54" s="40" t="s">
        <v>119</v>
      </c>
      <c r="B54" s="44">
        <v>31289009.06</v>
      </c>
      <c r="C54" s="41">
        <v>117</v>
      </c>
      <c r="D54" s="44">
        <v>8410602.42</v>
      </c>
      <c r="E54" s="41">
        <v>117</v>
      </c>
      <c r="F54" s="44">
        <v>148953.8333324</v>
      </c>
      <c r="G54" s="41">
        <v>32</v>
      </c>
      <c r="H54" s="44">
        <v>30516325.91</v>
      </c>
      <c r="I54" s="41">
        <v>109</v>
      </c>
      <c r="J54" s="44">
        <v>9994420.78</v>
      </c>
      <c r="K54" s="41">
        <v>109</v>
      </c>
      <c r="L54" s="44">
        <v>103858.6666654</v>
      </c>
      <c r="M54" s="41">
        <v>32</v>
      </c>
      <c r="N54" s="37"/>
      <c r="O54" s="37"/>
      <c r="P54" s="37"/>
      <c r="Q54" s="37"/>
    </row>
    <row r="55" spans="1:17" ht="15">
      <c r="A55" s="40" t="s">
        <v>120</v>
      </c>
      <c r="B55" s="44">
        <v>15744063.64</v>
      </c>
      <c r="C55" s="41">
        <v>62</v>
      </c>
      <c r="D55" s="44">
        <v>3527077.84</v>
      </c>
      <c r="E55" s="41">
        <v>58</v>
      </c>
      <c r="F55" s="44">
        <v>33947.3333327</v>
      </c>
      <c r="G55" s="41">
        <v>18</v>
      </c>
      <c r="H55" s="44">
        <v>20555050.13</v>
      </c>
      <c r="I55" s="41">
        <v>61</v>
      </c>
      <c r="J55" s="44">
        <v>4098695.27</v>
      </c>
      <c r="K55" s="41">
        <v>59</v>
      </c>
      <c r="L55" s="44">
        <v>47822.6666662</v>
      </c>
      <c r="M55" s="41">
        <v>16</v>
      </c>
      <c r="N55" s="37"/>
      <c r="O55" s="37"/>
      <c r="P55" s="37"/>
      <c r="Q55" s="37"/>
    </row>
    <row r="56" spans="1:17" ht="15">
      <c r="A56" s="40" t="s">
        <v>121</v>
      </c>
      <c r="B56" s="44">
        <v>16679265.75</v>
      </c>
      <c r="C56" s="41">
        <v>103</v>
      </c>
      <c r="D56" s="44">
        <v>5513976.4</v>
      </c>
      <c r="E56" s="41">
        <v>101</v>
      </c>
      <c r="F56" s="44">
        <v>122661.3333328</v>
      </c>
      <c r="G56" s="41">
        <v>22</v>
      </c>
      <c r="H56" s="44">
        <v>18184946.79</v>
      </c>
      <c r="I56" s="41">
        <v>99</v>
      </c>
      <c r="J56" s="44">
        <v>6241079.68</v>
      </c>
      <c r="K56" s="41">
        <v>98</v>
      </c>
      <c r="L56" s="44">
        <v>187141.3333323</v>
      </c>
      <c r="M56" s="41">
        <v>25</v>
      </c>
      <c r="N56" s="37"/>
      <c r="O56" s="37"/>
      <c r="P56" s="37"/>
      <c r="Q56" s="37"/>
    </row>
    <row r="57" spans="1:17" ht="15">
      <c r="A57" s="40" t="s">
        <v>122</v>
      </c>
      <c r="B57" s="44">
        <v>22432689.26</v>
      </c>
      <c r="C57" s="41">
        <v>91</v>
      </c>
      <c r="D57" s="44">
        <v>6247666.18</v>
      </c>
      <c r="E57" s="41">
        <v>90</v>
      </c>
      <c r="F57" s="41">
        <v>231473.6666655</v>
      </c>
      <c r="G57" s="41">
        <v>41</v>
      </c>
      <c r="H57" s="44">
        <v>23736832.08</v>
      </c>
      <c r="I57" s="41">
        <v>91</v>
      </c>
      <c r="J57" s="44">
        <v>6078654.43</v>
      </c>
      <c r="K57" s="41">
        <v>89</v>
      </c>
      <c r="L57" s="41">
        <v>305021.3333324</v>
      </c>
      <c r="M57" s="41">
        <v>37</v>
      </c>
      <c r="N57" s="37"/>
      <c r="O57" s="37"/>
      <c r="P57" s="37"/>
      <c r="Q57" s="37"/>
    </row>
    <row r="58" spans="1:17" ht="15">
      <c r="A58" s="40" t="s">
        <v>123</v>
      </c>
      <c r="B58" s="44">
        <v>9528618.45</v>
      </c>
      <c r="C58" s="41">
        <v>25</v>
      </c>
      <c r="D58" s="44">
        <v>570677.97</v>
      </c>
      <c r="E58" s="41">
        <v>23</v>
      </c>
      <c r="F58" s="41">
        <v>0</v>
      </c>
      <c r="G58" s="41">
        <v>0</v>
      </c>
      <c r="H58" s="44">
        <v>10920530.91</v>
      </c>
      <c r="I58" s="41">
        <v>27</v>
      </c>
      <c r="J58" s="44">
        <v>520605.66</v>
      </c>
      <c r="K58" s="41">
        <v>24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3017118.66</v>
      </c>
      <c r="C59" s="41">
        <v>11</v>
      </c>
      <c r="D59" s="44">
        <v>218757.85</v>
      </c>
      <c r="E59" s="41">
        <v>10</v>
      </c>
      <c r="F59" s="44">
        <v>0</v>
      </c>
      <c r="G59" s="41">
        <v>0</v>
      </c>
      <c r="H59" s="44">
        <v>3618658.87</v>
      </c>
      <c r="I59" s="41">
        <v>11</v>
      </c>
      <c r="J59" s="44">
        <v>183196.82</v>
      </c>
      <c r="K59" s="41">
        <v>11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14931334.36</v>
      </c>
      <c r="C60" s="41">
        <v>96</v>
      </c>
      <c r="D60" s="44">
        <v>3465501.02</v>
      </c>
      <c r="E60" s="41">
        <v>94</v>
      </c>
      <c r="F60" s="41">
        <v>60167.3333324</v>
      </c>
      <c r="G60" s="41">
        <v>31</v>
      </c>
      <c r="H60" s="44">
        <v>17762817.94</v>
      </c>
      <c r="I60" s="41">
        <v>91</v>
      </c>
      <c r="J60" s="44">
        <v>3933714.76</v>
      </c>
      <c r="K60" s="41">
        <v>89</v>
      </c>
      <c r="L60" s="41">
        <v>74590.4999991</v>
      </c>
      <c r="M60" s="41">
        <v>28</v>
      </c>
      <c r="N60" s="37"/>
      <c r="O60" s="37"/>
      <c r="P60" s="37"/>
      <c r="Q60" s="37"/>
    </row>
    <row r="61" spans="1:17" ht="15">
      <c r="A61" s="40" t="s">
        <v>126</v>
      </c>
      <c r="B61" s="44">
        <v>5121561.23</v>
      </c>
      <c r="C61" s="41">
        <v>36</v>
      </c>
      <c r="D61" s="44">
        <v>1095003.44</v>
      </c>
      <c r="E61" s="41">
        <v>34</v>
      </c>
      <c r="F61" s="41">
        <v>0</v>
      </c>
      <c r="G61" s="41">
        <v>0</v>
      </c>
      <c r="H61" s="44">
        <v>5513551.75</v>
      </c>
      <c r="I61" s="41">
        <v>36</v>
      </c>
      <c r="J61" s="44">
        <v>1156519.79</v>
      </c>
      <c r="K61" s="41">
        <v>35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17092604.86</v>
      </c>
      <c r="C62" s="41">
        <v>18</v>
      </c>
      <c r="D62" s="44">
        <v>716055.97</v>
      </c>
      <c r="E62" s="41">
        <v>17</v>
      </c>
      <c r="F62" s="41">
        <v>0</v>
      </c>
      <c r="G62" s="41">
        <v>0</v>
      </c>
      <c r="H62" s="44">
        <v>14436392.06</v>
      </c>
      <c r="I62" s="41">
        <v>17</v>
      </c>
      <c r="J62" s="44">
        <v>623542.2</v>
      </c>
      <c r="K62" s="41">
        <v>16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2158264.89</v>
      </c>
      <c r="C63" s="41">
        <v>20</v>
      </c>
      <c r="D63" s="44">
        <v>751788.67</v>
      </c>
      <c r="E63" s="41">
        <v>20</v>
      </c>
      <c r="F63" s="41">
        <v>0</v>
      </c>
      <c r="G63" s="41">
        <v>0</v>
      </c>
      <c r="H63" s="44">
        <v>2476719.13</v>
      </c>
      <c r="I63" s="41">
        <v>20</v>
      </c>
      <c r="J63" s="44">
        <v>691403.52</v>
      </c>
      <c r="K63" s="41">
        <v>20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1913874.17</v>
      </c>
      <c r="C64" s="41">
        <v>29</v>
      </c>
      <c r="D64" s="44">
        <v>621383.5</v>
      </c>
      <c r="E64" s="41">
        <v>27</v>
      </c>
      <c r="F64" s="41">
        <v>0</v>
      </c>
      <c r="G64" s="41">
        <v>0</v>
      </c>
      <c r="H64" s="44">
        <v>2339314.35</v>
      </c>
      <c r="I64" s="41">
        <v>27</v>
      </c>
      <c r="J64" s="44">
        <v>669713.38</v>
      </c>
      <c r="K64" s="41">
        <v>26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674340.87</v>
      </c>
      <c r="C65" s="41">
        <v>11</v>
      </c>
      <c r="D65" s="44">
        <v>393453.74</v>
      </c>
      <c r="E65" s="41">
        <v>11</v>
      </c>
      <c r="F65" s="44">
        <v>0</v>
      </c>
      <c r="G65" s="41">
        <v>0</v>
      </c>
      <c r="H65" s="44">
        <v>708294.56</v>
      </c>
      <c r="I65" s="41">
        <v>10</v>
      </c>
      <c r="J65" s="44">
        <v>0</v>
      </c>
      <c r="K65" s="41">
        <v>0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1028081.4</v>
      </c>
      <c r="C66" s="41">
        <v>15</v>
      </c>
      <c r="D66" s="44">
        <v>316989.41</v>
      </c>
      <c r="E66" s="41">
        <v>13</v>
      </c>
      <c r="F66" s="41">
        <v>0</v>
      </c>
      <c r="G66" s="41">
        <v>0</v>
      </c>
      <c r="H66" s="44">
        <v>1197683.82</v>
      </c>
      <c r="I66" s="41">
        <v>18</v>
      </c>
      <c r="J66" s="44">
        <v>420569.26</v>
      </c>
      <c r="K66" s="41">
        <v>15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7074139.5</v>
      </c>
      <c r="C67" s="41">
        <v>58</v>
      </c>
      <c r="D67" s="44">
        <v>1761620.83</v>
      </c>
      <c r="E67" s="41">
        <v>54</v>
      </c>
      <c r="F67" s="41">
        <v>75619.4999996</v>
      </c>
      <c r="G67" s="41">
        <v>13</v>
      </c>
      <c r="H67" s="44">
        <v>6684887.86</v>
      </c>
      <c r="I67" s="41">
        <v>55</v>
      </c>
      <c r="J67" s="44">
        <v>1841362.3</v>
      </c>
      <c r="K67" s="41">
        <v>50</v>
      </c>
      <c r="L67" s="41">
        <v>24132.3333329</v>
      </c>
      <c r="M67" s="41">
        <v>11</v>
      </c>
      <c r="N67" s="37"/>
      <c r="O67" s="37"/>
      <c r="P67" s="37"/>
      <c r="Q67" s="37"/>
    </row>
    <row r="68" spans="1:17" ht="15">
      <c r="A68" s="40" t="s">
        <v>133</v>
      </c>
      <c r="B68" s="44">
        <v>5111933.18</v>
      </c>
      <c r="C68" s="41">
        <v>17</v>
      </c>
      <c r="D68" s="44">
        <v>247639.67</v>
      </c>
      <c r="E68" s="41">
        <v>14</v>
      </c>
      <c r="F68" s="41">
        <v>0</v>
      </c>
      <c r="G68" s="41">
        <v>0</v>
      </c>
      <c r="H68" s="44">
        <v>5702581.26</v>
      </c>
      <c r="I68" s="41">
        <v>14</v>
      </c>
      <c r="J68" s="44">
        <v>261083.33</v>
      </c>
      <c r="K68" s="41">
        <v>10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9245306.52</v>
      </c>
      <c r="C69" s="41">
        <v>20</v>
      </c>
      <c r="D69" s="44">
        <v>1982611.52</v>
      </c>
      <c r="E69" s="41">
        <v>20</v>
      </c>
      <c r="F69" s="41">
        <v>0</v>
      </c>
      <c r="G69" s="41">
        <v>0</v>
      </c>
      <c r="H69" s="44">
        <v>6619725.71</v>
      </c>
      <c r="I69" s="41">
        <v>20</v>
      </c>
      <c r="J69" s="44">
        <v>2033076.79</v>
      </c>
      <c r="K69" s="41">
        <v>20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859603.14</v>
      </c>
      <c r="C70" s="41">
        <v>14</v>
      </c>
      <c r="D70" s="44">
        <v>320233.94</v>
      </c>
      <c r="E70" s="41">
        <v>14</v>
      </c>
      <c r="F70" s="41">
        <v>0</v>
      </c>
      <c r="G70" s="41">
        <v>0</v>
      </c>
      <c r="H70" s="44">
        <v>1539681.65</v>
      </c>
      <c r="I70" s="41">
        <v>15</v>
      </c>
      <c r="J70" s="44">
        <v>269229.53</v>
      </c>
      <c r="K70" s="41">
        <v>15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5654237.59</v>
      </c>
      <c r="C71" s="41">
        <v>44</v>
      </c>
      <c r="D71" s="44">
        <v>1269524.23</v>
      </c>
      <c r="E71" s="41">
        <v>42</v>
      </c>
      <c r="F71" s="44">
        <v>33103.9999999</v>
      </c>
      <c r="G71" s="41">
        <v>10</v>
      </c>
      <c r="H71" s="44">
        <v>5898361.32</v>
      </c>
      <c r="I71" s="41">
        <v>44</v>
      </c>
      <c r="J71" s="44">
        <v>1348111.82</v>
      </c>
      <c r="K71" s="41">
        <v>44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3236518.48</v>
      </c>
      <c r="C72" s="41">
        <v>21</v>
      </c>
      <c r="D72" s="44">
        <v>1021390.09</v>
      </c>
      <c r="E72" s="41">
        <v>20</v>
      </c>
      <c r="F72" s="44">
        <v>0</v>
      </c>
      <c r="G72" s="41">
        <v>0</v>
      </c>
      <c r="H72" s="44">
        <v>5076920.3</v>
      </c>
      <c r="I72" s="41">
        <v>23</v>
      </c>
      <c r="J72" s="44">
        <v>1155719.96</v>
      </c>
      <c r="K72" s="41">
        <v>21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37875055.24</v>
      </c>
      <c r="C73" s="41">
        <v>224</v>
      </c>
      <c r="D73" s="41">
        <v>16108277.34</v>
      </c>
      <c r="E73" s="41">
        <v>220</v>
      </c>
      <c r="F73" s="41">
        <v>468992.6666648</v>
      </c>
      <c r="G73" s="41">
        <v>64</v>
      </c>
      <c r="H73" s="44">
        <v>41353816.67</v>
      </c>
      <c r="I73" s="41">
        <v>217</v>
      </c>
      <c r="J73" s="41">
        <v>16418505.7</v>
      </c>
      <c r="K73" s="41">
        <v>213</v>
      </c>
      <c r="L73" s="41">
        <v>459879.9999979</v>
      </c>
      <c r="M73" s="41">
        <v>60</v>
      </c>
      <c r="N73" s="37"/>
      <c r="O73" s="37"/>
      <c r="P73" s="37"/>
      <c r="Q73" s="37"/>
    </row>
    <row r="74" spans="1:17" ht="15">
      <c r="A74" s="40" t="s">
        <v>139</v>
      </c>
      <c r="B74" s="44">
        <v>24424527.46</v>
      </c>
      <c r="C74" s="41">
        <v>69</v>
      </c>
      <c r="D74" s="44">
        <v>8356368.59</v>
      </c>
      <c r="E74" s="41">
        <v>66</v>
      </c>
      <c r="F74" s="44">
        <v>1139645.9999994</v>
      </c>
      <c r="G74" s="41">
        <v>30</v>
      </c>
      <c r="H74" s="44">
        <v>24914574.19</v>
      </c>
      <c r="I74" s="41">
        <v>73</v>
      </c>
      <c r="J74" s="44">
        <v>8624265.1</v>
      </c>
      <c r="K74" s="41">
        <v>70</v>
      </c>
      <c r="L74" s="44">
        <v>2096769.6666657</v>
      </c>
      <c r="M74" s="41">
        <v>27</v>
      </c>
      <c r="N74" s="37"/>
      <c r="O74" s="37"/>
      <c r="P74" s="37"/>
      <c r="Q74" s="37"/>
    </row>
    <row r="75" spans="1:17" ht="15">
      <c r="A75" s="40" t="s">
        <v>140</v>
      </c>
      <c r="B75" s="44">
        <v>6498507.1</v>
      </c>
      <c r="C75" s="41">
        <v>10</v>
      </c>
      <c r="D75" s="44">
        <v>0</v>
      </c>
      <c r="E75" s="41">
        <v>0</v>
      </c>
      <c r="F75" s="44">
        <v>0</v>
      </c>
      <c r="G75" s="41">
        <v>0</v>
      </c>
      <c r="H75" s="44">
        <v>4676691.25</v>
      </c>
      <c r="I75" s="41">
        <v>10</v>
      </c>
      <c r="J75" s="44">
        <v>0</v>
      </c>
      <c r="K75" s="41">
        <v>0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141</v>
      </c>
      <c r="B76" s="44">
        <v>16547002.3</v>
      </c>
      <c r="C76" s="41">
        <v>79</v>
      </c>
      <c r="D76" s="44">
        <v>4404074.36</v>
      </c>
      <c r="E76" s="41">
        <v>75</v>
      </c>
      <c r="F76" s="41">
        <v>91572.3333328</v>
      </c>
      <c r="G76" s="41">
        <v>14</v>
      </c>
      <c r="H76" s="44">
        <v>16993203.64</v>
      </c>
      <c r="I76" s="41">
        <v>79</v>
      </c>
      <c r="J76" s="44">
        <v>4626138.08</v>
      </c>
      <c r="K76" s="41">
        <v>76</v>
      </c>
      <c r="L76" s="41">
        <v>24975.9999996</v>
      </c>
      <c r="M76" s="41">
        <v>14</v>
      </c>
      <c r="N76" s="37"/>
      <c r="O76" s="37"/>
      <c r="P76" s="37"/>
      <c r="Q76" s="37"/>
    </row>
    <row r="77" spans="1:17" ht="15">
      <c r="A77" s="37" t="s">
        <v>142</v>
      </c>
      <c r="B77" s="42">
        <v>133976076.06</v>
      </c>
      <c r="C77" s="37">
        <v>315</v>
      </c>
      <c r="D77" s="42">
        <v>25753442.12</v>
      </c>
      <c r="E77" s="37">
        <v>293</v>
      </c>
      <c r="F77" s="42">
        <v>1228268.4999957</v>
      </c>
      <c r="G77" s="37">
        <v>133</v>
      </c>
      <c r="H77" s="42">
        <v>144664175.46</v>
      </c>
      <c r="I77" s="37">
        <v>314</v>
      </c>
      <c r="J77" s="42">
        <v>27450374.78</v>
      </c>
      <c r="K77" s="37">
        <v>291</v>
      </c>
      <c r="L77" s="42">
        <v>1631611.8333288</v>
      </c>
      <c r="M77" s="37">
        <v>128</v>
      </c>
      <c r="N77" s="37"/>
      <c r="O77" s="37"/>
      <c r="P77" s="37"/>
      <c r="Q77" s="37"/>
    </row>
    <row r="78" spans="1:17" ht="15">
      <c r="A78" s="37" t="s">
        <v>143</v>
      </c>
      <c r="B78" s="42">
        <v>2268060.07</v>
      </c>
      <c r="C78" s="37">
        <v>17</v>
      </c>
      <c r="D78" s="42">
        <v>485002.55</v>
      </c>
      <c r="E78" s="37">
        <v>17</v>
      </c>
      <c r="F78" s="42">
        <v>0</v>
      </c>
      <c r="G78" s="37">
        <v>0</v>
      </c>
      <c r="H78" s="42">
        <v>1395620.25</v>
      </c>
      <c r="I78" s="37">
        <v>17</v>
      </c>
      <c r="J78" s="42">
        <v>427951.59</v>
      </c>
      <c r="K78" s="37">
        <v>17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144</v>
      </c>
      <c r="B79" s="42">
        <v>19485825.52</v>
      </c>
      <c r="C79" s="37">
        <v>62</v>
      </c>
      <c r="D79" s="42">
        <v>4465905.35</v>
      </c>
      <c r="E79" s="37">
        <v>61</v>
      </c>
      <c r="F79" s="42">
        <v>289348.3333328</v>
      </c>
      <c r="G79" s="37">
        <v>23</v>
      </c>
      <c r="H79" s="42">
        <v>19583723.15</v>
      </c>
      <c r="I79" s="37">
        <v>70</v>
      </c>
      <c r="J79" s="42">
        <v>4553090.17</v>
      </c>
      <c r="K79" s="37">
        <v>67</v>
      </c>
      <c r="L79" s="42">
        <v>542060.6666659</v>
      </c>
      <c r="M79" s="37">
        <v>26</v>
      </c>
      <c r="N79" s="37"/>
      <c r="O79" s="37"/>
      <c r="P79" s="37"/>
      <c r="Q79" s="37"/>
    </row>
    <row r="80" spans="1:17" ht="15">
      <c r="A80" s="37" t="s">
        <v>145</v>
      </c>
      <c r="B80" s="42">
        <v>49694430.28</v>
      </c>
      <c r="C80" s="37">
        <v>91</v>
      </c>
      <c r="D80" s="42">
        <v>4262579.51</v>
      </c>
      <c r="E80" s="37">
        <v>89</v>
      </c>
      <c r="F80" s="42">
        <v>213210.1666659</v>
      </c>
      <c r="G80" s="37">
        <v>21</v>
      </c>
      <c r="H80" s="42">
        <v>53933113.75</v>
      </c>
      <c r="I80" s="37">
        <v>93</v>
      </c>
      <c r="J80" s="42">
        <v>4441032.39</v>
      </c>
      <c r="K80" s="37">
        <v>90</v>
      </c>
      <c r="L80" s="42">
        <v>224272.1666661</v>
      </c>
      <c r="M80" s="37">
        <v>20</v>
      </c>
      <c r="N80" s="37"/>
      <c r="O80" s="37"/>
      <c r="P80" s="37"/>
      <c r="Q80" s="37"/>
    </row>
    <row r="81" spans="1:17" ht="15">
      <c r="A81" s="37" t="s">
        <v>146</v>
      </c>
      <c r="B81" s="42">
        <v>17683283.61</v>
      </c>
      <c r="C81" s="37">
        <v>44</v>
      </c>
      <c r="D81" s="42">
        <v>5124796.73</v>
      </c>
      <c r="E81" s="37">
        <v>41</v>
      </c>
      <c r="F81" s="42">
        <v>93824.666666</v>
      </c>
      <c r="G81" s="37">
        <v>17</v>
      </c>
      <c r="H81" s="42">
        <v>20177814.77</v>
      </c>
      <c r="I81" s="37">
        <v>43</v>
      </c>
      <c r="J81" s="42">
        <v>5246971.56</v>
      </c>
      <c r="K81" s="37">
        <v>40</v>
      </c>
      <c r="L81" s="42">
        <v>68291.666666</v>
      </c>
      <c r="M81" s="37">
        <v>15</v>
      </c>
      <c r="N81" s="37"/>
      <c r="O81" s="37"/>
      <c r="P81" s="37"/>
      <c r="Q81" s="37"/>
    </row>
    <row r="82" spans="1:17" ht="15">
      <c r="A82" s="37" t="s">
        <v>147</v>
      </c>
      <c r="B82" s="42">
        <v>19437831.81</v>
      </c>
      <c r="C82" s="37">
        <v>110</v>
      </c>
      <c r="D82" s="42">
        <v>6163631.31</v>
      </c>
      <c r="E82" s="37">
        <v>109</v>
      </c>
      <c r="F82" s="42">
        <v>159158.9999985</v>
      </c>
      <c r="G82" s="37">
        <v>39</v>
      </c>
      <c r="H82" s="42">
        <v>20845137.49</v>
      </c>
      <c r="I82" s="37">
        <v>114</v>
      </c>
      <c r="J82" s="42">
        <v>6730936.91</v>
      </c>
      <c r="K82" s="37">
        <v>112</v>
      </c>
      <c r="L82" s="42">
        <v>129164.6666656</v>
      </c>
      <c r="M82" s="37">
        <v>38</v>
      </c>
      <c r="N82" s="37"/>
      <c r="O82" s="37"/>
      <c r="P82" s="37"/>
      <c r="Q82" s="37"/>
    </row>
    <row r="83" spans="1:17" ht="15">
      <c r="A83" s="37" t="s">
        <v>148</v>
      </c>
      <c r="B83" s="42">
        <v>11229927.6</v>
      </c>
      <c r="C83" s="37">
        <v>95</v>
      </c>
      <c r="D83" s="42">
        <v>5969179.94</v>
      </c>
      <c r="E83" s="37">
        <v>95</v>
      </c>
      <c r="F83" s="37">
        <v>263561.9999997</v>
      </c>
      <c r="G83" s="37">
        <v>18</v>
      </c>
      <c r="H83" s="42">
        <v>10856213.42</v>
      </c>
      <c r="I83" s="37">
        <v>88</v>
      </c>
      <c r="J83" s="42">
        <v>4823187.81</v>
      </c>
      <c r="K83" s="37">
        <v>87</v>
      </c>
      <c r="L83" s="37">
        <v>380159.1666661</v>
      </c>
      <c r="M83" s="37">
        <v>19</v>
      </c>
      <c r="N83" s="37"/>
      <c r="O83" s="37"/>
      <c r="P83" s="37"/>
      <c r="Q83" s="37"/>
    </row>
    <row r="84" spans="1:17" ht="15">
      <c r="A84" s="37" t="s">
        <v>149</v>
      </c>
      <c r="B84" s="42">
        <v>8925569.7</v>
      </c>
      <c r="C84" s="37">
        <v>46</v>
      </c>
      <c r="D84" s="42">
        <v>1806751.76</v>
      </c>
      <c r="E84" s="37">
        <v>46</v>
      </c>
      <c r="F84" s="37">
        <v>0</v>
      </c>
      <c r="G84" s="37">
        <v>0</v>
      </c>
      <c r="H84" s="42">
        <v>35352001.22</v>
      </c>
      <c r="I84" s="37">
        <v>44</v>
      </c>
      <c r="J84" s="42">
        <v>1978248.9</v>
      </c>
      <c r="K84" s="37">
        <v>44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1655722.75</v>
      </c>
      <c r="C85" s="37">
        <v>21</v>
      </c>
      <c r="D85" s="42">
        <v>602446.46</v>
      </c>
      <c r="E85" s="37">
        <v>21</v>
      </c>
      <c r="F85" s="42">
        <v>0</v>
      </c>
      <c r="G85" s="37">
        <v>0</v>
      </c>
      <c r="H85" s="42">
        <v>1058314.96</v>
      </c>
      <c r="I85" s="37">
        <v>20</v>
      </c>
      <c r="J85" s="42">
        <v>461130.6</v>
      </c>
      <c r="K85" s="37">
        <v>19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725176.53</v>
      </c>
      <c r="C86" s="37">
        <v>10</v>
      </c>
      <c r="D86" s="42">
        <v>0</v>
      </c>
      <c r="E86" s="37">
        <v>0</v>
      </c>
      <c r="F86" s="37">
        <v>0</v>
      </c>
      <c r="G86" s="37">
        <v>0</v>
      </c>
      <c r="H86" s="42">
        <v>791597.09</v>
      </c>
      <c r="I86" s="37">
        <v>10</v>
      </c>
      <c r="J86" s="42">
        <v>0</v>
      </c>
      <c r="K86" s="37">
        <v>0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13649852.54</v>
      </c>
      <c r="C87" s="37">
        <v>37</v>
      </c>
      <c r="D87" s="42">
        <v>1342517.84</v>
      </c>
      <c r="E87" s="37">
        <v>34</v>
      </c>
      <c r="F87" s="37">
        <v>254313.4999998</v>
      </c>
      <c r="G87" s="37">
        <v>11</v>
      </c>
      <c r="H87" s="42">
        <v>12658754.61</v>
      </c>
      <c r="I87" s="37">
        <v>35</v>
      </c>
      <c r="J87" s="42">
        <v>1402757.7</v>
      </c>
      <c r="K87" s="37">
        <v>33</v>
      </c>
      <c r="L87" s="37">
        <v>286942.833333</v>
      </c>
      <c r="M87" s="37">
        <v>11</v>
      </c>
      <c r="N87" s="37"/>
      <c r="O87" s="37"/>
      <c r="P87" s="37"/>
      <c r="Q87" s="37"/>
    </row>
    <row r="88" spans="1:17" ht="15">
      <c r="A88" s="37" t="s">
        <v>153</v>
      </c>
      <c r="B88" s="42">
        <v>8068708.28</v>
      </c>
      <c r="C88" s="37">
        <v>62</v>
      </c>
      <c r="D88" s="42">
        <v>3414403.43</v>
      </c>
      <c r="E88" s="37">
        <v>59</v>
      </c>
      <c r="F88" s="42">
        <v>0</v>
      </c>
      <c r="G88" s="37">
        <v>0</v>
      </c>
      <c r="H88" s="42">
        <v>8935871.25</v>
      </c>
      <c r="I88" s="37">
        <v>63</v>
      </c>
      <c r="J88" s="42">
        <v>3883683.45</v>
      </c>
      <c r="K88" s="37">
        <v>60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1433390.31</v>
      </c>
      <c r="C89" s="37">
        <v>22</v>
      </c>
      <c r="D89" s="42">
        <v>947045.82</v>
      </c>
      <c r="E89" s="37">
        <v>20</v>
      </c>
      <c r="F89" s="37">
        <v>0</v>
      </c>
      <c r="G89" s="37">
        <v>0</v>
      </c>
      <c r="H89" s="42">
        <v>1496094.35</v>
      </c>
      <c r="I89" s="37">
        <v>18</v>
      </c>
      <c r="J89" s="42">
        <v>1082348.14</v>
      </c>
      <c r="K89" s="37">
        <v>17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8548816.6</v>
      </c>
      <c r="C90" s="37">
        <v>66</v>
      </c>
      <c r="D90" s="42">
        <v>3338309.8</v>
      </c>
      <c r="E90" s="37">
        <v>64</v>
      </c>
      <c r="F90" s="37">
        <v>129286.6666662</v>
      </c>
      <c r="G90" s="37">
        <v>11</v>
      </c>
      <c r="H90" s="42">
        <v>8621962.28</v>
      </c>
      <c r="I90" s="37">
        <v>66</v>
      </c>
      <c r="J90" s="42">
        <v>3166062.11</v>
      </c>
      <c r="K90" s="37">
        <v>65</v>
      </c>
      <c r="L90" s="37">
        <v>426833.3333329</v>
      </c>
      <c r="M90" s="37">
        <v>12</v>
      </c>
      <c r="N90" s="37"/>
      <c r="O90" s="37"/>
      <c r="P90" s="37"/>
      <c r="Q90" s="37"/>
    </row>
    <row r="91" spans="1:17" ht="15">
      <c r="A91" s="37" t="s">
        <v>156</v>
      </c>
      <c r="B91" s="42">
        <v>922481.18</v>
      </c>
      <c r="C91" s="37">
        <v>12</v>
      </c>
      <c r="D91" s="42">
        <v>216988.63</v>
      </c>
      <c r="E91" s="37">
        <v>11</v>
      </c>
      <c r="F91" s="37">
        <v>0</v>
      </c>
      <c r="G91" s="37">
        <v>0</v>
      </c>
      <c r="H91" s="42">
        <v>816102.15</v>
      </c>
      <c r="I91" s="37">
        <v>10</v>
      </c>
      <c r="J91" s="42">
        <v>414803.14</v>
      </c>
      <c r="K91" s="37">
        <v>10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1532239.76</v>
      </c>
      <c r="C92" s="37">
        <v>12</v>
      </c>
      <c r="D92" s="42">
        <v>326448.85</v>
      </c>
      <c r="E92" s="37">
        <v>11</v>
      </c>
      <c r="F92" s="37">
        <v>0</v>
      </c>
      <c r="G92" s="37">
        <v>0</v>
      </c>
      <c r="H92" s="42">
        <v>1275684.51</v>
      </c>
      <c r="I92" s="37">
        <v>12</v>
      </c>
      <c r="J92" s="42">
        <v>376345.75</v>
      </c>
      <c r="K92" s="37">
        <v>12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3466589.07</v>
      </c>
      <c r="C93" s="37">
        <v>20</v>
      </c>
      <c r="D93" s="42">
        <v>700002.39</v>
      </c>
      <c r="E93" s="37">
        <v>18</v>
      </c>
      <c r="F93" s="37">
        <v>0</v>
      </c>
      <c r="G93" s="37">
        <v>0</v>
      </c>
      <c r="H93" s="42">
        <v>3665235.37</v>
      </c>
      <c r="I93" s="37">
        <v>20</v>
      </c>
      <c r="J93" s="42">
        <v>769548.76</v>
      </c>
      <c r="K93" s="37">
        <v>18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1670580.17</v>
      </c>
      <c r="C94" s="37">
        <v>19</v>
      </c>
      <c r="D94" s="42">
        <v>377516.91</v>
      </c>
      <c r="E94" s="37">
        <v>18</v>
      </c>
      <c r="F94" s="42">
        <v>0</v>
      </c>
      <c r="G94" s="37">
        <v>0</v>
      </c>
      <c r="H94" s="42">
        <v>2156239.72</v>
      </c>
      <c r="I94" s="37">
        <v>19</v>
      </c>
      <c r="J94" s="42">
        <v>422331.72</v>
      </c>
      <c r="K94" s="37">
        <v>19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1234760.52</v>
      </c>
      <c r="C95" s="37">
        <v>13</v>
      </c>
      <c r="D95" s="42">
        <v>381771.99</v>
      </c>
      <c r="E95" s="37">
        <v>12</v>
      </c>
      <c r="F95" s="37">
        <v>0</v>
      </c>
      <c r="G95" s="37">
        <v>0</v>
      </c>
      <c r="H95" s="42">
        <v>1213628.72</v>
      </c>
      <c r="I95" s="37">
        <v>12</v>
      </c>
      <c r="J95" s="42">
        <v>393020.73</v>
      </c>
      <c r="K95" s="37">
        <v>11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70700344.16</v>
      </c>
      <c r="C96" s="37">
        <v>218</v>
      </c>
      <c r="D96" s="42">
        <v>32307520.75</v>
      </c>
      <c r="E96" s="37">
        <v>202</v>
      </c>
      <c r="F96" s="37">
        <v>1574574.3333312</v>
      </c>
      <c r="G96" s="37">
        <v>81</v>
      </c>
      <c r="H96" s="42">
        <v>77862429.42</v>
      </c>
      <c r="I96" s="37">
        <v>223</v>
      </c>
      <c r="J96" s="42">
        <v>34029019.96</v>
      </c>
      <c r="K96" s="37">
        <v>210</v>
      </c>
      <c r="L96" s="37">
        <v>1442038.4999973</v>
      </c>
      <c r="M96" s="37">
        <v>87</v>
      </c>
      <c r="N96" s="37"/>
      <c r="O96" s="37"/>
      <c r="P96" s="37"/>
      <c r="Q96" s="37"/>
    </row>
    <row r="97" spans="1:17" ht="15">
      <c r="A97" s="37" t="s">
        <v>162</v>
      </c>
      <c r="B97" s="42">
        <v>5218368.06</v>
      </c>
      <c r="C97" s="37">
        <v>30</v>
      </c>
      <c r="D97" s="42">
        <v>2756088.8</v>
      </c>
      <c r="E97" s="37">
        <v>29</v>
      </c>
      <c r="F97" s="37">
        <v>0</v>
      </c>
      <c r="G97" s="37">
        <v>0</v>
      </c>
      <c r="H97" s="42">
        <v>6619323.27</v>
      </c>
      <c r="I97" s="37">
        <v>31</v>
      </c>
      <c r="J97" s="42">
        <v>3995365.32</v>
      </c>
      <c r="K97" s="37">
        <v>30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2534530.44</v>
      </c>
      <c r="C98" s="37">
        <v>31</v>
      </c>
      <c r="D98" s="42">
        <v>959167.76</v>
      </c>
      <c r="E98" s="37">
        <v>30</v>
      </c>
      <c r="F98" s="42">
        <v>18233.1666665</v>
      </c>
      <c r="G98" s="37">
        <v>10</v>
      </c>
      <c r="H98" s="42">
        <v>2565733.82</v>
      </c>
      <c r="I98" s="37">
        <v>26</v>
      </c>
      <c r="J98" s="42">
        <v>875211.95</v>
      </c>
      <c r="K98" s="37">
        <v>24</v>
      </c>
      <c r="L98" s="42">
        <v>16780.1666664</v>
      </c>
      <c r="M98" s="37">
        <v>10</v>
      </c>
      <c r="N98" s="37"/>
      <c r="O98" s="37"/>
      <c r="P98" s="37"/>
      <c r="Q98" s="37"/>
    </row>
    <row r="99" spans="1:17" ht="15">
      <c r="A99" s="37" t="s">
        <v>164</v>
      </c>
      <c r="B99" s="42">
        <v>687033.14</v>
      </c>
      <c r="C99" s="37">
        <v>10</v>
      </c>
      <c r="D99" s="42">
        <v>0</v>
      </c>
      <c r="E99" s="37">
        <v>0</v>
      </c>
      <c r="F99" s="42">
        <v>0</v>
      </c>
      <c r="G99" s="37">
        <v>0</v>
      </c>
      <c r="H99" s="42">
        <v>701706.83</v>
      </c>
      <c r="I99" s="37">
        <v>11</v>
      </c>
      <c r="J99" s="42">
        <v>389288.63</v>
      </c>
      <c r="K99" s="37">
        <v>10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18762846.01</v>
      </c>
      <c r="C100" s="37">
        <v>45</v>
      </c>
      <c r="D100" s="37">
        <v>1351917.87</v>
      </c>
      <c r="E100" s="37">
        <v>38</v>
      </c>
      <c r="F100" s="37">
        <v>199335.1666662</v>
      </c>
      <c r="G100" s="37">
        <v>10</v>
      </c>
      <c r="H100" s="37">
        <v>12035446.35</v>
      </c>
      <c r="I100" s="37">
        <v>47</v>
      </c>
      <c r="J100" s="37">
        <v>1669648.27</v>
      </c>
      <c r="K100" s="37">
        <v>43</v>
      </c>
      <c r="L100" s="37">
        <v>669288.4999998</v>
      </c>
      <c r="M100" s="37">
        <v>12</v>
      </c>
      <c r="N100" s="37"/>
      <c r="O100" s="37"/>
      <c r="P100" s="37"/>
      <c r="Q100" s="37"/>
    </row>
    <row r="101" spans="1:17" ht="15">
      <c r="A101" s="37" t="s">
        <v>166</v>
      </c>
      <c r="B101" s="37">
        <v>481196.8</v>
      </c>
      <c r="C101" s="37">
        <v>10</v>
      </c>
      <c r="D101" s="37">
        <v>0</v>
      </c>
      <c r="E101" s="37">
        <v>0</v>
      </c>
      <c r="F101" s="37">
        <v>0</v>
      </c>
      <c r="G101" s="37">
        <v>0</v>
      </c>
      <c r="H101" s="37">
        <v>552411.22</v>
      </c>
      <c r="I101" s="37">
        <v>10</v>
      </c>
      <c r="J101" s="37">
        <v>0</v>
      </c>
      <c r="K101" s="37">
        <v>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6338751.76</v>
      </c>
      <c r="C102" s="37">
        <v>54</v>
      </c>
      <c r="D102" s="37">
        <v>1704837.8</v>
      </c>
      <c r="E102" s="37">
        <v>52</v>
      </c>
      <c r="F102" s="37">
        <v>509692.1666662</v>
      </c>
      <c r="G102" s="37">
        <v>14</v>
      </c>
      <c r="H102" s="37">
        <v>6218194.13</v>
      </c>
      <c r="I102" s="37">
        <v>52</v>
      </c>
      <c r="J102" s="37">
        <v>1600981.32</v>
      </c>
      <c r="K102" s="37">
        <v>50</v>
      </c>
      <c r="L102" s="37">
        <v>112780.6666663</v>
      </c>
      <c r="M102" s="37">
        <v>11</v>
      </c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65532356.53</v>
      </c>
      <c r="C2" s="38">
        <v>290</v>
      </c>
      <c r="D2" s="42">
        <v>13238249.39</v>
      </c>
      <c r="E2" s="38">
        <v>280</v>
      </c>
      <c r="F2" s="42">
        <v>532662.8333314</v>
      </c>
      <c r="G2" s="38">
        <v>63</v>
      </c>
      <c r="H2" s="42">
        <v>65449446.98</v>
      </c>
      <c r="I2" s="38">
        <v>281</v>
      </c>
      <c r="J2" s="42">
        <v>14773113.21</v>
      </c>
      <c r="K2" s="38">
        <v>271</v>
      </c>
      <c r="L2" s="42">
        <v>659515.499998</v>
      </c>
      <c r="M2" s="39">
        <v>58</v>
      </c>
      <c r="N2" s="37"/>
    </row>
    <row r="3" spans="1:14" ht="15">
      <c r="A3" s="37" t="s">
        <v>53</v>
      </c>
      <c r="B3" s="42">
        <v>86616187.31</v>
      </c>
      <c r="C3" s="38">
        <v>415</v>
      </c>
      <c r="D3" s="42">
        <v>22339668.16</v>
      </c>
      <c r="E3" s="38">
        <v>389</v>
      </c>
      <c r="F3" s="42">
        <v>673515.3333301</v>
      </c>
      <c r="G3" s="38">
        <v>105</v>
      </c>
      <c r="H3" s="42">
        <v>87097432.82</v>
      </c>
      <c r="I3" s="38">
        <v>411</v>
      </c>
      <c r="J3" s="42">
        <v>23310677.07</v>
      </c>
      <c r="K3" s="38">
        <v>390</v>
      </c>
      <c r="L3" s="42">
        <v>858930.6666631</v>
      </c>
      <c r="M3" s="39">
        <v>99</v>
      </c>
      <c r="N3" s="37"/>
    </row>
    <row r="4" spans="1:14" ht="15">
      <c r="A4" s="37" t="s">
        <v>54</v>
      </c>
      <c r="B4" s="42">
        <v>40380982.47</v>
      </c>
      <c r="C4" s="38">
        <v>271</v>
      </c>
      <c r="D4" s="42">
        <v>12315342.02</v>
      </c>
      <c r="E4" s="38">
        <v>261</v>
      </c>
      <c r="F4" s="42">
        <v>280165.3333309</v>
      </c>
      <c r="G4" s="38">
        <v>69</v>
      </c>
      <c r="H4" s="42">
        <v>42593543.1</v>
      </c>
      <c r="I4" s="38">
        <v>263</v>
      </c>
      <c r="J4" s="42">
        <v>12893520.46</v>
      </c>
      <c r="K4" s="38">
        <v>255</v>
      </c>
      <c r="L4" s="42">
        <v>250948.6666647</v>
      </c>
      <c r="M4" s="39">
        <v>67</v>
      </c>
      <c r="N4" s="37"/>
    </row>
    <row r="5" spans="1:14" ht="15">
      <c r="A5" s="37" t="s">
        <v>55</v>
      </c>
      <c r="B5" s="42">
        <v>506291094.91</v>
      </c>
      <c r="C5" s="43">
        <v>1426</v>
      </c>
      <c r="D5" s="42">
        <v>126786627.33</v>
      </c>
      <c r="E5" s="43">
        <v>1335</v>
      </c>
      <c r="F5" s="42">
        <v>4520069.9999857</v>
      </c>
      <c r="G5" s="38">
        <v>451</v>
      </c>
      <c r="H5" s="42">
        <v>518191729.54</v>
      </c>
      <c r="I5" s="43">
        <v>1403</v>
      </c>
      <c r="J5" s="42">
        <v>132256205.25</v>
      </c>
      <c r="K5" s="43">
        <v>1327</v>
      </c>
      <c r="L5" s="42">
        <v>6460569.9999853</v>
      </c>
      <c r="M5" s="39">
        <v>452</v>
      </c>
      <c r="N5" s="37"/>
    </row>
    <row r="6" spans="1:14" ht="15">
      <c r="A6" s="37" t="s">
        <v>56</v>
      </c>
      <c r="B6" s="42">
        <v>1117656.22</v>
      </c>
      <c r="C6" s="38">
        <v>28</v>
      </c>
      <c r="D6" s="42">
        <v>482041.71</v>
      </c>
      <c r="E6" s="38">
        <v>27</v>
      </c>
      <c r="F6" s="37">
        <v>0</v>
      </c>
      <c r="G6" s="38">
        <v>0</v>
      </c>
      <c r="H6" s="42">
        <v>1166917.43</v>
      </c>
      <c r="I6" s="38">
        <v>30</v>
      </c>
      <c r="J6" s="42">
        <v>505169.83</v>
      </c>
      <c r="K6" s="38">
        <v>28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95736794.18</v>
      </c>
      <c r="C7" s="38">
        <v>324</v>
      </c>
      <c r="D7" s="42">
        <v>15877468.55</v>
      </c>
      <c r="E7" s="38">
        <v>309</v>
      </c>
      <c r="F7" s="42">
        <v>602547.499997</v>
      </c>
      <c r="G7" s="38">
        <v>82</v>
      </c>
      <c r="H7" s="42">
        <v>129313891.73</v>
      </c>
      <c r="I7" s="38">
        <v>315</v>
      </c>
      <c r="J7" s="42">
        <v>16407635.61</v>
      </c>
      <c r="K7" s="38">
        <v>300</v>
      </c>
      <c r="L7" s="42">
        <v>587038.499998</v>
      </c>
      <c r="M7" s="39">
        <v>67</v>
      </c>
      <c r="N7" s="37"/>
    </row>
    <row r="8" spans="1:14" ht="15">
      <c r="A8" s="37" t="s">
        <v>58</v>
      </c>
      <c r="B8" s="42">
        <v>3838347.74</v>
      </c>
      <c r="C8" s="38">
        <v>44</v>
      </c>
      <c r="D8" s="42">
        <v>1001218.06</v>
      </c>
      <c r="E8" s="38">
        <v>44</v>
      </c>
      <c r="F8" s="37">
        <v>0</v>
      </c>
      <c r="G8" s="38">
        <v>0</v>
      </c>
      <c r="H8" s="42">
        <v>3152465.22</v>
      </c>
      <c r="I8" s="38">
        <v>47</v>
      </c>
      <c r="J8" s="42">
        <v>998050.04</v>
      </c>
      <c r="K8" s="38">
        <v>47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49920536.78</v>
      </c>
      <c r="C9" s="38">
        <v>283</v>
      </c>
      <c r="D9" s="42">
        <v>17450885.58</v>
      </c>
      <c r="E9" s="38">
        <v>275</v>
      </c>
      <c r="F9" s="42">
        <v>744983.8333313</v>
      </c>
      <c r="G9" s="38">
        <v>77</v>
      </c>
      <c r="H9" s="42">
        <v>51623647.91</v>
      </c>
      <c r="I9" s="38">
        <v>266</v>
      </c>
      <c r="J9" s="42">
        <v>16406692.33</v>
      </c>
      <c r="K9" s="38">
        <v>258</v>
      </c>
      <c r="L9" s="42">
        <v>1595655.4999981</v>
      </c>
      <c r="M9" s="39">
        <v>70</v>
      </c>
      <c r="N9" s="37"/>
    </row>
    <row r="10" spans="1:14" ht="15">
      <c r="A10" s="37" t="s">
        <v>60</v>
      </c>
      <c r="B10" s="42">
        <v>24821389.78</v>
      </c>
      <c r="C10" s="38">
        <v>193</v>
      </c>
      <c r="D10" s="42">
        <v>5454650.55</v>
      </c>
      <c r="E10" s="38">
        <v>183</v>
      </c>
      <c r="F10" s="42">
        <v>189963.666665</v>
      </c>
      <c r="G10" s="38">
        <v>54</v>
      </c>
      <c r="H10" s="42">
        <v>26344716.41</v>
      </c>
      <c r="I10" s="38">
        <v>182</v>
      </c>
      <c r="J10" s="42">
        <v>5522153.95</v>
      </c>
      <c r="K10" s="38">
        <v>171</v>
      </c>
      <c r="L10" s="42">
        <v>250697.6666649</v>
      </c>
      <c r="M10" s="39">
        <v>50</v>
      </c>
      <c r="N10" s="37"/>
    </row>
    <row r="11" spans="1:14" ht="15">
      <c r="A11" s="37" t="s">
        <v>61</v>
      </c>
      <c r="B11" s="42">
        <v>50129373.46</v>
      </c>
      <c r="C11" s="38">
        <v>262</v>
      </c>
      <c r="D11" s="42">
        <v>12580766.3</v>
      </c>
      <c r="E11" s="38">
        <v>256</v>
      </c>
      <c r="F11" s="42">
        <v>379602.4999973</v>
      </c>
      <c r="G11" s="38">
        <v>81</v>
      </c>
      <c r="H11" s="42">
        <v>54814790.97</v>
      </c>
      <c r="I11" s="38">
        <v>259</v>
      </c>
      <c r="J11" s="42">
        <v>12064693</v>
      </c>
      <c r="K11" s="38">
        <v>250</v>
      </c>
      <c r="L11" s="42">
        <v>442355.6666642</v>
      </c>
      <c r="M11" s="39">
        <v>79</v>
      </c>
      <c r="N11" s="37"/>
    </row>
    <row r="12" spans="1:14" ht="15">
      <c r="A12" s="37" t="s">
        <v>62</v>
      </c>
      <c r="B12" s="42">
        <v>527556483.86</v>
      </c>
      <c r="C12" s="38">
        <v>2278</v>
      </c>
      <c r="D12" s="42">
        <v>114972969.07</v>
      </c>
      <c r="E12" s="38">
        <v>1882</v>
      </c>
      <c r="F12" s="42">
        <v>6693741.3333255</v>
      </c>
      <c r="G12" s="38">
        <v>240</v>
      </c>
      <c r="H12" s="42">
        <v>543653026.82</v>
      </c>
      <c r="I12" s="38">
        <v>2123</v>
      </c>
      <c r="J12" s="42">
        <v>115493650.09</v>
      </c>
      <c r="K12" s="38">
        <v>1785</v>
      </c>
      <c r="L12" s="42">
        <v>5870141.1666583</v>
      </c>
      <c r="M12" s="39">
        <v>245</v>
      </c>
      <c r="N12" s="37"/>
    </row>
    <row r="13" spans="1:14" ht="15">
      <c r="A13" s="37" t="s">
        <v>63</v>
      </c>
      <c r="B13" s="42">
        <v>104693511</v>
      </c>
      <c r="C13" s="38">
        <v>605</v>
      </c>
      <c r="D13" s="42">
        <v>37259250.67</v>
      </c>
      <c r="E13" s="38">
        <v>582</v>
      </c>
      <c r="F13" s="42">
        <v>2000109.9999964</v>
      </c>
      <c r="G13" s="38">
        <v>140</v>
      </c>
      <c r="H13" s="42">
        <v>112301287.41</v>
      </c>
      <c r="I13" s="38">
        <v>592</v>
      </c>
      <c r="J13" s="42">
        <v>37760662.44</v>
      </c>
      <c r="K13" s="38">
        <v>572</v>
      </c>
      <c r="L13" s="42">
        <v>2890629.6666622</v>
      </c>
      <c r="M13" s="39">
        <v>132</v>
      </c>
      <c r="N13" s="37"/>
    </row>
    <row r="14" spans="1:14" ht="15">
      <c r="A14" s="37" t="s">
        <v>64</v>
      </c>
      <c r="B14" s="42">
        <v>199430612.58</v>
      </c>
      <c r="C14" s="38">
        <v>593</v>
      </c>
      <c r="D14" s="42">
        <v>33472392.56</v>
      </c>
      <c r="E14" s="38">
        <v>568</v>
      </c>
      <c r="F14" s="42">
        <v>1057495.3333289</v>
      </c>
      <c r="G14" s="38">
        <v>137</v>
      </c>
      <c r="H14" s="42">
        <v>197918093.72</v>
      </c>
      <c r="I14" s="38">
        <v>581</v>
      </c>
      <c r="J14" s="42">
        <v>35562560.95</v>
      </c>
      <c r="K14" s="38">
        <v>562</v>
      </c>
      <c r="L14" s="42">
        <v>1450906.666662</v>
      </c>
      <c r="M14" s="39">
        <v>144</v>
      </c>
      <c r="N14" s="37"/>
    </row>
    <row r="15" spans="1:14" ht="15">
      <c r="A15" s="37" t="s">
        <v>65</v>
      </c>
      <c r="B15" s="42">
        <v>229128612.75</v>
      </c>
      <c r="C15" s="38">
        <v>437</v>
      </c>
      <c r="D15" s="42">
        <v>17964022.12</v>
      </c>
      <c r="E15" s="38">
        <v>410</v>
      </c>
      <c r="F15" s="42">
        <v>840526.4999975</v>
      </c>
      <c r="G15" s="38">
        <v>95</v>
      </c>
      <c r="H15" s="42">
        <v>77740220.82</v>
      </c>
      <c r="I15" s="38">
        <v>425</v>
      </c>
      <c r="J15" s="42">
        <v>20243358.87</v>
      </c>
      <c r="K15" s="38">
        <v>402</v>
      </c>
      <c r="L15" s="42">
        <v>928699.9999964</v>
      </c>
      <c r="M15" s="39">
        <v>99</v>
      </c>
      <c r="N15" s="37"/>
    </row>
    <row r="16" spans="1:14" ht="15">
      <c r="A16" s="37" t="s">
        <v>66</v>
      </c>
      <c r="B16" s="37">
        <v>85338566.05</v>
      </c>
      <c r="C16" s="38">
        <v>473</v>
      </c>
      <c r="D16" s="37">
        <v>22817283.46</v>
      </c>
      <c r="E16" s="38">
        <v>450</v>
      </c>
      <c r="F16" s="37">
        <v>1459741.8333297</v>
      </c>
      <c r="G16" s="38">
        <v>136</v>
      </c>
      <c r="H16" s="37">
        <v>84940539.44</v>
      </c>
      <c r="I16" s="38">
        <v>466</v>
      </c>
      <c r="J16" s="37">
        <v>22618027.9</v>
      </c>
      <c r="K16" s="38">
        <v>444</v>
      </c>
      <c r="L16" s="37">
        <v>1470937.1666624</v>
      </c>
      <c r="M16" s="39">
        <v>137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2017-05-01T15:01:10Z</dcterms:modified>
  <cp:category/>
  <cp:version/>
  <cp:contentType/>
  <cp:contentStatus/>
</cp:coreProperties>
</file>