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<sst xmlns="http://schemas.openxmlformats.org/spreadsheetml/2006/main" count="161" uniqueCount="125">
  <si>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</si>
  <si>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</si>
  <si>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</si>
  <si>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</si>
  <si>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</si>
  <si>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</si>
  <si>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</si>
  <si>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</si>
  <si>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</si>
  <si>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</si>
  <si>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</si>
  <si>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</si>
  <si>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</si>
  <si>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</si>
  <si>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</si>
  <si>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</si>
  <si>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</si>
  <si>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</si>
  <si>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</si>
  <si>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</si>
  <si>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</si>
  <si>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</si>
  <si>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</si>
  <si>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</si>
  <si>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</si>
  <si>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</si>
  <si>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</si>
  <si>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</si>
  <si>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</si>
  <si>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</si>
  <si>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</si>
  <si>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</si>
  <si>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</si>
  <si>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</si>
  <si>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</si>
  <si>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</si>
  <si>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</si>
  <si>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</si>
  <si>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</si>
  <si>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</si>
  <si>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</si>
  <si>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</si>
  <si>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</si>
  <si>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</si>
  <si>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</si>
  <si>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</si>
  <si>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</si>
  <si>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</si>
  <si>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</si>
  <si>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</si>
  <si>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</si>
  <si>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</si>
  <si>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</si>
  <si>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</si>
  <si>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</si>
  <si>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</si>
  <si>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</si>
  <si>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</si>
  <si>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</si>
  <si>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</si>
  <si>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</si>
  <si>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</si>
  <si>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</si>
  <si>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</si>
  <si>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</si>
  <si>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</si>
  <si>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</si>
  <si>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</si>
  <si>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</si>
  <si>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</si>
  <si>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</si>
  <si>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</si>
  <si>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</si>
  <si>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</si>
  <si>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</si>
  <si>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</si>
  <si>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</si>
  <si>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</si>
  <si>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</si>
  <si>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</si>
  <si>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</si>
  <si>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</si>
  <si>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</si>
  <si>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</si>
  <si>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</si>
  <si>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</si>
  <si>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</si>
  <si>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</si>
  <si>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</si>
  <si>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</si>
  <si>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</si>
  <si>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</si>
  <si>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</si>
  <si>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</si>
  <si>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</si>
  <si>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</si>
  <si>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</si>
  <si>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</si>
  <si>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</si>
  <si>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</si>
  <si>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</si>
  <si>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</si>
  <si>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</si>
  <si>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</si>
  <si>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</si>
  <si>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</si>
  <si>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</si>
  <si>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</si>
  <si>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</si>
  <si>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</si>
  <si>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</si>
  <si>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</si>
  <si>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</si>
  <si>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</si>
  <si>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</si>
  <si>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</si>
  <si>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</si>
  <si>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</si>
  <si>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</si>
  <si>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</si>
  <si>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</si>
  <si>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</si>
  <si>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</si>
  <si>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</si>
  <si>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 xml:space="preserve">*This report was updated in September of 2016 due to data quality concerns.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</si>
</sst>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F25" sqref="F25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42064</v>
      </c>
      <c r="F7" s="3" t="s">
        <v>3</v>
      </c>
      <c r="G7" s="5">
        <v>42094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spans="5:6" ht="18.75">
      <c r="E24" s="6" t="s">
        <v>35</v>
      </c>
      <c r="F24" s="1" t="s">
        <v>124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03/01/2015 - 03/31/2015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03/01/2014 - 03/31/2014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82145440.58999999</v>
      </c>
      <c r="D6" s="42">
        <f>SUM(D7:D51)</f>
        <v>40743636.41</v>
      </c>
      <c r="E6" s="43">
        <f>SUM(E7:E51)</f>
        <v>16615538.559999997</v>
      </c>
      <c r="F6" s="41">
        <f>SUM(F7:F51)</f>
        <v>77465467.08</v>
      </c>
      <c r="G6" s="42">
        <f>SUM(G7:G51)</f>
        <v>38025120.559999995</v>
      </c>
      <c r="H6" s="43">
        <f>SUM(H7:H51)</f>
        <v>15731408.96</v>
      </c>
      <c r="I6" s="20">
        <f>_xlfn.IFERROR((C6-F6)/F6,"")</f>
        <v>0.06041367445918704</v>
      </c>
      <c r="J6" s="20">
        <f>_xlfn.IFERROR((D6-G6)/G6,"")</f>
        <v>0.07149262934513105</v>
      </c>
      <c r="K6" s="20">
        <f>_xlfn.IFERROR((E6-H6)/H6,"")</f>
        <v>0.05620155208271922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2665231.61</v>
      </c>
      <c r="D7" s="44">
        <f>IF('County Data'!E2&gt;9,'County Data'!D2,"*")</f>
        <v>501234</v>
      </c>
      <c r="E7" s="45">
        <f>IF('County Data'!G2&gt;9,'County Data'!F2,"*")</f>
        <v>451379.05</v>
      </c>
      <c r="F7" s="44">
        <f>IF('County Data'!I2&gt;9,'County Data'!H2,"*")</f>
        <v>2452425.72</v>
      </c>
      <c r="G7" s="44">
        <f>IF('County Data'!K2&gt;9,'County Data'!J2,"*")</f>
        <v>471393</v>
      </c>
      <c r="H7" s="45">
        <f>IF('County Data'!M2&gt;9,'County Data'!L2,"*")</f>
        <v>397843.6</v>
      </c>
      <c r="I7" s="22">
        <f aca="true" t="shared" si="0" ref="I7:I50">_xlfn.IFERROR((C7-F7)/F7,"")</f>
        <v>0.08677363324993984</v>
      </c>
      <c r="J7" s="22">
        <f aca="true" t="shared" si="1" ref="J7:J50">_xlfn.IFERROR((D7-G7)/G7,"")</f>
        <v>0.06330386747363664</v>
      </c>
      <c r="K7" s="22">
        <f aca="true" t="shared" si="2" ref="K7:K50">_xlfn.IFERROR((E7-H7)/H7,"")</f>
        <v>0.13456405984663325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4386168.66</v>
      </c>
      <c r="D8" s="44">
        <f>IF('County Data'!E3&gt;9,'County Data'!D3,"*")</f>
        <v>2429778.33</v>
      </c>
      <c r="E8" s="45">
        <f>IF('County Data'!G3&gt;9,'County Data'!F3,"*")</f>
        <v>833588.67</v>
      </c>
      <c r="F8" s="44">
        <f>IF('County Data'!I3&gt;9,'County Data'!H3,"*")</f>
        <v>4263906.63</v>
      </c>
      <c r="G8" s="44">
        <f>IF('County Data'!K3&gt;9,'County Data'!J3,"*")</f>
        <v>2114266.63</v>
      </c>
      <c r="H8" s="45">
        <f>IF('County Data'!M3&gt;9,'County Data'!L3,"*")</f>
        <v>824402.23</v>
      </c>
      <c r="I8" s="22">
        <f t="shared" si="0"/>
        <v>0.028673711835008043</v>
      </c>
      <c r="J8" s="22">
        <f t="shared" si="1"/>
        <v>0.14922985375784897</v>
      </c>
      <c r="K8" s="22">
        <f t="shared" si="2"/>
        <v>0.01114315277871102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2290320.09</v>
      </c>
      <c r="D9" s="47">
        <f>IF('County Data'!E4&gt;9,'County Data'!D4,"*")</f>
        <v>473690.24</v>
      </c>
      <c r="E9" s="48">
        <f>IF('County Data'!G4&gt;9,'County Data'!F4,"*")</f>
        <v>375298.58</v>
      </c>
      <c r="F9" s="46">
        <f>IF('County Data'!I4&gt;9,'County Data'!H4,"*")</f>
        <v>2184191.27</v>
      </c>
      <c r="G9" s="47">
        <f>IF('County Data'!K4&gt;9,'County Data'!J4,"*")</f>
        <v>508715.76</v>
      </c>
      <c r="H9" s="48">
        <f>IF('County Data'!M4&gt;9,'County Data'!L4,"*")</f>
        <v>343666.32</v>
      </c>
      <c r="I9" s="9">
        <f t="shared" si="0"/>
        <v>0.048589526685545184</v>
      </c>
      <c r="J9" s="9">
        <f t="shared" si="1"/>
        <v>-0.06885086477368033</v>
      </c>
      <c r="K9" s="9">
        <f t="shared" si="2"/>
        <v>0.092043526406661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24799782.78</v>
      </c>
      <c r="D10" s="44">
        <f>IF('County Data'!E5&gt;9,'County Data'!D5,"*")</f>
        <v>6656199.82</v>
      </c>
      <c r="E10" s="45">
        <f>IF('County Data'!G5&gt;9,'County Data'!F5,"*")</f>
        <v>4891380.92</v>
      </c>
      <c r="F10" s="44">
        <f>IF('County Data'!I5&gt;9,'County Data'!H5,"*")</f>
        <v>23417493.95</v>
      </c>
      <c r="G10" s="44">
        <f>IF('County Data'!K5&gt;9,'County Data'!J5,"*")</f>
        <v>6137822.55</v>
      </c>
      <c r="H10" s="45">
        <f>IF('County Data'!M5&gt;9,'County Data'!L5,"*")</f>
        <v>4637177.12</v>
      </c>
      <c r="I10" s="22">
        <f t="shared" si="0"/>
        <v>0.059028042580107166</v>
      </c>
      <c r="J10" s="22">
        <f t="shared" si="1"/>
        <v>0.084456216480224</v>
      </c>
      <c r="K10" s="22">
        <f t="shared" si="2"/>
        <v>0.05481865225799264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169925.69</v>
      </c>
      <c r="D11" s="47">
        <f>IF('County Data'!E6&gt;9,'County Data'!D6,"*")</f>
        <v>34249.01</v>
      </c>
      <c r="E11" s="48" t="str">
        <f>IF('County Data'!G6&gt;9,'County Data'!F6,"*")</f>
        <v>*</v>
      </c>
      <c r="F11" s="46">
        <f>IF('County Data'!I6&gt;9,'County Data'!H6,"*")</f>
        <v>170792.1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-0.005072892715763806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3158697.7</v>
      </c>
      <c r="D12" s="44">
        <f>IF('County Data'!E7&gt;9,'County Data'!D7,"*")</f>
        <v>288300.32</v>
      </c>
      <c r="E12" s="45">
        <f>IF('County Data'!G7&gt;9,'County Data'!F7,"*")</f>
        <v>308211</v>
      </c>
      <c r="F12" s="44">
        <f>IF('County Data'!I7&gt;9,'County Data'!H7,"*")</f>
        <v>3077638.15</v>
      </c>
      <c r="G12" s="44">
        <f>IF('County Data'!K7&gt;9,'County Data'!J7,"*")</f>
        <v>308800</v>
      </c>
      <c r="H12" s="45">
        <f>IF('County Data'!M7&gt;9,'County Data'!L7,"*")</f>
        <v>328578.76</v>
      </c>
      <c r="I12" s="22">
        <f t="shared" si="0"/>
        <v>0.026338232777625363</v>
      </c>
      <c r="J12" s="22">
        <f t="shared" si="1"/>
        <v>-0.06638497409326423</v>
      </c>
      <c r="K12" s="22">
        <f t="shared" si="2"/>
        <v>-0.06198745165390486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203878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156043.21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0.30654835926535995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5228038.49</v>
      </c>
      <c r="D14" s="44">
        <f>IF('County Data'!E9&gt;9,'County Data'!D9,"*")</f>
        <v>7373691.28</v>
      </c>
      <c r="E14" s="45">
        <f>IF('County Data'!G9&gt;9,'County Data'!F9,"*")</f>
        <v>1530599</v>
      </c>
      <c r="F14" s="44">
        <f>IF('County Data'!I9&gt;9,'County Data'!H9,"*")</f>
        <v>4995336.76</v>
      </c>
      <c r="G14" s="44">
        <f>IF('County Data'!K9&gt;9,'County Data'!J9,"*")</f>
        <v>7118873.53</v>
      </c>
      <c r="H14" s="45">
        <f>IF('County Data'!M9&gt;9,'County Data'!L9,"*")</f>
        <v>1466452.73</v>
      </c>
      <c r="I14" s="22">
        <f t="shared" si="0"/>
        <v>0.046583792280703105</v>
      </c>
      <c r="J14" s="22">
        <f t="shared" si="1"/>
        <v>0.03579467298107766</v>
      </c>
      <c r="K14" s="22">
        <f t="shared" si="2"/>
        <v>0.043742473717512886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1226985</v>
      </c>
      <c r="D15" s="49">
        <f>IF('County Data'!E10&gt;9,'County Data'!D10,"*")</f>
        <v>257062.06</v>
      </c>
      <c r="E15" s="50">
        <f>IF('County Data'!G10&gt;9,'County Data'!F10,"*")</f>
        <v>127944</v>
      </c>
      <c r="F15" s="49">
        <f>IF('County Data'!I10&gt;9,'County Data'!H10,"*")</f>
        <v>1127313.75</v>
      </c>
      <c r="G15" s="49">
        <f>IF('County Data'!K10&gt;9,'County Data'!J10,"*")</f>
        <v>202532.7</v>
      </c>
      <c r="H15" s="50">
        <f>IF('County Data'!M10&gt;9,'County Data'!L10,"*")</f>
        <v>127015.22</v>
      </c>
      <c r="I15" s="23">
        <f t="shared" si="0"/>
        <v>0.08841482683946683</v>
      </c>
      <c r="J15" s="23">
        <f t="shared" si="1"/>
        <v>0.26923731328323763</v>
      </c>
      <c r="K15" s="23">
        <f t="shared" si="2"/>
        <v>0.0073123520157662904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1860223</v>
      </c>
      <c r="D16" s="44">
        <f>IF('County Data'!E11&gt;9,'County Data'!D11,"*")</f>
        <v>972807.23</v>
      </c>
      <c r="E16" s="45">
        <f>IF('County Data'!G11&gt;9,'County Data'!F11,"*")</f>
        <v>300763.5</v>
      </c>
      <c r="F16" s="44">
        <f>IF('County Data'!I11&gt;9,'County Data'!H11,"*")</f>
        <v>1748441.85</v>
      </c>
      <c r="G16" s="44">
        <f>IF('County Data'!K11&gt;9,'County Data'!J11,"*")</f>
        <v>944045.24</v>
      </c>
      <c r="H16" s="45">
        <f>IF('County Data'!M11&gt;9,'County Data'!L11,"*")</f>
        <v>298763.04</v>
      </c>
      <c r="I16" s="22">
        <f t="shared" si="0"/>
        <v>0.06393186596397238</v>
      </c>
      <c r="J16" s="22">
        <f t="shared" si="1"/>
        <v>0.030466749665513902</v>
      </c>
      <c r="K16" s="22">
        <f t="shared" si="2"/>
        <v>0.006695808156189672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4259323.15</v>
      </c>
      <c r="D17" s="47">
        <f>IF('County Data'!E12&gt;9,'County Data'!D12,"*")</f>
        <v>5517054</v>
      </c>
      <c r="E17" s="48" t="str">
        <f>IF('County Data'!G12&gt;9,'County Data'!F12,"*")</f>
        <v>*</v>
      </c>
      <c r="F17" s="46">
        <f>IF('County Data'!I12&gt;9,'County Data'!H12,"*")</f>
        <v>3879555.56</v>
      </c>
      <c r="G17" s="47">
        <f>IF('County Data'!K12&gt;9,'County Data'!J12,"*")</f>
        <v>5251792.85</v>
      </c>
      <c r="H17" s="48" t="str">
        <f>IF('County Data'!M12&gt;9,'County Data'!L12,"*")</f>
        <v>*</v>
      </c>
      <c r="I17" s="9">
        <f t="shared" si="0"/>
        <v>0.09788945772953445</v>
      </c>
      <c r="J17" s="9">
        <f t="shared" si="1"/>
        <v>0.050508684857971956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9706854.02</v>
      </c>
      <c r="D18" s="44">
        <f>IF('County Data'!E13&gt;9,'County Data'!D13,"*")</f>
        <v>5676205.19</v>
      </c>
      <c r="E18" s="45">
        <f>IF('County Data'!G13&gt;9,'County Data'!F13,"*")</f>
        <v>2514994.51</v>
      </c>
      <c r="F18" s="44">
        <f>IF('County Data'!I13&gt;9,'County Data'!H13,"*")</f>
        <v>9009067.57</v>
      </c>
      <c r="G18" s="44">
        <f>IF('County Data'!K13&gt;9,'County Data'!J13,"*")</f>
        <v>5486258.83</v>
      </c>
      <c r="H18" s="45">
        <f>IF('County Data'!M13&gt;9,'County Data'!L13,"*")</f>
        <v>2482899.86</v>
      </c>
      <c r="I18" s="22">
        <f t="shared" si="0"/>
        <v>0.07745379247943628</v>
      </c>
      <c r="J18" s="22">
        <f t="shared" si="1"/>
        <v>0.03462220173815612</v>
      </c>
      <c r="K18" s="22">
        <f t="shared" si="2"/>
        <v>0.01292627645482243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8258263.41</v>
      </c>
      <c r="D19" s="47">
        <f>IF('County Data'!E14&gt;9,'County Data'!D14,"*")</f>
        <v>2510345.32</v>
      </c>
      <c r="E19" s="48">
        <f>IF('County Data'!G14&gt;9,'County Data'!F14,"*")</f>
        <v>1985997.71</v>
      </c>
      <c r="F19" s="46">
        <f>IF('County Data'!I14&gt;9,'County Data'!H14,"*")</f>
        <v>7776127.93</v>
      </c>
      <c r="G19" s="47">
        <f>IF('County Data'!K14&gt;9,'County Data'!J14,"*")</f>
        <v>2234525.95</v>
      </c>
      <c r="H19" s="48">
        <f>IF('County Data'!M14&gt;9,'County Data'!L14,"*")</f>
        <v>1800891.65</v>
      </c>
      <c r="I19" s="9">
        <f t="shared" si="0"/>
        <v>0.06200199949642553</v>
      </c>
      <c r="J19" s="9">
        <f t="shared" si="1"/>
        <v>0.12343529507902991</v>
      </c>
      <c r="K19" s="9">
        <f t="shared" si="2"/>
        <v>0.10278578391987106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6781406.69</v>
      </c>
      <c r="D20" s="44">
        <f>IF('County Data'!E15&gt;9,'County Data'!D15,"*")</f>
        <v>3220511.5</v>
      </c>
      <c r="E20" s="45">
        <f>IF('County Data'!G15&gt;9,'County Data'!F15,"*")</f>
        <v>1610077.53</v>
      </c>
      <c r="F20" s="44">
        <f>IF('County Data'!I15&gt;9,'County Data'!H15,"*")</f>
        <v>6509383.91</v>
      </c>
      <c r="G20" s="44">
        <f>IF('County Data'!K15&gt;9,'County Data'!J15,"*")</f>
        <v>2796546.39</v>
      </c>
      <c r="H20" s="45">
        <f>IF('County Data'!M15&gt;9,'County Data'!L15,"*")</f>
        <v>1436194.14</v>
      </c>
      <c r="I20" s="22">
        <f t="shared" si="0"/>
        <v>0.041789328108625914</v>
      </c>
      <c r="J20" s="22">
        <f t="shared" si="1"/>
        <v>0.15160310285430303</v>
      </c>
      <c r="K20" s="22">
        <f t="shared" si="2"/>
        <v>0.12107234332539481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7150342.3</v>
      </c>
      <c r="D21" s="47">
        <f>IF('County Data'!E16&gt;9,'County Data'!D16,"*")</f>
        <v>4832508.11</v>
      </c>
      <c r="E21" s="48">
        <f>IF('County Data'!G16&gt;9,'County Data'!F16,"*")</f>
        <v>1685304.09</v>
      </c>
      <c r="F21" s="46">
        <f>IF('County Data'!I16&gt;9,'County Data'!H16,"*")</f>
        <v>6697748.72</v>
      </c>
      <c r="G21" s="47">
        <f>IF('County Data'!K16&gt;9,'County Data'!J16,"*")</f>
        <v>4449547.13</v>
      </c>
      <c r="H21" s="48">
        <f>IF('County Data'!M16&gt;9,'County Data'!L16,"*")</f>
        <v>1587524.29</v>
      </c>
      <c r="I21" s="9">
        <f t="shared" si="0"/>
        <v>0.06757398626325296</v>
      </c>
      <c r="J21" s="9">
        <f t="shared" si="1"/>
        <v>0.0860674061452183</v>
      </c>
      <c r="K21" s="9">
        <f t="shared" si="2"/>
        <v>0.06159263238737597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03/01/2015 - 03/31/2015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03/01/2014 - 03/31/2014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2002475.02</v>
      </c>
      <c r="D6" s="42" t="str">
        <f>IF('Town Data'!E2&gt;9,'Town Data'!D2,"*")</f>
        <v>*</v>
      </c>
      <c r="E6" s="43">
        <f>IF('Town Data'!G2&gt;9,'Town Data'!F2,"*")</f>
        <v>325827.4</v>
      </c>
      <c r="F6" s="42">
        <f>IF('Town Data'!I2&gt;9,'Town Data'!H2,"*")</f>
        <v>1857765.54</v>
      </c>
      <c r="G6" s="42" t="str">
        <f>IF('Town Data'!K2&gt;9,'Town Data'!J2,"*")</f>
        <v>*</v>
      </c>
      <c r="H6" s="43">
        <f>IF('Town Data'!M2&gt;9,'Town Data'!L2,"*")</f>
        <v>254516.9</v>
      </c>
      <c r="I6" s="20">
        <f>_xlfn.IFERROR((C6-F6)/F6,"")</f>
        <v>0.0778943719668737</v>
      </c>
      <c r="J6" s="20">
        <f>_xlfn.IFERROR((D6-G6)/G6,"")</f>
      </c>
      <c r="K6" s="20">
        <f>_xlfn.IFERROR((E6-H6)/H6,"")</f>
        <v>0.2801798230294335</v>
      </c>
    </row>
    <row r="7" spans="1:12" ht="15">
      <c r="A7" s="15"/>
      <c r="B7" t="str">
        <f>'Town Data'!A3</f>
        <v>BARTON</v>
      </c>
      <c r="C7" s="51">
        <f>IF('Town Data'!C3&gt;9,'Town Data'!B3,"*")</f>
        <v>113607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118434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-0.04075687724808754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1963757</v>
      </c>
      <c r="D8" s="44">
        <f>IF('Town Data'!E4&gt;9,'Town Data'!D4,"*")</f>
        <v>353768.5</v>
      </c>
      <c r="E8" s="45">
        <f>IF('Town Data'!G4&gt;9,'Town Data'!F4,"*")</f>
        <v>271923</v>
      </c>
      <c r="F8" s="44">
        <f>IF('Town Data'!I4&gt;9,'Town Data'!H4,"*")</f>
        <v>1917253.95</v>
      </c>
      <c r="G8" s="44">
        <f>IF('Town Data'!K4&gt;9,'Town Data'!J4,"*")</f>
        <v>375738</v>
      </c>
      <c r="H8" s="45">
        <f>IF('Town Data'!M4&gt;9,'Town Data'!L4,"*")</f>
        <v>275203.5</v>
      </c>
      <c r="I8" s="22">
        <f t="shared" si="0"/>
        <v>0.024255028917791535</v>
      </c>
      <c r="J8" s="22">
        <f t="shared" si="1"/>
        <v>-0.058470263854068526</v>
      </c>
      <c r="K8" s="22">
        <f t="shared" si="2"/>
        <v>-0.011920269909357984</v>
      </c>
      <c r="L8" s="15"/>
    </row>
    <row r="9" spans="1:12" ht="15">
      <c r="A9" s="15"/>
      <c r="B9" s="15" t="str">
        <f>'Town Data'!A5</f>
        <v>BRADFORD</v>
      </c>
      <c r="C9" s="51">
        <f>IF('Town Data'!C5&gt;9,'Town Data'!B5,"*")</f>
        <v>316519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321817.4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-0.01646399479953546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BRANDON</v>
      </c>
      <c r="C10" s="52">
        <f>IF('Town Data'!C6&gt;9,'Town Data'!B6,"*")</f>
        <v>334071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341360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-0.021352823998125145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BRATTLEBORO</v>
      </c>
      <c r="C11" s="51">
        <f>IF('Town Data'!C7&gt;9,'Town Data'!B7,"*")</f>
        <v>2961607.78</v>
      </c>
      <c r="D11" s="47">
        <f>IF('Town Data'!E7&gt;9,'Town Data'!D7,"*")</f>
        <v>508309</v>
      </c>
      <c r="E11" s="48">
        <f>IF('Town Data'!G7&gt;9,'Town Data'!F7,"*")</f>
        <v>420997.97</v>
      </c>
      <c r="F11" s="46">
        <f>IF('Town Data'!I7&gt;9,'Town Data'!H7,"*")</f>
        <v>2837951.64</v>
      </c>
      <c r="G11" s="47">
        <f>IF('Town Data'!K7&gt;9,'Town Data'!J7,"*")</f>
        <v>578121.14</v>
      </c>
      <c r="H11" s="48">
        <f>IF('Town Data'!M7&gt;9,'Town Data'!L7,"*")</f>
        <v>386116.95</v>
      </c>
      <c r="I11" s="9">
        <f t="shared" si="0"/>
        <v>0.0435723210561825</v>
      </c>
      <c r="J11" s="9">
        <f t="shared" si="1"/>
        <v>-0.12075694031877128</v>
      </c>
      <c r="K11" s="9">
        <f t="shared" si="2"/>
        <v>0.09033796625607853</v>
      </c>
      <c r="L11" s="15"/>
    </row>
    <row r="12" spans="1:12" ht="15">
      <c r="A12" s="15"/>
      <c r="B12" s="27" t="str">
        <f>'Town Data'!A8</f>
        <v>BRISTOL</v>
      </c>
      <c r="C12" s="52">
        <f>IF('Town Data'!C8&gt;9,'Town Data'!B8,"*")</f>
        <v>297117.41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292037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0.01739646003759789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BURKE</v>
      </c>
      <c r="C13" s="51" t="str">
        <f>IF('Town Data'!C9&gt;9,'Town Data'!B9,"*")</f>
        <v>*</v>
      </c>
      <c r="D13" s="47">
        <f>IF('Town Data'!E9&gt;9,'Town Data'!D9,"*")</f>
        <v>46222.41</v>
      </c>
      <c r="E13" s="48" t="str">
        <f>IF('Town Data'!G9&gt;9,'Town Data'!F9,"*")</f>
        <v>*</v>
      </c>
      <c r="F13" s="46" t="str">
        <f>IF('Town Data'!I9&gt;9,'Town Data'!H9,"*")</f>
        <v>*</v>
      </c>
      <c r="G13" s="47">
        <f>IF('Town Data'!K9&gt;9,'Town Data'!J9,"*")</f>
        <v>72789.76</v>
      </c>
      <c r="H13" s="48" t="str">
        <f>IF('Town Data'!M9&gt;9,'Town Data'!L9,"*")</f>
        <v>*</v>
      </c>
      <c r="I13" s="9">
        <f t="shared" si="0"/>
      </c>
      <c r="J13" s="9">
        <f t="shared" si="1"/>
        <v>-0.36498746526984005</v>
      </c>
      <c r="K13" s="9">
        <f t="shared" si="2"/>
      </c>
      <c r="L13" s="15"/>
    </row>
    <row r="14" spans="1:12" ht="15">
      <c r="A14" s="15"/>
      <c r="B14" s="27" t="str">
        <f>'Town Data'!A10</f>
        <v>BURLINGTON</v>
      </c>
      <c r="C14" s="52">
        <f>IF('Town Data'!C10&gt;9,'Town Data'!B10,"*")</f>
        <v>7166810.02</v>
      </c>
      <c r="D14" s="44">
        <f>IF('Town Data'!E10&gt;9,'Town Data'!D10,"*")</f>
        <v>1937336</v>
      </c>
      <c r="E14" s="45">
        <f>IF('Town Data'!G10&gt;9,'Town Data'!F10,"*")</f>
        <v>2425993.85</v>
      </c>
      <c r="F14" s="44">
        <f>IF('Town Data'!I10&gt;9,'Town Data'!H10,"*")</f>
        <v>6745791.03</v>
      </c>
      <c r="G14" s="44">
        <f>IF('Town Data'!K10&gt;9,'Town Data'!J10,"*")</f>
        <v>1671594.3</v>
      </c>
      <c r="H14" s="45">
        <f>IF('Town Data'!M10&gt;9,'Town Data'!L10,"*")</f>
        <v>2425970.65</v>
      </c>
      <c r="I14" s="22">
        <f t="shared" si="0"/>
        <v>0.06241210083852824</v>
      </c>
      <c r="J14" s="22">
        <f t="shared" si="1"/>
        <v>0.15897499770129628</v>
      </c>
      <c r="K14" s="22">
        <f t="shared" si="2"/>
        <v>9.563182473038684E-06</v>
      </c>
      <c r="L14" s="15"/>
    </row>
    <row r="15" spans="1:12" ht="15">
      <c r="A15" s="15"/>
      <c r="B15" s="15" t="str">
        <f>'Town Data'!A11</f>
        <v>CAMBRIDGE</v>
      </c>
      <c r="C15" s="51">
        <f>IF('Town Data'!C11&gt;9,'Town Data'!B11,"*")</f>
        <v>853010</v>
      </c>
      <c r="D15" s="47">
        <f>IF('Town Data'!E11&gt;9,'Town Data'!D11,"*")</f>
        <v>971734</v>
      </c>
      <c r="E15" s="48" t="str">
        <f>IF('Town Data'!G11&gt;9,'Town Data'!F11,"*")</f>
        <v>*</v>
      </c>
      <c r="F15" s="46">
        <f>IF('Town Data'!I11&gt;9,'Town Data'!H11,"*")</f>
        <v>792079.61</v>
      </c>
      <c r="G15" s="47">
        <f>IF('Town Data'!K11&gt;9,'Town Data'!J11,"*")</f>
        <v>1059385</v>
      </c>
      <c r="H15" s="48">
        <f>IF('Town Data'!M11&gt;9,'Town Data'!L11,"*")</f>
        <v>233229</v>
      </c>
      <c r="I15" s="9">
        <f t="shared" si="0"/>
        <v>0.07692457832616095</v>
      </c>
      <c r="J15" s="9">
        <f t="shared" si="1"/>
        <v>-0.08273762607550607</v>
      </c>
      <c r="K15" s="9">
        <f t="shared" si="2"/>
      </c>
      <c r="L15" s="15"/>
    </row>
    <row r="16" spans="1:12" ht="15">
      <c r="A16" s="15"/>
      <c r="B16" s="28" t="str">
        <f>'Town Data'!A12</f>
        <v>CASTLETON</v>
      </c>
      <c r="C16" s="53">
        <f>IF('Town Data'!C12&gt;9,'Town Data'!B12,"*")</f>
        <v>281827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250460.04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0.12523738317697303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CHESTER</v>
      </c>
      <c r="C17" s="52">
        <f>IF('Town Data'!C13&gt;9,'Town Data'!B13,"*")</f>
        <v>248324</v>
      </c>
      <c r="D17" s="44">
        <f>IF('Town Data'!E13&gt;9,'Town Data'!D13,"*")</f>
        <v>56879</v>
      </c>
      <c r="E17" s="45" t="str">
        <f>IF('Town Data'!G13&gt;9,'Town Data'!F13,"*")</f>
        <v>*</v>
      </c>
      <c r="F17" s="44">
        <f>IF('Town Data'!I13&gt;9,'Town Data'!H13,"*")</f>
        <v>227789</v>
      </c>
      <c r="G17" s="44">
        <f>IF('Town Data'!K13&gt;9,'Town Data'!J13,"*")</f>
        <v>61600</v>
      </c>
      <c r="H17" s="45" t="str">
        <f>IF('Town Data'!M13&gt;9,'Town Data'!L13,"*")</f>
        <v>*</v>
      </c>
      <c r="I17" s="22">
        <f t="shared" si="0"/>
        <v>0.09014921703857517</v>
      </c>
      <c r="J17" s="22">
        <f t="shared" si="1"/>
        <v>-0.0766396103896104</v>
      </c>
      <c r="K17" s="22">
        <f t="shared" si="2"/>
      </c>
      <c r="L17" s="15"/>
    </row>
    <row r="18" spans="1:12" ht="15">
      <c r="A18" s="15"/>
      <c r="B18" s="15" t="str">
        <f>'Town Data'!A14</f>
        <v>COLCHESTER</v>
      </c>
      <c r="C18" s="51">
        <f>IF('Town Data'!C14&gt;9,'Town Data'!B14,"*")</f>
        <v>1856325</v>
      </c>
      <c r="D18" s="47" t="str">
        <f>IF('Town Data'!E14&gt;9,'Town Data'!D14,"*")</f>
        <v>*</v>
      </c>
      <c r="E18" s="48">
        <f>IF('Town Data'!G14&gt;9,'Town Data'!F14,"*")</f>
        <v>304750</v>
      </c>
      <c r="F18" s="46">
        <f>IF('Town Data'!I14&gt;9,'Town Data'!H14,"*")</f>
        <v>1685095.23</v>
      </c>
      <c r="G18" s="47" t="str">
        <f>IF('Town Data'!K14&gt;9,'Town Data'!J14,"*")</f>
        <v>*</v>
      </c>
      <c r="H18" s="48">
        <f>IF('Town Data'!M14&gt;9,'Town Data'!L14,"*")</f>
        <v>265138</v>
      </c>
      <c r="I18" s="9">
        <f t="shared" si="0"/>
        <v>0.10161429867675788</v>
      </c>
      <c r="J18" s="9">
        <f t="shared" si="1"/>
      </c>
      <c r="K18" s="9">
        <f t="shared" si="2"/>
        <v>0.14940144377644848</v>
      </c>
      <c r="L18" s="15"/>
    </row>
    <row r="19" spans="1:12" ht="15">
      <c r="A19" s="15"/>
      <c r="B19" s="27" t="str">
        <f>'Town Data'!A15</f>
        <v>DERBY</v>
      </c>
      <c r="C19" s="52">
        <f>IF('Town Data'!C15&gt;9,'Town Data'!B15,"*")</f>
        <v>605937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610585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-0.007612371741854124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DOVER</v>
      </c>
      <c r="C20" s="51">
        <f>IF('Town Data'!C16&gt;9,'Town Data'!B16,"*")</f>
        <v>797545.7</v>
      </c>
      <c r="D20" s="47">
        <f>IF('Town Data'!E16&gt;9,'Town Data'!D16,"*")</f>
        <v>740359.5</v>
      </c>
      <c r="E20" s="48">
        <f>IF('Town Data'!G16&gt;9,'Town Data'!F16,"*")</f>
        <v>249442.74</v>
      </c>
      <c r="F20" s="46">
        <f>IF('Town Data'!I16&gt;9,'Town Data'!H16,"*")</f>
        <v>835711.97</v>
      </c>
      <c r="G20" s="47">
        <f>IF('Town Data'!K16&gt;9,'Town Data'!J16,"*")</f>
        <v>569893.25</v>
      </c>
      <c r="H20" s="48">
        <f>IF('Town Data'!M16&gt;9,'Town Data'!L16,"*")</f>
        <v>279902.69</v>
      </c>
      <c r="I20" s="9">
        <f t="shared" si="0"/>
        <v>-0.04566916757217205</v>
      </c>
      <c r="J20" s="9">
        <f t="shared" si="1"/>
        <v>0.29911961582278784</v>
      </c>
      <c r="K20" s="9">
        <f t="shared" si="2"/>
        <v>-0.10882335571694582</v>
      </c>
      <c r="L20" s="15"/>
    </row>
    <row r="21" spans="1:12" ht="15">
      <c r="A21" s="15"/>
      <c r="B21" s="27" t="str">
        <f>'Town Data'!A17</f>
        <v>ENOSBURG</v>
      </c>
      <c r="C21" s="52">
        <f>IF('Town Data'!C17&gt;9,'Town Data'!B17,"*")</f>
        <v>310385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290901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0.06697811282876305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ESSEX</v>
      </c>
      <c r="C22" s="51">
        <f>IF('Town Data'!C18&gt;9,'Town Data'!B18,"*")</f>
        <v>2603938</v>
      </c>
      <c r="D22" s="47" t="str">
        <f>IF('Town Data'!E18&gt;9,'Town Data'!D18,"*")</f>
        <v>*</v>
      </c>
      <c r="E22" s="48">
        <f>IF('Town Data'!G18&gt;9,'Town Data'!F18,"*")</f>
        <v>315704</v>
      </c>
      <c r="F22" s="46">
        <f>IF('Town Data'!I18&gt;9,'Town Data'!H18,"*")</f>
        <v>2415594</v>
      </c>
      <c r="G22" s="47" t="str">
        <f>IF('Town Data'!K18&gt;9,'Town Data'!J18,"*")</f>
        <v>*</v>
      </c>
      <c r="H22" s="48">
        <f>IF('Town Data'!M18&gt;9,'Town Data'!L18,"*")</f>
        <v>254199</v>
      </c>
      <c r="I22" s="9">
        <f t="shared" si="0"/>
        <v>0.07797005622633604</v>
      </c>
      <c r="J22" s="9">
        <f t="shared" si="1"/>
      </c>
      <c r="K22" s="9">
        <f t="shared" si="2"/>
        <v>0.24195610525611824</v>
      </c>
      <c r="L22" s="15"/>
    </row>
    <row r="23" spans="1:12" ht="15">
      <c r="A23" s="15"/>
      <c r="B23" s="27" t="str">
        <f>'Town Data'!A19</f>
        <v>FAIR HAVEN</v>
      </c>
      <c r="C23" s="52">
        <f>IF('Town Data'!C19&gt;9,'Town Data'!B19,"*")</f>
        <v>391967.38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373591.95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0.04918582961972278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FERRISBURGH</v>
      </c>
      <c r="C24" s="51">
        <f>IF('Town Data'!C20&gt;9,'Town Data'!B20,"*")</f>
        <v>212966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 t="str">
        <f>IF('Town Data'!I20&gt;9,'Town Data'!H20,"*")</f>
        <v>*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HARDWICK</v>
      </c>
      <c r="C25" s="52">
        <f>IF('Town Data'!C21&gt;9,'Town Data'!B21,"*")</f>
        <v>238496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232917.39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0.023951024008984412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HARTFORD</v>
      </c>
      <c r="C26" s="51">
        <f>IF('Town Data'!C22&gt;9,'Town Data'!B22,"*")</f>
        <v>1355833.92</v>
      </c>
      <c r="D26" s="47">
        <f>IF('Town Data'!E22&gt;9,'Town Data'!D22,"*")</f>
        <v>732757</v>
      </c>
      <c r="E26" s="48">
        <f>IF('Town Data'!G22&gt;9,'Town Data'!F22,"*")</f>
        <v>176546</v>
      </c>
      <c r="F26" s="46">
        <f>IF('Town Data'!I22&gt;9,'Town Data'!H22,"*")</f>
        <v>1333649.27</v>
      </c>
      <c r="G26" s="47">
        <f>IF('Town Data'!K22&gt;9,'Town Data'!J22,"*")</f>
        <v>730104</v>
      </c>
      <c r="H26" s="48">
        <f>IF('Town Data'!M22&gt;9,'Town Data'!L22,"*")</f>
        <v>222144.4</v>
      </c>
      <c r="I26" s="9">
        <f t="shared" si="0"/>
        <v>0.016634545902761904</v>
      </c>
      <c r="J26" s="9">
        <f t="shared" si="1"/>
        <v>0.003633728893417924</v>
      </c>
      <c r="K26" s="9">
        <f t="shared" si="2"/>
        <v>-0.205264683692229</v>
      </c>
      <c r="L26" s="15"/>
    </row>
    <row r="27" spans="1:12" ht="15">
      <c r="A27" s="15"/>
      <c r="B27" s="27" t="str">
        <f>'Town Data'!A23</f>
        <v>HINESBURG</v>
      </c>
      <c r="C27" s="52">
        <f>IF('Town Data'!C23&gt;9,'Town Data'!B23,"*")</f>
        <v>381978.33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356190.84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0.07239795947588093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JAY</v>
      </c>
      <c r="C28" s="51" t="str">
        <f>IF('Town Data'!C24&gt;9,'Town Data'!B24,"*")</f>
        <v>*</v>
      </c>
      <c r="D28" s="47">
        <f>IF('Town Data'!E24&gt;9,'Town Data'!D24,"*")</f>
        <v>785523.11</v>
      </c>
      <c r="E28" s="48" t="str">
        <f>IF('Town Data'!G24&gt;9,'Town Data'!F24,"*")</f>
        <v>*</v>
      </c>
      <c r="F28" s="46" t="str">
        <f>IF('Town Data'!I24&gt;9,'Town Data'!H24,"*")</f>
        <v>*</v>
      </c>
      <c r="G28" s="47">
        <f>IF('Town Data'!K24&gt;9,'Town Data'!J24,"*")</f>
        <v>786969</v>
      </c>
      <c r="H28" s="48" t="str">
        <f>IF('Town Data'!M24&gt;9,'Town Data'!L24,"*")</f>
        <v>*</v>
      </c>
      <c r="I28" s="9">
        <f t="shared" si="0"/>
      </c>
      <c r="J28" s="9">
        <f t="shared" si="1"/>
        <v>-0.001837289651816036</v>
      </c>
      <c r="K28" s="9">
        <f t="shared" si="2"/>
      </c>
      <c r="L28" s="15"/>
    </row>
    <row r="29" spans="1:12" ht="15">
      <c r="A29" s="15"/>
      <c r="B29" s="27" t="str">
        <f>'Town Data'!A25</f>
        <v>JOHNSON</v>
      </c>
      <c r="C29" s="52">
        <f>IF('Town Data'!C25&gt;9,'Town Data'!B25,"*")</f>
        <v>191954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197671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-0.028921794294560155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KILLINGTON</v>
      </c>
      <c r="C30" s="51">
        <f>IF('Town Data'!C26&gt;9,'Town Data'!B26,"*")</f>
        <v>3276508.55</v>
      </c>
      <c r="D30" s="47">
        <f>IF('Town Data'!E26&gt;9,'Town Data'!D26,"*")</f>
        <v>4071719.19</v>
      </c>
      <c r="E30" s="48">
        <f>IF('Town Data'!G26&gt;9,'Town Data'!F26,"*")</f>
        <v>1690919.15</v>
      </c>
      <c r="F30" s="46">
        <f>IF('Town Data'!I26&gt;9,'Town Data'!H26,"*")</f>
        <v>3023381.38</v>
      </c>
      <c r="G30" s="47">
        <f>IF('Town Data'!K26&gt;9,'Town Data'!J26,"*")</f>
        <v>3927896.16</v>
      </c>
      <c r="H30" s="48">
        <f>IF('Town Data'!M26&gt;9,'Town Data'!L26,"*")</f>
        <v>1681019.95</v>
      </c>
      <c r="I30" s="9">
        <f t="shared" si="0"/>
        <v>0.0837232019997424</v>
      </c>
      <c r="J30" s="9">
        <f t="shared" si="1"/>
        <v>0.03661579230750331</v>
      </c>
      <c r="K30" s="9">
        <f t="shared" si="2"/>
        <v>0.005888805781275799</v>
      </c>
      <c r="L30" s="15"/>
    </row>
    <row r="31" spans="1:12" ht="15">
      <c r="A31" s="15"/>
      <c r="B31" s="27" t="str">
        <f>'Town Data'!A27</f>
        <v>LONDONDERRY</v>
      </c>
      <c r="C31" s="52">
        <f>IF('Town Data'!C27&gt;9,'Town Data'!B27,"*")</f>
        <v>242511.98</v>
      </c>
      <c r="D31" s="44">
        <f>IF('Town Data'!E27&gt;9,'Town Data'!D27,"*")</f>
        <v>79079</v>
      </c>
      <c r="E31" s="45" t="str">
        <f>IF('Town Data'!G27&gt;9,'Town Data'!F27,"*")</f>
        <v>*</v>
      </c>
      <c r="F31" s="44">
        <f>IF('Town Data'!I27&gt;9,'Town Data'!H27,"*")</f>
        <v>301796.38</v>
      </c>
      <c r="G31" s="44">
        <f>IF('Town Data'!K27&gt;9,'Town Data'!J27,"*")</f>
        <v>66032</v>
      </c>
      <c r="H31" s="45" t="str">
        <f>IF('Town Data'!M27&gt;9,'Town Data'!L27,"*")</f>
        <v>*</v>
      </c>
      <c r="I31" s="22">
        <f t="shared" si="0"/>
        <v>-0.1964384065839358</v>
      </c>
      <c r="J31" s="22">
        <f t="shared" si="1"/>
        <v>0.1975860188999273</v>
      </c>
      <c r="K31" s="22">
        <f t="shared" si="2"/>
      </c>
      <c r="L31" s="15"/>
    </row>
    <row r="32" spans="1:12" ht="15">
      <c r="A32" s="15"/>
      <c r="B32" s="15" t="str">
        <f>'Town Data'!A28</f>
        <v>LUDLOW</v>
      </c>
      <c r="C32" s="51">
        <f>IF('Town Data'!C28&gt;9,'Town Data'!B28,"*")</f>
        <v>2316982</v>
      </c>
      <c r="D32" s="47">
        <f>IF('Town Data'!E28&gt;9,'Town Data'!D28,"*")</f>
        <v>2291571</v>
      </c>
      <c r="E32" s="48">
        <f>IF('Town Data'!G28&gt;9,'Town Data'!F28,"*")</f>
        <v>710856</v>
      </c>
      <c r="F32" s="46">
        <f>IF('Town Data'!I28&gt;9,'Town Data'!H28,"*")</f>
        <v>2051897</v>
      </c>
      <c r="G32" s="47">
        <f>IF('Town Data'!K28&gt;9,'Town Data'!J28,"*")</f>
        <v>1988889.71</v>
      </c>
      <c r="H32" s="48">
        <f>IF('Town Data'!M28&gt;9,'Town Data'!L28,"*")</f>
        <v>629359</v>
      </c>
      <c r="I32" s="9">
        <f t="shared" si="0"/>
        <v>0.12919020789055202</v>
      </c>
      <c r="J32" s="9">
        <f t="shared" si="1"/>
        <v>0.15218606063379958</v>
      </c>
      <c r="K32" s="9">
        <f t="shared" si="2"/>
        <v>0.12949207050348052</v>
      </c>
      <c r="L32" s="15"/>
    </row>
    <row r="33" spans="1:12" ht="15">
      <c r="A33" s="15"/>
      <c r="B33" s="27" t="str">
        <f>'Town Data'!A29</f>
        <v>LYNDON</v>
      </c>
      <c r="C33" s="52">
        <f>IF('Town Data'!C29&gt;9,'Town Data'!B29,"*")</f>
        <v>816106.12</v>
      </c>
      <c r="D33" s="44" t="str">
        <f>IF('Town Data'!E29&gt;9,'Town Data'!D29,"*")</f>
        <v>*</v>
      </c>
      <c r="E33" s="45">
        <f>IF('Town Data'!G29&gt;9,'Town Data'!F29,"*")</f>
        <v>104922.99</v>
      </c>
      <c r="F33" s="44">
        <f>IF('Town Data'!I29&gt;9,'Town Data'!H29,"*")</f>
        <v>764985.7</v>
      </c>
      <c r="G33" s="44" t="str">
        <f>IF('Town Data'!K29&gt;9,'Town Data'!J29,"*")</f>
        <v>*</v>
      </c>
      <c r="H33" s="45">
        <f>IF('Town Data'!M29&gt;9,'Town Data'!L29,"*")</f>
        <v>111372.05</v>
      </c>
      <c r="I33" s="22">
        <f t="shared" si="0"/>
        <v>0.06682532758455491</v>
      </c>
      <c r="J33" s="22">
        <f t="shared" si="1"/>
      </c>
      <c r="K33" s="22">
        <f t="shared" si="2"/>
        <v>-0.05790555170709345</v>
      </c>
      <c r="L33" s="15"/>
    </row>
    <row r="34" spans="1:12" ht="15">
      <c r="A34" s="15"/>
      <c r="B34" s="15" t="str">
        <f>'Town Data'!A30</f>
        <v>MANCHESTER</v>
      </c>
      <c r="C34" s="51">
        <f>IF('Town Data'!C30&gt;9,'Town Data'!B30,"*")</f>
        <v>1599461.56</v>
      </c>
      <c r="D34" s="47">
        <f>IF('Town Data'!E30&gt;9,'Town Data'!D30,"*")</f>
        <v>1467540.33</v>
      </c>
      <c r="E34" s="48">
        <f>IF('Town Data'!G30&gt;9,'Town Data'!F30,"*")</f>
        <v>353503.67</v>
      </c>
      <c r="F34" s="46">
        <f>IF('Town Data'!I30&gt;9,'Town Data'!H30,"*")</f>
        <v>1516202.73</v>
      </c>
      <c r="G34" s="47">
        <f>IF('Town Data'!K30&gt;9,'Town Data'!J30,"*")</f>
        <v>1244289.63</v>
      </c>
      <c r="H34" s="48">
        <f>IF('Town Data'!M30&gt;9,'Town Data'!L30,"*")</f>
        <v>342418.73</v>
      </c>
      <c r="I34" s="9">
        <f t="shared" si="0"/>
        <v>0.05491272924960376</v>
      </c>
      <c r="J34" s="9">
        <f t="shared" si="1"/>
        <v>0.17942020460300726</v>
      </c>
      <c r="K34" s="9">
        <f t="shared" si="2"/>
        <v>0.03237246981203395</v>
      </c>
      <c r="L34" s="15"/>
    </row>
    <row r="35" spans="1:12" ht="15">
      <c r="A35" s="15"/>
      <c r="B35" s="27" t="str">
        <f>'Town Data'!A31</f>
        <v>MIDDLEBURY</v>
      </c>
      <c r="C35" s="52">
        <f>IF('Town Data'!C31&gt;9,'Town Data'!B31,"*")</f>
        <v>1614759.69</v>
      </c>
      <c r="D35" s="44" t="str">
        <f>IF('Town Data'!E31&gt;9,'Town Data'!D31,"*")</f>
        <v>*</v>
      </c>
      <c r="E35" s="45">
        <f>IF('Town Data'!G31&gt;9,'Town Data'!F31,"*")</f>
        <v>269754.55</v>
      </c>
      <c r="F35" s="44">
        <f>IF('Town Data'!I31&gt;9,'Town Data'!H31,"*")</f>
        <v>1520745.91</v>
      </c>
      <c r="G35" s="44" t="str">
        <f>IF('Town Data'!K31&gt;9,'Town Data'!J31,"*")</f>
        <v>*</v>
      </c>
      <c r="H35" s="45">
        <f>IF('Town Data'!M31&gt;9,'Town Data'!L31,"*")</f>
        <v>233126.75</v>
      </c>
      <c r="I35" s="22">
        <f t="shared" si="0"/>
        <v>0.061820833698642025</v>
      </c>
      <c r="J35" s="22">
        <f t="shared" si="1"/>
      </c>
      <c r="K35" s="22">
        <f t="shared" si="2"/>
        <v>0.1571153889461419</v>
      </c>
      <c r="L35" s="15"/>
    </row>
    <row r="36" spans="1:12" ht="15">
      <c r="A36" s="15"/>
      <c r="B36" s="15" t="str">
        <f>'Town Data'!A32</f>
        <v>MILTON</v>
      </c>
      <c r="C36" s="51">
        <f>IF('Town Data'!C32&gt;9,'Town Data'!B32,"*")</f>
        <v>708195</v>
      </c>
      <c r="D36" s="47" t="str">
        <f>IF('Town Data'!E32&gt;9,'Town Data'!D32,"*")</f>
        <v>*</v>
      </c>
      <c r="E36" s="48" t="str">
        <f>IF('Town Data'!G32&gt;9,'Town Data'!F32,"*")</f>
        <v>*</v>
      </c>
      <c r="F36" s="46">
        <f>IF('Town Data'!I32&gt;9,'Town Data'!H32,"*")</f>
        <v>727132</v>
      </c>
      <c r="G36" s="47" t="str">
        <f>IF('Town Data'!K32&gt;9,'Town Data'!J32,"*")</f>
        <v>*</v>
      </c>
      <c r="H36" s="48" t="str">
        <f>IF('Town Data'!M32&gt;9,'Town Data'!L32,"*")</f>
        <v>*</v>
      </c>
      <c r="I36" s="9">
        <f t="shared" si="0"/>
        <v>-0.026043414400686533</v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MONTGOMERY</v>
      </c>
      <c r="C37" s="52" t="str">
        <f>IF('Town Data'!C33&gt;9,'Town Data'!B33,"*")</f>
        <v>*</v>
      </c>
      <c r="D37" s="44">
        <f>IF('Town Data'!E33&gt;9,'Town Data'!D33,"*")</f>
        <v>107105.5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>
        <f>IF('Town Data'!K33&gt;9,'Town Data'!J33,"*")</f>
        <v>105390</v>
      </c>
      <c r="H37" s="45" t="str">
        <f>IF('Town Data'!M33&gt;9,'Town Data'!L33,"*")</f>
        <v>*</v>
      </c>
      <c r="I37" s="22">
        <f t="shared" si="0"/>
      </c>
      <c r="J37" s="22">
        <f t="shared" si="1"/>
        <v>0.016277635449283612</v>
      </c>
      <c r="K37" s="22">
        <f>_xlfn.IFERROR((E37-H37)/H37,"")</f>
      </c>
      <c r="L37" s="15"/>
    </row>
    <row r="38" spans="1:12" ht="15">
      <c r="A38" s="15"/>
      <c r="B38" s="15" t="str">
        <f>'Town Data'!A34</f>
        <v>MONTPELIER</v>
      </c>
      <c r="C38" s="51">
        <f>IF('Town Data'!C34&gt;9,'Town Data'!B34,"*")</f>
        <v>1790197.77</v>
      </c>
      <c r="D38" s="47" t="str">
        <f>IF('Town Data'!E34&gt;9,'Town Data'!D34,"*")</f>
        <v>*</v>
      </c>
      <c r="E38" s="48">
        <f>IF('Town Data'!G34&gt;9,'Town Data'!F34,"*")</f>
        <v>338960.46</v>
      </c>
      <c r="F38" s="46">
        <f>IF('Town Data'!I34&gt;9,'Town Data'!H34,"*")</f>
        <v>1740469.63</v>
      </c>
      <c r="G38" s="47" t="str">
        <f>IF('Town Data'!K34&gt;9,'Town Data'!J34,"*")</f>
        <v>*</v>
      </c>
      <c r="H38" s="48">
        <f>IF('Town Data'!M34&gt;9,'Town Data'!L34,"*")</f>
        <v>349408.85</v>
      </c>
      <c r="I38" s="9">
        <f t="shared" si="0"/>
        <v>0.028571679242688153</v>
      </c>
      <c r="J38" s="9">
        <f t="shared" si="1"/>
      </c>
      <c r="K38" s="9">
        <f t="shared" si="2"/>
        <v>-0.0299030491070846</v>
      </c>
      <c r="L38" s="15"/>
    </row>
    <row r="39" spans="1:12" ht="15">
      <c r="A39" s="15"/>
      <c r="B39" s="27" t="str">
        <f>'Town Data'!A35</f>
        <v>MORRISTOWN</v>
      </c>
      <c r="C39" s="52">
        <f>IF('Town Data'!C35&gt;9,'Town Data'!B35,"*")</f>
        <v>935850</v>
      </c>
      <c r="D39" s="44">
        <f>IF('Town Data'!E35&gt;9,'Town Data'!D35,"*")</f>
        <v>85372</v>
      </c>
      <c r="E39" s="45">
        <f>IF('Town Data'!G35&gt;9,'Town Data'!F35,"*")</f>
        <v>81693</v>
      </c>
      <c r="F39" s="44">
        <f>IF('Town Data'!I35&gt;9,'Town Data'!H35,"*")</f>
        <v>827120.27</v>
      </c>
      <c r="G39" s="44">
        <f>IF('Town Data'!K35&gt;9,'Town Data'!J35,"*")</f>
        <v>69806</v>
      </c>
      <c r="H39" s="45">
        <f>IF('Town Data'!M35&gt;9,'Town Data'!L35,"*")</f>
        <v>81128.5</v>
      </c>
      <c r="I39" s="22">
        <f t="shared" si="0"/>
        <v>0.13145576761164368</v>
      </c>
      <c r="J39" s="22">
        <f t="shared" si="1"/>
        <v>0.22298942784287884</v>
      </c>
      <c r="K39" s="22">
        <f t="shared" si="2"/>
        <v>0.006958097339406004</v>
      </c>
      <c r="L39" s="15"/>
    </row>
    <row r="40" spans="1:12" ht="15">
      <c r="A40" s="15"/>
      <c r="B40" s="15" t="str">
        <f>'Town Data'!A36</f>
        <v>NEWPORT</v>
      </c>
      <c r="C40" s="51">
        <f>IF('Town Data'!C36&gt;9,'Town Data'!B36,"*")</f>
        <v>662086</v>
      </c>
      <c r="D40" s="47" t="str">
        <f>IF('Town Data'!E36&gt;9,'Town Data'!D36,"*")</f>
        <v>*</v>
      </c>
      <c r="E40" s="48">
        <f>IF('Town Data'!G36&gt;9,'Town Data'!F36,"*")</f>
        <v>108558</v>
      </c>
      <c r="F40" s="46">
        <f>IF('Town Data'!I36&gt;9,'Town Data'!H36,"*")</f>
        <v>586094.25</v>
      </c>
      <c r="G40" s="47" t="str">
        <f>IF('Town Data'!K36&gt;9,'Town Data'!J36,"*")</f>
        <v>*</v>
      </c>
      <c r="H40" s="48">
        <f>IF('Town Data'!M36&gt;9,'Town Data'!L36,"*")</f>
        <v>108994.79</v>
      </c>
      <c r="I40" s="9">
        <f t="shared" si="0"/>
        <v>0.12965790058510215</v>
      </c>
      <c r="J40" s="9">
        <f t="shared" si="1"/>
      </c>
      <c r="K40" s="9">
        <f t="shared" si="2"/>
        <v>-0.004007439254665233</v>
      </c>
      <c r="L40" s="15"/>
    </row>
    <row r="41" spans="1:12" ht="15">
      <c r="A41" s="15"/>
      <c r="B41" s="27" t="str">
        <f>'Town Data'!A37</f>
        <v>NORTHFIELD</v>
      </c>
      <c r="C41" s="52">
        <f>IF('Town Data'!C37&gt;9,'Town Data'!B37,"*")</f>
        <v>286617.74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259276.69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  <v>0.10545124592573281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PLYMOUTH</v>
      </c>
      <c r="C42" s="51" t="str">
        <f>IF('Town Data'!C38&gt;9,'Town Data'!B38,"*")</f>
        <v>*</v>
      </c>
      <c r="D42" s="47">
        <f>IF('Town Data'!E38&gt;9,'Town Data'!D38,"*")</f>
        <v>69302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POULTNEY</v>
      </c>
      <c r="C43" s="52">
        <f>IF('Town Data'!C39&gt;9,'Town Data'!B39,"*")</f>
        <v>152610.5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150591.89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0.013404506710155414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RANDOLPH</v>
      </c>
      <c r="C44" s="51">
        <f>IF('Town Data'!C40&gt;9,'Town Data'!B40,"*")</f>
        <v>429639</v>
      </c>
      <c r="D44" s="47" t="str">
        <f>IF('Town Data'!E40&gt;9,'Town Data'!D40,"*")</f>
        <v>*</v>
      </c>
      <c r="E44" s="48" t="str">
        <f>IF('Town Data'!G40&gt;9,'Town Data'!F40,"*")</f>
        <v>*</v>
      </c>
      <c r="F44" s="46">
        <f>IF('Town Data'!I40&gt;9,'Town Data'!H40,"*")</f>
        <v>384149.35</v>
      </c>
      <c r="G44" s="47" t="str">
        <f>IF('Town Data'!K40&gt;9,'Town Data'!J40,"*")</f>
        <v>*</v>
      </c>
      <c r="H44" s="48">
        <f>IF('Town Data'!M40&gt;9,'Town Data'!L40,"*")</f>
        <v>38935</v>
      </c>
      <c r="I44" s="9">
        <f t="shared" si="0"/>
        <v>0.11841657417876673</v>
      </c>
      <c r="J44" s="9">
        <f t="shared" si="1"/>
      </c>
      <c r="K44" s="9">
        <f t="shared" si="2"/>
      </c>
      <c r="L44" s="15"/>
    </row>
    <row r="45" spans="1:12" ht="15">
      <c r="A45" s="15"/>
      <c r="B45" s="27" t="str">
        <f>'Town Data'!A41</f>
        <v>ROCKINGHAM</v>
      </c>
      <c r="C45" s="52">
        <f>IF('Town Data'!C41&gt;9,'Town Data'!B41,"*")</f>
        <v>394003.09</v>
      </c>
      <c r="D45" s="44" t="str">
        <f>IF('Town Data'!E41&gt;9,'Town Data'!D41,"*")</f>
        <v>*</v>
      </c>
      <c r="E45" s="45">
        <f>IF('Town Data'!G41&gt;9,'Town Data'!F41,"*")</f>
        <v>96850</v>
      </c>
      <c r="F45" s="44">
        <f>IF('Town Data'!I41&gt;9,'Town Data'!H41,"*")</f>
        <v>396755.75</v>
      </c>
      <c r="G45" s="44" t="str">
        <f>IF('Town Data'!K41&gt;9,'Town Data'!J41,"*")</f>
        <v>*</v>
      </c>
      <c r="H45" s="45">
        <f>IF('Town Data'!M41&gt;9,'Town Data'!L41,"*")</f>
        <v>103797</v>
      </c>
      <c r="I45" s="22">
        <f t="shared" si="0"/>
        <v>-0.006937920874492617</v>
      </c>
      <c r="J45" s="22">
        <f t="shared" si="1"/>
      </c>
      <c r="K45" s="22">
        <f t="shared" si="2"/>
        <v>-0.06692871662957503</v>
      </c>
      <c r="L45" s="15"/>
    </row>
    <row r="46" spans="1:12" ht="15">
      <c r="A46" s="15"/>
      <c r="B46" s="15" t="str">
        <f>'Town Data'!A42</f>
        <v>ROYALTON</v>
      </c>
      <c r="C46" s="51">
        <f>IF('Town Data'!C42&gt;9,'Town Data'!B42,"*")</f>
        <v>268280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254878.49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0.052579996060083414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RUTLAND</v>
      </c>
      <c r="C47" s="52">
        <f>IF('Town Data'!C43&gt;9,'Town Data'!B43,"*")</f>
        <v>4149380.18</v>
      </c>
      <c r="D47" s="44">
        <f>IF('Town Data'!E43&gt;9,'Town Data'!D43,"*")</f>
        <v>755969</v>
      </c>
      <c r="E47" s="45">
        <f>IF('Town Data'!G43&gt;9,'Town Data'!F43,"*")</f>
        <v>476200.54</v>
      </c>
      <c r="F47" s="44">
        <f>IF('Town Data'!I43&gt;9,'Town Data'!H43,"*")</f>
        <v>3805344.59</v>
      </c>
      <c r="G47" s="44">
        <f>IF('Town Data'!K43&gt;9,'Town Data'!J43,"*")</f>
        <v>723930.93</v>
      </c>
      <c r="H47" s="45">
        <f>IF('Town Data'!M43&gt;9,'Town Data'!L43,"*")</f>
        <v>431138.75</v>
      </c>
      <c r="I47" s="22">
        <f t="shared" si="0"/>
        <v>0.09040852460617774</v>
      </c>
      <c r="J47" s="22">
        <f t="shared" si="1"/>
        <v>0.04425569991877533</v>
      </c>
      <c r="K47" s="22">
        <f t="shared" si="2"/>
        <v>0.10451806987889625</v>
      </c>
      <c r="L47" s="15"/>
    </row>
    <row r="48" spans="1:12" ht="15">
      <c r="A48" s="15"/>
      <c r="B48" s="15" t="str">
        <f>'Town Data'!A44</f>
        <v>SHELBURNE</v>
      </c>
      <c r="C48" s="51">
        <f>IF('Town Data'!C44&gt;9,'Town Data'!B44,"*")</f>
        <v>655388.5</v>
      </c>
      <c r="D48" s="47" t="str">
        <f>IF('Town Data'!E44&gt;9,'Town Data'!D44,"*")</f>
        <v>*</v>
      </c>
      <c r="E48" s="48">
        <f>IF('Town Data'!G44&gt;9,'Town Data'!F44,"*")</f>
        <v>94589</v>
      </c>
      <c r="F48" s="46">
        <f>IF('Town Data'!I44&gt;9,'Town Data'!H44,"*")</f>
        <v>684759.64</v>
      </c>
      <c r="G48" s="47" t="str">
        <f>IF('Town Data'!K44&gt;9,'Town Data'!J44,"*")</f>
        <v>*</v>
      </c>
      <c r="H48" s="48">
        <f>IF('Town Data'!M44&gt;9,'Town Data'!L44,"*")</f>
        <v>108205</v>
      </c>
      <c r="I48" s="9">
        <f t="shared" si="0"/>
        <v>-0.04289262725823037</v>
      </c>
      <c r="J48" s="9">
        <f t="shared" si="1"/>
      </c>
      <c r="K48" s="9">
        <f t="shared" si="2"/>
        <v>-0.12583522018391016</v>
      </c>
      <c r="L48" s="15"/>
    </row>
    <row r="49" spans="1:12" ht="15">
      <c r="A49" s="15"/>
      <c r="B49" s="27" t="str">
        <f>'Town Data'!A45</f>
        <v>SOUTH BURLINGTON</v>
      </c>
      <c r="C49" s="52">
        <f>IF('Town Data'!C45&gt;9,'Town Data'!B45,"*")</f>
        <v>6923508.88</v>
      </c>
      <c r="D49" s="44">
        <f>IF('Town Data'!E45&gt;9,'Town Data'!D45,"*")</f>
        <v>2720870</v>
      </c>
      <c r="E49" s="45">
        <f>IF('Town Data'!G45&gt;9,'Town Data'!F45,"*")</f>
        <v>794141.98</v>
      </c>
      <c r="F49" s="44">
        <f>IF('Town Data'!I45&gt;9,'Town Data'!H45,"*")</f>
        <v>6681534.01</v>
      </c>
      <c r="G49" s="44">
        <f>IF('Town Data'!K45&gt;9,'Town Data'!J45,"*")</f>
        <v>2452306</v>
      </c>
      <c r="H49" s="45">
        <f>IF('Town Data'!M45&gt;9,'Town Data'!L45,"*")</f>
        <v>799774.43</v>
      </c>
      <c r="I49" s="22">
        <f t="shared" si="0"/>
        <v>0.03621546633420491</v>
      </c>
      <c r="J49" s="22">
        <f t="shared" si="1"/>
        <v>0.10951488109558921</v>
      </c>
      <c r="K49" s="22">
        <f t="shared" si="2"/>
        <v>-0.007042548234506659</v>
      </c>
      <c r="L49" s="15"/>
    </row>
    <row r="50" spans="1:12" ht="15">
      <c r="A50" s="15"/>
      <c r="B50" s="15" t="str">
        <f>'Town Data'!A46</f>
        <v>SPRINGFIELD</v>
      </c>
      <c r="C50" s="51">
        <f>IF('Town Data'!C46&gt;9,'Town Data'!B46,"*")</f>
        <v>819122.67</v>
      </c>
      <c r="D50" s="47" t="str">
        <f>IF('Town Data'!E46&gt;9,'Town Data'!D46,"*")</f>
        <v>*</v>
      </c>
      <c r="E50" s="48">
        <f>IF('Town Data'!G46&gt;9,'Town Data'!F46,"*")</f>
        <v>61617.09</v>
      </c>
      <c r="F50" s="46">
        <f>IF('Town Data'!I46&gt;9,'Town Data'!H46,"*")</f>
        <v>827040.35</v>
      </c>
      <c r="G50" s="47" t="str">
        <f>IF('Town Data'!K46&gt;9,'Town Data'!J46,"*")</f>
        <v>*</v>
      </c>
      <c r="H50" s="48">
        <f>IF('Town Data'!M46&gt;9,'Town Data'!L46,"*")</f>
        <v>65950</v>
      </c>
      <c r="I50" s="9">
        <f t="shared" si="0"/>
        <v>-0.009573511135218414</v>
      </c>
      <c r="J50" s="9">
        <f t="shared" si="1"/>
      </c>
      <c r="K50" s="9">
        <f t="shared" si="2"/>
        <v>-0.06569992418498868</v>
      </c>
      <c r="L50" s="15"/>
    </row>
    <row r="51" spans="1:12" ht="15">
      <c r="A51" s="15"/>
      <c r="B51" s="27" t="str">
        <f>'Town Data'!A47</f>
        <v>ST ALBANS</v>
      </c>
      <c r="C51" s="52">
        <f>IF('Town Data'!C47&gt;9,'Town Data'!B47,"*")</f>
        <v>1095451.72</v>
      </c>
      <c r="D51" s="44" t="str">
        <f>IF('Town Data'!E47&gt;9,'Town Data'!D47,"*")</f>
        <v>*</v>
      </c>
      <c r="E51" s="45">
        <f>IF('Town Data'!G47&gt;9,'Town Data'!F47,"*")</f>
        <v>165682</v>
      </c>
      <c r="F51" s="44">
        <f>IF('Town Data'!I47&gt;9,'Town Data'!H47,"*")</f>
        <v>1047380.86</v>
      </c>
      <c r="G51" s="44" t="str">
        <f>IF('Town Data'!K47&gt;9,'Town Data'!J47,"*")</f>
        <v>*</v>
      </c>
      <c r="H51" s="45">
        <f>IF('Town Data'!M47&gt;9,'Town Data'!L47,"*")</f>
        <v>179000.75</v>
      </c>
      <c r="I51" s="22">
        <f t="shared" si="0"/>
        <v>0.045896255923561544</v>
      </c>
      <c r="J51" s="22">
        <f t="shared" si="1"/>
      </c>
      <c r="K51" s="22">
        <f t="shared" si="2"/>
        <v>-0.07440611282354963</v>
      </c>
      <c r="L51" s="15"/>
    </row>
    <row r="52" spans="1:12" ht="15">
      <c r="A52" s="15"/>
      <c r="B52" s="15" t="str">
        <f>'Town Data'!A48</f>
        <v>ST ALBANS TOWN</v>
      </c>
      <c r="C52" s="51">
        <f>IF('Town Data'!C48&gt;9,'Town Data'!B48,"*")</f>
        <v>843447.51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>
        <f>IF('Town Data'!I48&gt;9,'Town Data'!H48,"*")</f>
        <v>831479.07</v>
      </c>
      <c r="G52" s="47" t="str">
        <f>IF('Town Data'!K48&gt;9,'Town Data'!J48,"*")</f>
        <v>*</v>
      </c>
      <c r="H52" s="48" t="str">
        <f>IF('Town Data'!M48&gt;9,'Town Data'!L48,"*")</f>
        <v>*</v>
      </c>
      <c r="I52" s="9">
        <f t="shared" si="0"/>
        <v>0.014394156668309234</v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ST JOHNSBURY</v>
      </c>
      <c r="C53" s="52">
        <f>IF('Town Data'!C49&gt;9,'Town Data'!B49,"*")</f>
        <v>858728.47</v>
      </c>
      <c r="D53" s="44" t="str">
        <f>IF('Town Data'!E49&gt;9,'Town Data'!D49,"*")</f>
        <v>*</v>
      </c>
      <c r="E53" s="45">
        <f>IF('Town Data'!G49&gt;9,'Town Data'!F49,"*")</f>
        <v>108109.09</v>
      </c>
      <c r="F53" s="44">
        <f>IF('Town Data'!I49&gt;9,'Town Data'!H49,"*")</f>
        <v>798706.43</v>
      </c>
      <c r="G53" s="44" t="str">
        <f>IF('Town Data'!K49&gt;9,'Town Data'!J49,"*")</f>
        <v>*</v>
      </c>
      <c r="H53" s="45">
        <f>IF('Town Data'!M49&gt;9,'Town Data'!L49,"*")</f>
        <v>90183.27</v>
      </c>
      <c r="I53" s="22">
        <f t="shared" si="0"/>
        <v>0.07514906321713213</v>
      </c>
      <c r="J53" s="22">
        <f t="shared" si="1"/>
      </c>
      <c r="K53" s="22">
        <f t="shared" si="2"/>
        <v>0.19877101373680497</v>
      </c>
      <c r="L53" s="15"/>
    </row>
    <row r="54" spans="1:12" ht="15">
      <c r="A54" s="15"/>
      <c r="B54" s="15" t="str">
        <f>'Town Data'!A50</f>
        <v>STOWE</v>
      </c>
      <c r="C54" s="51">
        <f>IF('Town Data'!C50&gt;9,'Town Data'!B50,"*")</f>
        <v>3194361.49</v>
      </c>
      <c r="D54" s="47">
        <f>IF('Town Data'!E50&gt;9,'Town Data'!D50,"*")</f>
        <v>6299436.28</v>
      </c>
      <c r="E54" s="48">
        <f>IF('Town Data'!G50&gt;9,'Town Data'!F50,"*")</f>
        <v>1171182</v>
      </c>
      <c r="F54" s="46">
        <f>IF('Town Data'!I50&gt;9,'Town Data'!H50,"*")</f>
        <v>3128506.88</v>
      </c>
      <c r="G54" s="47">
        <f>IF('Town Data'!K50&gt;9,'Town Data'!J50,"*")</f>
        <v>5959111.53</v>
      </c>
      <c r="H54" s="48">
        <f>IF('Town Data'!M50&gt;9,'Town Data'!L50,"*")</f>
        <v>1115397.14</v>
      </c>
      <c r="I54" s="9">
        <f t="shared" si="0"/>
        <v>0.021049853021259887</v>
      </c>
      <c r="J54" s="9">
        <f t="shared" si="1"/>
        <v>0.05710998162841902</v>
      </c>
      <c r="K54" s="9">
        <f t="shared" si="2"/>
        <v>0.050013450814478604</v>
      </c>
      <c r="L54" s="15"/>
    </row>
    <row r="55" spans="1:12" ht="15">
      <c r="A55" s="15"/>
      <c r="B55" s="27" t="str">
        <f>'Town Data'!A51</f>
        <v>STRATTON</v>
      </c>
      <c r="C55" s="52" t="str">
        <f>IF('Town Data'!C51&gt;9,'Town Data'!B51,"*")</f>
        <v>*</v>
      </c>
      <c r="D55" s="44">
        <f>IF('Town Data'!E51&gt;9,'Town Data'!D51,"*")</f>
        <v>1554448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>
        <f>IF('Town Data'!K51&gt;9,'Town Data'!J51,"*")</f>
        <v>1267673</v>
      </c>
      <c r="H55" s="45" t="str">
        <f>IF('Town Data'!M51&gt;9,'Town Data'!L51,"*")</f>
        <v>*</v>
      </c>
      <c r="I55" s="22">
        <f t="shared" si="0"/>
      </c>
      <c r="J55" s="22">
        <f t="shared" si="1"/>
        <v>0.22622158869045883</v>
      </c>
      <c r="K55" s="22">
        <f t="shared" si="2"/>
      </c>
      <c r="L55" s="15"/>
    </row>
    <row r="56" spans="1:12" ht="15">
      <c r="A56" s="15"/>
      <c r="B56" s="15" t="str">
        <f>'Town Data'!A52</f>
        <v>SWANTON</v>
      </c>
      <c r="C56" s="51">
        <f>IF('Town Data'!C52&gt;9,'Town Data'!B52,"*")</f>
        <v>408535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412578.7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-0.009801039171435684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VERGENNES</v>
      </c>
      <c r="C57" s="52">
        <f>IF('Town Data'!C53&gt;9,'Town Data'!B53,"*")</f>
        <v>272766.65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273690.28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-0.0033747270820140363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WAITSFIELD</v>
      </c>
      <c r="C58" s="51">
        <f>IF('Town Data'!C54&gt;9,'Town Data'!B54,"*")</f>
        <v>684199</v>
      </c>
      <c r="D58" s="47">
        <f>IF('Town Data'!E54&gt;9,'Town Data'!D54,"*")</f>
        <v>273301</v>
      </c>
      <c r="E58" s="48">
        <f>IF('Town Data'!G54&gt;9,'Town Data'!F54,"*")</f>
        <v>254440</v>
      </c>
      <c r="F58" s="46">
        <f>IF('Town Data'!I54&gt;9,'Town Data'!H54,"*")</f>
        <v>620507.4</v>
      </c>
      <c r="G58" s="47">
        <f>IF('Town Data'!K54&gt;9,'Town Data'!J54,"*")</f>
        <v>234453</v>
      </c>
      <c r="H58" s="48">
        <f>IF('Town Data'!M54&gt;9,'Town Data'!L54,"*")</f>
        <v>235313.75</v>
      </c>
      <c r="I58" s="9">
        <f t="shared" si="0"/>
        <v>0.10264438425714177</v>
      </c>
      <c r="J58" s="9">
        <f t="shared" si="1"/>
        <v>0.16569632293039543</v>
      </c>
      <c r="K58" s="9">
        <f t="shared" si="2"/>
        <v>0.08127978071829632</v>
      </c>
      <c r="L58" s="15"/>
    </row>
    <row r="59" spans="1:12" ht="15">
      <c r="A59" s="15"/>
      <c r="B59" s="27" t="str">
        <f>'Town Data'!A55</f>
        <v>WARREN</v>
      </c>
      <c r="C59" s="52">
        <f>IF('Town Data'!C55&gt;9,'Town Data'!B55,"*")</f>
        <v>1043802</v>
      </c>
      <c r="D59" s="44">
        <f>IF('Town Data'!E55&gt;9,'Town Data'!D55,"*")</f>
        <v>1223830.72</v>
      </c>
      <c r="E59" s="45">
        <f>IF('Town Data'!G55&gt;9,'Town Data'!F55,"*")</f>
        <v>447540</v>
      </c>
      <c r="F59" s="44">
        <f>IF('Town Data'!I55&gt;9,'Town Data'!H55,"*")</f>
        <v>991486.95</v>
      </c>
      <c r="G59" s="44">
        <f>IF('Town Data'!K55&gt;9,'Town Data'!J55,"*")</f>
        <v>1030675</v>
      </c>
      <c r="H59" s="45">
        <f>IF('Town Data'!M55&gt;9,'Town Data'!L55,"*")</f>
        <v>399747</v>
      </c>
      <c r="I59" s="22">
        <f t="shared" si="0"/>
        <v>0.05276423456708134</v>
      </c>
      <c r="J59" s="22">
        <f t="shared" si="1"/>
        <v>0.1874070099691949</v>
      </c>
      <c r="K59" s="22">
        <f t="shared" si="2"/>
        <v>0.11955812051122335</v>
      </c>
      <c r="L59" s="15"/>
    </row>
    <row r="60" spans="1:12" ht="15">
      <c r="A60" s="15"/>
      <c r="B60" s="15" t="str">
        <f>'Town Data'!A56</f>
        <v>WATERBURY</v>
      </c>
      <c r="C60" s="51">
        <f>IF('Town Data'!C56&gt;9,'Town Data'!B56,"*")</f>
        <v>1119134.88</v>
      </c>
      <c r="D60" s="47" t="str">
        <f>IF('Town Data'!E56&gt;9,'Town Data'!D56,"*")</f>
        <v>*</v>
      </c>
      <c r="E60" s="48">
        <f>IF('Town Data'!G56&gt;9,'Town Data'!F56,"*")</f>
        <v>353539</v>
      </c>
      <c r="F60" s="46">
        <f>IF('Town Data'!I56&gt;9,'Town Data'!H56,"*")</f>
        <v>1012126.43</v>
      </c>
      <c r="G60" s="47" t="str">
        <f>IF('Town Data'!K56&gt;9,'Town Data'!J56,"*")</f>
        <v>*</v>
      </c>
      <c r="H60" s="48">
        <f>IF('Town Data'!M56&gt;9,'Town Data'!L56,"*")</f>
        <v>309434</v>
      </c>
      <c r="I60" s="9">
        <f t="shared" si="0"/>
        <v>0.10572636661607565</v>
      </c>
      <c r="J60" s="9">
        <f t="shared" si="1"/>
      </c>
      <c r="K60" s="9">
        <f t="shared" si="2"/>
        <v>0.14253443383726416</v>
      </c>
      <c r="L60" s="15"/>
    </row>
    <row r="61" spans="1:12" ht="15">
      <c r="A61" s="15"/>
      <c r="B61" s="27" t="str">
        <f>'Town Data'!A57</f>
        <v>WEST RUTLAND</v>
      </c>
      <c r="C61" s="52">
        <f>IF('Town Data'!C57&gt;9,'Town Data'!B57,"*")</f>
        <v>134133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124016.86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0.08157068321194393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WILLISTON</v>
      </c>
      <c r="C62" s="51">
        <f>IF('Town Data'!C58&gt;9,'Town Data'!B58,"*")</f>
        <v>2974039</v>
      </c>
      <c r="D62" s="47" t="str">
        <f>IF('Town Data'!E58&gt;9,'Town Data'!D58,"*")</f>
        <v>*</v>
      </c>
      <c r="E62" s="48">
        <f>IF('Town Data'!G58&gt;9,'Town Data'!F58,"*")</f>
        <v>369526</v>
      </c>
      <c r="F62" s="46">
        <f>IF('Town Data'!I58&gt;9,'Town Data'!H58,"*")</f>
        <v>2768424.04</v>
      </c>
      <c r="G62" s="47" t="str">
        <f>IF('Town Data'!K58&gt;9,'Town Data'!J58,"*")</f>
        <v>*</v>
      </c>
      <c r="H62" s="48">
        <f>IF('Town Data'!M58&gt;9,'Town Data'!L58,"*")</f>
        <v>346077</v>
      </c>
      <c r="I62" s="9">
        <f t="shared" si="0"/>
        <v>0.07427148335267308</v>
      </c>
      <c r="J62" s="9">
        <f t="shared" si="1"/>
      </c>
      <c r="K62" s="9">
        <f t="shared" si="2"/>
        <v>0.06775659752020505</v>
      </c>
      <c r="L62" s="15"/>
    </row>
    <row r="63" spans="1:12" ht="15">
      <c r="A63" s="15"/>
      <c r="B63" s="27" t="str">
        <f>'Town Data'!A59</f>
        <v>WILMINGTON</v>
      </c>
      <c r="C63" s="52">
        <f>IF('Town Data'!C59&gt;9,'Town Data'!B59,"*")</f>
        <v>536690.47</v>
      </c>
      <c r="D63" s="44">
        <f>IF('Town Data'!E59&gt;9,'Town Data'!D59,"*")</f>
        <v>94514</v>
      </c>
      <c r="E63" s="45">
        <f>IF('Town Data'!G59&gt;9,'Town Data'!F59,"*")</f>
        <v>170915</v>
      </c>
      <c r="F63" s="44">
        <f>IF('Town Data'!I59&gt;9,'Town Data'!H59,"*")</f>
        <v>382001.27</v>
      </c>
      <c r="G63" s="44">
        <f>IF('Town Data'!K59&gt;9,'Town Data'!J59,"*")</f>
        <v>109395</v>
      </c>
      <c r="H63" s="45">
        <f>IF('Town Data'!M59&gt;9,'Town Data'!L59,"*")</f>
        <v>80880</v>
      </c>
      <c r="I63" s="22">
        <f t="shared" si="0"/>
        <v>0.4049442034577528</v>
      </c>
      <c r="J63" s="22">
        <f t="shared" si="1"/>
        <v>-0.13602998308880662</v>
      </c>
      <c r="K63" s="22">
        <f t="shared" si="2"/>
        <v>1.1131923837784372</v>
      </c>
      <c r="L63" s="15"/>
    </row>
    <row r="64" spans="1:12" ht="15">
      <c r="A64" s="15"/>
      <c r="B64" s="15" t="str">
        <f>'Town Data'!A60</f>
        <v>WINDSOR</v>
      </c>
      <c r="C64" s="51">
        <f>IF('Town Data'!C60&gt;9,'Town Data'!B60,"*")</f>
        <v>195459.71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176938.45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0.10467628714957082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WINHALL</v>
      </c>
      <c r="C65" s="52" t="str">
        <f>IF('Town Data'!C61&gt;9,'Town Data'!B61,"*")</f>
        <v>*</v>
      </c>
      <c r="D65" s="44">
        <f>IF('Town Data'!E61&gt;9,'Town Data'!D61,"*")</f>
        <v>375460.5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>
        <f>IF('Town Data'!K61&gt;9,'Town Data'!J61,"*")</f>
        <v>271670</v>
      </c>
      <c r="H65" s="45" t="str">
        <f>IF('Town Data'!M61&gt;9,'Town Data'!L61,"*")</f>
        <v>*</v>
      </c>
      <c r="I65" s="22">
        <f t="shared" si="0"/>
      </c>
      <c r="J65" s="22">
        <f t="shared" si="1"/>
        <v>0.38204623256156367</v>
      </c>
      <c r="K65" s="22">
        <f t="shared" si="2"/>
      </c>
      <c r="L65" s="15"/>
    </row>
    <row r="66" spans="1:12" ht="15">
      <c r="A66" s="15"/>
      <c r="B66" s="15" t="str">
        <f>'Town Data'!A62</f>
        <v>WINOOSKI</v>
      </c>
      <c r="C66" s="51">
        <f>IF('Town Data'!C62&gt;9,'Town Data'!B62,"*")</f>
        <v>853499.05</v>
      </c>
      <c r="D66" s="47" t="str">
        <f>IF('Town Data'!E62&gt;9,'Town Data'!D62,"*")</f>
        <v>*</v>
      </c>
      <c r="E66" s="48">
        <f>IF('Town Data'!G62&gt;9,'Town Data'!F62,"*")</f>
        <v>338671.09</v>
      </c>
      <c r="F66" s="46">
        <f>IF('Town Data'!I62&gt;9,'Town Data'!H62,"*")</f>
        <v>721813.16</v>
      </c>
      <c r="G66" s="47" t="str">
        <f>IF('Town Data'!K62&gt;9,'Town Data'!J62,"*")</f>
        <v>*</v>
      </c>
      <c r="H66" s="48">
        <f>IF('Town Data'!M62&gt;9,'Town Data'!L62,"*")</f>
        <v>238782.04</v>
      </c>
      <c r="I66" s="9">
        <f t="shared" si="0"/>
        <v>0.1824376407878183</v>
      </c>
      <c r="J66" s="9">
        <f t="shared" si="1"/>
      </c>
      <c r="K66" s="9">
        <f t="shared" si="2"/>
        <v>0.41832731640955917</v>
      </c>
      <c r="L66" s="15"/>
    </row>
    <row r="67" spans="1:12" ht="15">
      <c r="A67" s="15"/>
      <c r="B67" s="27" t="str">
        <f>'Town Data'!A63</f>
        <v>WOODSTOCK</v>
      </c>
      <c r="C67" s="52">
        <f>IF('Town Data'!C63&gt;9,'Town Data'!B63,"*")</f>
        <v>761393</v>
      </c>
      <c r="D67" s="44">
        <f>IF('Town Data'!E63&gt;9,'Town Data'!D63,"*")</f>
        <v>721218</v>
      </c>
      <c r="E67" s="45">
        <f>IF('Town Data'!G63&gt;9,'Town Data'!F63,"*")</f>
        <v>241778</v>
      </c>
      <c r="F67" s="44">
        <f>IF('Town Data'!I63&gt;9,'Town Data'!H63,"*")</f>
        <v>686955</v>
      </c>
      <c r="G67" s="44">
        <f>IF('Town Data'!K63&gt;9,'Town Data'!J63,"*")</f>
        <v>650363</v>
      </c>
      <c r="H67" s="45">
        <f>IF('Town Data'!M63&gt;9,'Town Data'!L63,"*")</f>
        <v>206181</v>
      </c>
      <c r="I67" s="22">
        <f t="shared" si="0"/>
        <v>0.10835935396059422</v>
      </c>
      <c r="J67" s="22">
        <f t="shared" si="1"/>
        <v>0.10894684968240813</v>
      </c>
      <c r="K67" s="22">
        <f t="shared" si="2"/>
        <v>0.17264927418142312</v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2002475.02</v>
      </c>
      <c r="C2" s="40">
        <v>51</v>
      </c>
      <c r="D2" s="40">
        <v>0</v>
      </c>
      <c r="E2" s="40">
        <v>0</v>
      </c>
      <c r="F2" s="40">
        <v>325827.4</v>
      </c>
      <c r="G2" s="40">
        <v>25</v>
      </c>
      <c r="H2" s="40">
        <v>1857765.54</v>
      </c>
      <c r="I2" s="40">
        <v>50</v>
      </c>
      <c r="J2" s="40">
        <v>0</v>
      </c>
      <c r="K2" s="40">
        <v>0</v>
      </c>
      <c r="L2" s="40">
        <v>254516.9</v>
      </c>
      <c r="M2" s="40">
        <v>25</v>
      </c>
    </row>
    <row r="3" spans="1:13" ht="15">
      <c r="A3" s="39" t="s">
        <v>63</v>
      </c>
      <c r="B3" s="40">
        <v>113607</v>
      </c>
      <c r="C3" s="40">
        <v>10</v>
      </c>
      <c r="D3" s="40">
        <v>0</v>
      </c>
      <c r="E3" s="40">
        <v>0</v>
      </c>
      <c r="F3" s="40">
        <v>0</v>
      </c>
      <c r="G3" s="40">
        <v>0</v>
      </c>
      <c r="H3" s="40">
        <v>118434</v>
      </c>
      <c r="I3" s="40">
        <v>11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1963757</v>
      </c>
      <c r="C4" s="40">
        <v>58</v>
      </c>
      <c r="D4" s="40">
        <v>353768.5</v>
      </c>
      <c r="E4" s="40">
        <v>23</v>
      </c>
      <c r="F4" s="40">
        <v>271923</v>
      </c>
      <c r="G4" s="40">
        <v>22</v>
      </c>
      <c r="H4" s="40">
        <v>1917253.95</v>
      </c>
      <c r="I4" s="40">
        <v>65</v>
      </c>
      <c r="J4" s="40">
        <v>375738</v>
      </c>
      <c r="K4" s="40">
        <v>23</v>
      </c>
      <c r="L4" s="40">
        <v>275203.5</v>
      </c>
      <c r="M4" s="40">
        <v>24</v>
      </c>
    </row>
    <row r="5" spans="1:13" ht="15">
      <c r="A5" s="39" t="s">
        <v>65</v>
      </c>
      <c r="B5" s="40">
        <v>316519</v>
      </c>
      <c r="C5" s="40">
        <v>11</v>
      </c>
      <c r="D5" s="40">
        <v>0</v>
      </c>
      <c r="E5" s="40">
        <v>0</v>
      </c>
      <c r="F5" s="40">
        <v>0</v>
      </c>
      <c r="G5" s="40">
        <v>0</v>
      </c>
      <c r="H5" s="40">
        <v>321817.4</v>
      </c>
      <c r="I5" s="40">
        <v>12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334071</v>
      </c>
      <c r="C6" s="40">
        <v>19</v>
      </c>
      <c r="D6" s="40">
        <v>0</v>
      </c>
      <c r="E6" s="40">
        <v>0</v>
      </c>
      <c r="F6" s="40">
        <v>0</v>
      </c>
      <c r="G6" s="40">
        <v>0</v>
      </c>
      <c r="H6" s="40">
        <v>341360</v>
      </c>
      <c r="I6" s="40">
        <v>20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2961607.78</v>
      </c>
      <c r="C7" s="40">
        <v>89</v>
      </c>
      <c r="D7" s="40">
        <v>508309</v>
      </c>
      <c r="E7" s="40">
        <v>20</v>
      </c>
      <c r="F7" s="40">
        <v>420997.97</v>
      </c>
      <c r="G7" s="40">
        <v>36</v>
      </c>
      <c r="H7" s="40">
        <v>2837951.64</v>
      </c>
      <c r="I7" s="40">
        <v>90</v>
      </c>
      <c r="J7" s="40">
        <v>578121.14</v>
      </c>
      <c r="K7" s="40">
        <v>18</v>
      </c>
      <c r="L7" s="40">
        <v>386116.95</v>
      </c>
      <c r="M7" s="40">
        <v>39</v>
      </c>
    </row>
    <row r="8" spans="1:13" ht="15">
      <c r="A8" s="39" t="s">
        <v>68</v>
      </c>
      <c r="B8" s="40">
        <v>297117.41</v>
      </c>
      <c r="C8" s="40">
        <v>12</v>
      </c>
      <c r="D8" s="40">
        <v>0</v>
      </c>
      <c r="E8" s="40">
        <v>0</v>
      </c>
      <c r="F8" s="40">
        <v>0</v>
      </c>
      <c r="G8" s="40">
        <v>0</v>
      </c>
      <c r="H8" s="40">
        <v>292037</v>
      </c>
      <c r="I8" s="40">
        <v>13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0</v>
      </c>
      <c r="C9" s="40">
        <v>0</v>
      </c>
      <c r="D9" s="40">
        <v>46222.41</v>
      </c>
      <c r="E9" s="40">
        <v>12</v>
      </c>
      <c r="F9" s="40">
        <v>0</v>
      </c>
      <c r="G9" s="40">
        <v>0</v>
      </c>
      <c r="H9" s="40">
        <v>0</v>
      </c>
      <c r="I9" s="40">
        <v>0</v>
      </c>
      <c r="J9" s="40">
        <v>72789.76</v>
      </c>
      <c r="K9" s="40">
        <v>11</v>
      </c>
      <c r="L9" s="40">
        <v>0</v>
      </c>
      <c r="M9" s="40">
        <v>0</v>
      </c>
    </row>
    <row r="10" spans="1:13" ht="15">
      <c r="A10" s="39" t="s">
        <v>70</v>
      </c>
      <c r="B10" s="40">
        <v>7166810.02</v>
      </c>
      <c r="C10" s="40">
        <v>170</v>
      </c>
      <c r="D10" s="40">
        <v>1937336</v>
      </c>
      <c r="E10" s="40">
        <v>23</v>
      </c>
      <c r="F10" s="40">
        <v>2425993.85</v>
      </c>
      <c r="G10" s="40">
        <v>92</v>
      </c>
      <c r="H10" s="40">
        <v>6745791.03</v>
      </c>
      <c r="I10" s="40">
        <v>169</v>
      </c>
      <c r="J10" s="40">
        <v>1671594.3</v>
      </c>
      <c r="K10" s="40">
        <v>19</v>
      </c>
      <c r="L10" s="40">
        <v>2425970.65</v>
      </c>
      <c r="M10" s="40">
        <v>87</v>
      </c>
    </row>
    <row r="11" spans="1:13" ht="15">
      <c r="A11" s="39" t="s">
        <v>71</v>
      </c>
      <c r="B11" s="40">
        <v>853010</v>
      </c>
      <c r="C11" s="40">
        <v>15</v>
      </c>
      <c r="D11" s="40">
        <v>971734</v>
      </c>
      <c r="E11" s="40">
        <v>12</v>
      </c>
      <c r="F11" s="40">
        <v>0</v>
      </c>
      <c r="G11" s="40">
        <v>0</v>
      </c>
      <c r="H11" s="40">
        <v>792079.61</v>
      </c>
      <c r="I11" s="40">
        <v>16</v>
      </c>
      <c r="J11" s="40">
        <v>1059385</v>
      </c>
      <c r="K11" s="40">
        <v>11</v>
      </c>
      <c r="L11" s="40">
        <v>233229</v>
      </c>
      <c r="M11" s="40">
        <v>10</v>
      </c>
    </row>
    <row r="12" spans="1:13" ht="15">
      <c r="A12" s="39" t="s">
        <v>72</v>
      </c>
      <c r="B12" s="40">
        <v>281827</v>
      </c>
      <c r="C12" s="40">
        <v>17</v>
      </c>
      <c r="D12" s="40">
        <v>0</v>
      </c>
      <c r="E12" s="40">
        <v>0</v>
      </c>
      <c r="F12" s="40">
        <v>0</v>
      </c>
      <c r="G12" s="40">
        <v>0</v>
      </c>
      <c r="H12" s="40">
        <v>250460.04</v>
      </c>
      <c r="I12" s="40">
        <v>15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73</v>
      </c>
      <c r="B13" s="40">
        <v>248324</v>
      </c>
      <c r="C13" s="40">
        <v>18</v>
      </c>
      <c r="D13" s="40">
        <v>56879</v>
      </c>
      <c r="E13" s="40">
        <v>11</v>
      </c>
      <c r="F13" s="40">
        <v>0</v>
      </c>
      <c r="G13" s="40">
        <v>0</v>
      </c>
      <c r="H13" s="40">
        <v>227789</v>
      </c>
      <c r="I13" s="40">
        <v>18</v>
      </c>
      <c r="J13" s="40">
        <v>61600</v>
      </c>
      <c r="K13" s="40">
        <v>12</v>
      </c>
      <c r="L13" s="40">
        <v>0</v>
      </c>
      <c r="M13" s="40">
        <v>0</v>
      </c>
    </row>
    <row r="14" spans="1:13" ht="15">
      <c r="A14" s="39" t="s">
        <v>74</v>
      </c>
      <c r="B14" s="40">
        <v>1856325</v>
      </c>
      <c r="C14" s="40">
        <v>49</v>
      </c>
      <c r="D14" s="40">
        <v>0</v>
      </c>
      <c r="E14" s="40">
        <v>0</v>
      </c>
      <c r="F14" s="40">
        <v>304750</v>
      </c>
      <c r="G14" s="40">
        <v>20</v>
      </c>
      <c r="H14" s="40">
        <v>1685095.23</v>
      </c>
      <c r="I14" s="40">
        <v>45</v>
      </c>
      <c r="J14" s="40">
        <v>0</v>
      </c>
      <c r="K14" s="40">
        <v>0</v>
      </c>
      <c r="L14" s="40">
        <v>265138</v>
      </c>
      <c r="M14" s="40">
        <v>19</v>
      </c>
    </row>
    <row r="15" spans="1:13" ht="15">
      <c r="A15" s="39" t="s">
        <v>75</v>
      </c>
      <c r="B15" s="40">
        <v>605937</v>
      </c>
      <c r="C15" s="40">
        <v>18</v>
      </c>
      <c r="D15" s="40">
        <v>0</v>
      </c>
      <c r="E15" s="40">
        <v>0</v>
      </c>
      <c r="F15" s="40">
        <v>0</v>
      </c>
      <c r="G15" s="40">
        <v>0</v>
      </c>
      <c r="H15" s="40">
        <v>610585</v>
      </c>
      <c r="I15" s="40">
        <v>16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40">
        <v>797545.7</v>
      </c>
      <c r="C16" s="40">
        <v>25</v>
      </c>
      <c r="D16" s="40">
        <v>740359.5</v>
      </c>
      <c r="E16" s="40">
        <v>45</v>
      </c>
      <c r="F16" s="40">
        <v>249442.74</v>
      </c>
      <c r="G16" s="40">
        <v>15</v>
      </c>
      <c r="H16" s="40">
        <v>835711.97</v>
      </c>
      <c r="I16" s="40">
        <v>29</v>
      </c>
      <c r="J16" s="40">
        <v>569893.25</v>
      </c>
      <c r="K16" s="40">
        <v>48</v>
      </c>
      <c r="L16" s="40">
        <v>279902.69</v>
      </c>
      <c r="M16" s="40">
        <v>19</v>
      </c>
    </row>
    <row r="17" spans="1:13" ht="15">
      <c r="A17" s="39" t="s">
        <v>77</v>
      </c>
      <c r="B17" s="40">
        <v>310385</v>
      </c>
      <c r="C17" s="40">
        <v>17</v>
      </c>
      <c r="D17" s="40">
        <v>0</v>
      </c>
      <c r="E17" s="40">
        <v>0</v>
      </c>
      <c r="F17" s="40">
        <v>0</v>
      </c>
      <c r="G17" s="40">
        <v>0</v>
      </c>
      <c r="H17" s="40">
        <v>290901</v>
      </c>
      <c r="I17" s="40">
        <v>17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2603938</v>
      </c>
      <c r="C18" s="40">
        <v>73</v>
      </c>
      <c r="D18" s="40">
        <v>0</v>
      </c>
      <c r="E18" s="40">
        <v>0</v>
      </c>
      <c r="F18" s="40">
        <v>315704</v>
      </c>
      <c r="G18" s="40">
        <v>21</v>
      </c>
      <c r="H18" s="40">
        <v>2415594</v>
      </c>
      <c r="I18" s="40">
        <v>68</v>
      </c>
      <c r="J18" s="40">
        <v>0</v>
      </c>
      <c r="K18" s="40">
        <v>0</v>
      </c>
      <c r="L18" s="40">
        <v>254199</v>
      </c>
      <c r="M18" s="40">
        <v>20</v>
      </c>
    </row>
    <row r="19" spans="1:13" ht="15">
      <c r="A19" s="39" t="s">
        <v>79</v>
      </c>
      <c r="B19" s="40">
        <v>391967.38</v>
      </c>
      <c r="C19" s="40">
        <v>14</v>
      </c>
      <c r="D19" s="40">
        <v>0</v>
      </c>
      <c r="E19" s="40">
        <v>0</v>
      </c>
      <c r="F19" s="40">
        <v>0</v>
      </c>
      <c r="G19" s="40">
        <v>0</v>
      </c>
      <c r="H19" s="40">
        <v>373591.95</v>
      </c>
      <c r="I19" s="40">
        <v>14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80</v>
      </c>
      <c r="B20" s="40">
        <v>212966</v>
      </c>
      <c r="C20" s="40">
        <v>10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238496</v>
      </c>
      <c r="C21" s="40">
        <v>14</v>
      </c>
      <c r="D21" s="40">
        <v>0</v>
      </c>
      <c r="E21" s="40">
        <v>0</v>
      </c>
      <c r="F21" s="40">
        <v>0</v>
      </c>
      <c r="G21" s="40">
        <v>0</v>
      </c>
      <c r="H21" s="40">
        <v>232917.39</v>
      </c>
      <c r="I21" s="40">
        <v>14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82</v>
      </c>
      <c r="B22" s="40">
        <v>1355833.92</v>
      </c>
      <c r="C22" s="40">
        <v>41</v>
      </c>
      <c r="D22" s="40">
        <v>732757</v>
      </c>
      <c r="E22" s="40">
        <v>17</v>
      </c>
      <c r="F22" s="40">
        <v>176546</v>
      </c>
      <c r="G22" s="40">
        <v>16</v>
      </c>
      <c r="H22" s="40">
        <v>1333649.27</v>
      </c>
      <c r="I22" s="40">
        <v>48</v>
      </c>
      <c r="J22" s="40">
        <v>730104</v>
      </c>
      <c r="K22" s="40">
        <v>19</v>
      </c>
      <c r="L22" s="40">
        <v>222144.4</v>
      </c>
      <c r="M22" s="40">
        <v>18</v>
      </c>
    </row>
    <row r="23" spans="1:13" ht="15">
      <c r="A23" s="39" t="s">
        <v>83</v>
      </c>
      <c r="B23" s="40">
        <v>381978.33</v>
      </c>
      <c r="C23" s="40">
        <v>11</v>
      </c>
      <c r="D23" s="40">
        <v>0</v>
      </c>
      <c r="E23" s="40">
        <v>0</v>
      </c>
      <c r="F23" s="40">
        <v>0</v>
      </c>
      <c r="G23" s="40">
        <v>0</v>
      </c>
      <c r="H23" s="40">
        <v>356190.84</v>
      </c>
      <c r="I23" s="40">
        <v>13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0</v>
      </c>
      <c r="C24" s="40">
        <v>0</v>
      </c>
      <c r="D24" s="40">
        <v>785523.11</v>
      </c>
      <c r="E24" s="40">
        <v>19</v>
      </c>
      <c r="F24" s="40">
        <v>0</v>
      </c>
      <c r="G24" s="40">
        <v>0</v>
      </c>
      <c r="H24" s="40">
        <v>0</v>
      </c>
      <c r="I24" s="40">
        <v>0</v>
      </c>
      <c r="J24" s="40">
        <v>786969</v>
      </c>
      <c r="K24" s="40">
        <v>22</v>
      </c>
      <c r="L24" s="40">
        <v>0</v>
      </c>
      <c r="M24" s="40">
        <v>0</v>
      </c>
    </row>
    <row r="25" spans="1:13" ht="15">
      <c r="A25" s="39" t="s">
        <v>85</v>
      </c>
      <c r="B25" s="40">
        <v>191954</v>
      </c>
      <c r="C25" s="40">
        <v>11</v>
      </c>
      <c r="D25" s="40">
        <v>0</v>
      </c>
      <c r="E25" s="40">
        <v>0</v>
      </c>
      <c r="F25" s="40">
        <v>0</v>
      </c>
      <c r="G25" s="40">
        <v>0</v>
      </c>
      <c r="H25" s="40">
        <v>197671</v>
      </c>
      <c r="I25" s="40">
        <v>12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86</v>
      </c>
      <c r="B26" s="40">
        <v>3276508.55</v>
      </c>
      <c r="C26" s="40">
        <v>40</v>
      </c>
      <c r="D26" s="40">
        <v>4071719.19</v>
      </c>
      <c r="E26" s="40">
        <v>72</v>
      </c>
      <c r="F26" s="40">
        <v>1690919.15</v>
      </c>
      <c r="G26" s="40">
        <v>30</v>
      </c>
      <c r="H26" s="40">
        <v>3023381.38</v>
      </c>
      <c r="I26" s="40">
        <v>38</v>
      </c>
      <c r="J26" s="40">
        <v>3927896.16</v>
      </c>
      <c r="K26" s="40">
        <v>64</v>
      </c>
      <c r="L26" s="40">
        <v>1681019.95</v>
      </c>
      <c r="M26" s="40">
        <v>31</v>
      </c>
    </row>
    <row r="27" spans="1:13" ht="15">
      <c r="A27" s="39" t="s">
        <v>87</v>
      </c>
      <c r="B27" s="40">
        <v>242511.98</v>
      </c>
      <c r="C27" s="40">
        <v>15</v>
      </c>
      <c r="D27" s="40">
        <v>79079</v>
      </c>
      <c r="E27" s="40">
        <v>12</v>
      </c>
      <c r="F27" s="40">
        <v>0</v>
      </c>
      <c r="G27" s="40">
        <v>0</v>
      </c>
      <c r="H27" s="40">
        <v>301796.38</v>
      </c>
      <c r="I27" s="40">
        <v>14</v>
      </c>
      <c r="J27" s="40">
        <v>66032</v>
      </c>
      <c r="K27" s="40">
        <v>10</v>
      </c>
      <c r="L27" s="40">
        <v>0</v>
      </c>
      <c r="M27" s="40">
        <v>0</v>
      </c>
    </row>
    <row r="28" spans="1:13" ht="15">
      <c r="A28" s="39" t="s">
        <v>88</v>
      </c>
      <c r="B28" s="40">
        <v>2316982</v>
      </c>
      <c r="C28" s="40">
        <v>39</v>
      </c>
      <c r="D28" s="40">
        <v>2291571</v>
      </c>
      <c r="E28" s="40">
        <v>60</v>
      </c>
      <c r="F28" s="40">
        <v>710856</v>
      </c>
      <c r="G28" s="40">
        <v>24</v>
      </c>
      <c r="H28" s="40">
        <v>2051897</v>
      </c>
      <c r="I28" s="40">
        <v>35</v>
      </c>
      <c r="J28" s="40">
        <v>1988889.71</v>
      </c>
      <c r="K28" s="40">
        <v>40</v>
      </c>
      <c r="L28" s="40">
        <v>629359</v>
      </c>
      <c r="M28" s="40">
        <v>19</v>
      </c>
    </row>
    <row r="29" spans="1:13" ht="15">
      <c r="A29" s="39" t="s">
        <v>89</v>
      </c>
      <c r="B29" s="40">
        <v>816106.12</v>
      </c>
      <c r="C29" s="40">
        <v>29</v>
      </c>
      <c r="D29" s="40">
        <v>0</v>
      </c>
      <c r="E29" s="40">
        <v>0</v>
      </c>
      <c r="F29" s="40">
        <v>104922.99</v>
      </c>
      <c r="G29" s="40">
        <v>14</v>
      </c>
      <c r="H29" s="40">
        <v>764985.7</v>
      </c>
      <c r="I29" s="40">
        <v>29</v>
      </c>
      <c r="J29" s="40">
        <v>0</v>
      </c>
      <c r="K29" s="40">
        <v>0</v>
      </c>
      <c r="L29" s="40">
        <v>111372.05</v>
      </c>
      <c r="M29" s="40">
        <v>14</v>
      </c>
    </row>
    <row r="30" spans="1:13" ht="15">
      <c r="A30" s="39" t="s">
        <v>90</v>
      </c>
      <c r="B30" s="40">
        <v>1599461.56</v>
      </c>
      <c r="C30" s="40">
        <v>54</v>
      </c>
      <c r="D30" s="40">
        <v>1467540.33</v>
      </c>
      <c r="E30" s="40">
        <v>28</v>
      </c>
      <c r="F30" s="40">
        <v>353503.67</v>
      </c>
      <c r="G30" s="40">
        <v>33</v>
      </c>
      <c r="H30" s="40">
        <v>1516202.73</v>
      </c>
      <c r="I30" s="40">
        <v>51</v>
      </c>
      <c r="J30" s="40">
        <v>1244289.63</v>
      </c>
      <c r="K30" s="40">
        <v>29</v>
      </c>
      <c r="L30" s="40">
        <v>342418.73</v>
      </c>
      <c r="M30" s="40">
        <v>31</v>
      </c>
    </row>
    <row r="31" spans="1:13" ht="15">
      <c r="A31" s="39" t="s">
        <v>91</v>
      </c>
      <c r="B31" s="40">
        <v>1614759.69</v>
      </c>
      <c r="C31" s="40">
        <v>50</v>
      </c>
      <c r="D31" s="40">
        <v>0</v>
      </c>
      <c r="E31" s="40">
        <v>0</v>
      </c>
      <c r="F31" s="40">
        <v>269754.55</v>
      </c>
      <c r="G31" s="40">
        <v>22</v>
      </c>
      <c r="H31" s="40">
        <v>1520745.91</v>
      </c>
      <c r="I31" s="40">
        <v>48</v>
      </c>
      <c r="J31" s="40">
        <v>0</v>
      </c>
      <c r="K31" s="40">
        <v>0</v>
      </c>
      <c r="L31" s="40">
        <v>233126.75</v>
      </c>
      <c r="M31" s="40">
        <v>22</v>
      </c>
    </row>
    <row r="32" spans="1:13" ht="15">
      <c r="A32" s="39" t="s">
        <v>92</v>
      </c>
      <c r="B32" s="40">
        <v>708195</v>
      </c>
      <c r="C32" s="40">
        <v>19</v>
      </c>
      <c r="D32" s="40">
        <v>0</v>
      </c>
      <c r="E32" s="40">
        <v>0</v>
      </c>
      <c r="F32" s="40">
        <v>0</v>
      </c>
      <c r="G32" s="40">
        <v>0</v>
      </c>
      <c r="H32" s="40">
        <v>727132</v>
      </c>
      <c r="I32" s="40">
        <v>19</v>
      </c>
      <c r="J32" s="40">
        <v>0</v>
      </c>
      <c r="K32" s="40">
        <v>0</v>
      </c>
      <c r="L32" s="40">
        <v>0</v>
      </c>
      <c r="M32" s="40">
        <v>0</v>
      </c>
    </row>
    <row r="33" spans="1:13" ht="15">
      <c r="A33" s="39" t="s">
        <v>93</v>
      </c>
      <c r="B33" s="40">
        <v>0</v>
      </c>
      <c r="C33" s="40">
        <v>0</v>
      </c>
      <c r="D33" s="40">
        <v>107105.5</v>
      </c>
      <c r="E33" s="40">
        <v>14</v>
      </c>
      <c r="F33" s="40">
        <v>0</v>
      </c>
      <c r="G33" s="40">
        <v>0</v>
      </c>
      <c r="H33" s="40">
        <v>0</v>
      </c>
      <c r="I33" s="40">
        <v>0</v>
      </c>
      <c r="J33" s="40">
        <v>105390</v>
      </c>
      <c r="K33" s="40">
        <v>13</v>
      </c>
      <c r="L33" s="40">
        <v>0</v>
      </c>
      <c r="M33" s="40">
        <v>0</v>
      </c>
    </row>
    <row r="34" spans="1:13" ht="15">
      <c r="A34" s="39" t="s">
        <v>94</v>
      </c>
      <c r="B34" s="40">
        <v>1790197.77</v>
      </c>
      <c r="C34" s="40">
        <v>52</v>
      </c>
      <c r="D34" s="40">
        <v>0</v>
      </c>
      <c r="E34" s="40">
        <v>0</v>
      </c>
      <c r="F34" s="40">
        <v>338960.46</v>
      </c>
      <c r="G34" s="40">
        <v>24</v>
      </c>
      <c r="H34" s="40">
        <v>1740469.63</v>
      </c>
      <c r="I34" s="40">
        <v>51</v>
      </c>
      <c r="J34" s="40">
        <v>0</v>
      </c>
      <c r="K34" s="40">
        <v>0</v>
      </c>
      <c r="L34" s="40">
        <v>349408.85</v>
      </c>
      <c r="M34" s="40">
        <v>27</v>
      </c>
    </row>
    <row r="35" spans="1:13" ht="15">
      <c r="A35" s="39" t="s">
        <v>95</v>
      </c>
      <c r="B35" s="40">
        <v>935850</v>
      </c>
      <c r="C35" s="40">
        <v>29</v>
      </c>
      <c r="D35" s="40">
        <v>85372</v>
      </c>
      <c r="E35" s="40">
        <v>12</v>
      </c>
      <c r="F35" s="40">
        <v>81693</v>
      </c>
      <c r="G35" s="40">
        <v>13</v>
      </c>
      <c r="H35" s="40">
        <v>827120.27</v>
      </c>
      <c r="I35" s="40">
        <v>25</v>
      </c>
      <c r="J35" s="40">
        <v>69806</v>
      </c>
      <c r="K35" s="40">
        <v>11</v>
      </c>
      <c r="L35" s="40">
        <v>81128.5</v>
      </c>
      <c r="M35" s="40">
        <v>11</v>
      </c>
    </row>
    <row r="36" spans="1:13" ht="15">
      <c r="A36" s="39" t="s">
        <v>96</v>
      </c>
      <c r="B36" s="40">
        <v>662086</v>
      </c>
      <c r="C36" s="40">
        <v>28</v>
      </c>
      <c r="D36" s="40">
        <v>0</v>
      </c>
      <c r="E36" s="40">
        <v>0</v>
      </c>
      <c r="F36" s="40">
        <v>108558</v>
      </c>
      <c r="G36" s="40">
        <v>14</v>
      </c>
      <c r="H36" s="40">
        <v>586094.25</v>
      </c>
      <c r="I36" s="40">
        <v>29</v>
      </c>
      <c r="J36" s="40">
        <v>0</v>
      </c>
      <c r="K36" s="40">
        <v>0</v>
      </c>
      <c r="L36" s="40">
        <v>108994.79</v>
      </c>
      <c r="M36" s="40">
        <v>14</v>
      </c>
    </row>
    <row r="37" spans="1:13" ht="15">
      <c r="A37" s="39" t="s">
        <v>97</v>
      </c>
      <c r="B37" s="40">
        <v>286617.74</v>
      </c>
      <c r="C37" s="40">
        <v>18</v>
      </c>
      <c r="D37" s="40">
        <v>0</v>
      </c>
      <c r="E37" s="40">
        <v>0</v>
      </c>
      <c r="F37" s="40">
        <v>0</v>
      </c>
      <c r="G37" s="40">
        <v>0</v>
      </c>
      <c r="H37" s="40">
        <v>259276.69</v>
      </c>
      <c r="I37" s="40">
        <v>19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98</v>
      </c>
      <c r="B38" s="40">
        <v>0</v>
      </c>
      <c r="C38" s="40">
        <v>0</v>
      </c>
      <c r="D38" s="40">
        <v>69302</v>
      </c>
      <c r="E38" s="40">
        <v>14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99</v>
      </c>
      <c r="B39" s="40">
        <v>152610.5</v>
      </c>
      <c r="C39" s="40">
        <v>10</v>
      </c>
      <c r="D39" s="40">
        <v>0</v>
      </c>
      <c r="E39" s="40">
        <v>0</v>
      </c>
      <c r="F39" s="40">
        <v>0</v>
      </c>
      <c r="G39" s="40">
        <v>0</v>
      </c>
      <c r="H39" s="40">
        <v>150591.89</v>
      </c>
      <c r="I39" s="40">
        <v>10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100</v>
      </c>
      <c r="B40" s="40">
        <v>429639</v>
      </c>
      <c r="C40" s="40">
        <v>23</v>
      </c>
      <c r="D40" s="40">
        <v>0</v>
      </c>
      <c r="E40" s="40">
        <v>0</v>
      </c>
      <c r="F40" s="40">
        <v>0</v>
      </c>
      <c r="G40" s="40">
        <v>0</v>
      </c>
      <c r="H40" s="40">
        <v>384149.35</v>
      </c>
      <c r="I40" s="40">
        <v>21</v>
      </c>
      <c r="J40" s="40">
        <v>0</v>
      </c>
      <c r="K40" s="40">
        <v>0</v>
      </c>
      <c r="L40" s="40">
        <v>38935</v>
      </c>
      <c r="M40" s="40">
        <v>10</v>
      </c>
    </row>
    <row r="41" spans="1:13" ht="15">
      <c r="A41" s="39" t="s">
        <v>101</v>
      </c>
      <c r="B41" s="40">
        <v>394003.09</v>
      </c>
      <c r="C41" s="40">
        <v>28</v>
      </c>
      <c r="D41" s="40">
        <v>0</v>
      </c>
      <c r="E41" s="40">
        <v>0</v>
      </c>
      <c r="F41" s="40">
        <v>96850</v>
      </c>
      <c r="G41" s="40">
        <v>11</v>
      </c>
      <c r="H41" s="40">
        <v>396755.75</v>
      </c>
      <c r="I41" s="40">
        <v>29</v>
      </c>
      <c r="J41" s="40">
        <v>0</v>
      </c>
      <c r="K41" s="40">
        <v>0</v>
      </c>
      <c r="L41" s="40">
        <v>103797</v>
      </c>
      <c r="M41" s="40">
        <v>11</v>
      </c>
    </row>
    <row r="42" spans="1:13" ht="15">
      <c r="A42" s="39" t="s">
        <v>102</v>
      </c>
      <c r="B42" s="40">
        <v>268280</v>
      </c>
      <c r="C42" s="40">
        <v>10</v>
      </c>
      <c r="D42" s="40">
        <v>0</v>
      </c>
      <c r="E42" s="40">
        <v>0</v>
      </c>
      <c r="F42" s="40">
        <v>0</v>
      </c>
      <c r="G42" s="40">
        <v>0</v>
      </c>
      <c r="H42" s="40">
        <v>254878.49</v>
      </c>
      <c r="I42" s="40">
        <v>10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4149380.18</v>
      </c>
      <c r="C43" s="40">
        <v>101</v>
      </c>
      <c r="D43" s="40">
        <v>755969</v>
      </c>
      <c r="E43" s="40">
        <v>12</v>
      </c>
      <c r="F43" s="40">
        <v>476200.54</v>
      </c>
      <c r="G43" s="40">
        <v>42</v>
      </c>
      <c r="H43" s="40">
        <v>3805344.59</v>
      </c>
      <c r="I43" s="40">
        <v>106</v>
      </c>
      <c r="J43" s="40">
        <v>723930.93</v>
      </c>
      <c r="K43" s="40">
        <v>12</v>
      </c>
      <c r="L43" s="40">
        <v>431138.75</v>
      </c>
      <c r="M43" s="40">
        <v>42</v>
      </c>
    </row>
    <row r="44" spans="1:13" ht="15">
      <c r="A44" s="39" t="s">
        <v>104</v>
      </c>
      <c r="B44" s="40">
        <v>655388.5</v>
      </c>
      <c r="C44" s="40">
        <v>29</v>
      </c>
      <c r="D44" s="40">
        <v>0</v>
      </c>
      <c r="E44" s="40">
        <v>0</v>
      </c>
      <c r="F44" s="40">
        <v>94589</v>
      </c>
      <c r="G44" s="40">
        <v>14</v>
      </c>
      <c r="H44" s="40">
        <v>684759.64</v>
      </c>
      <c r="I44" s="40">
        <v>29</v>
      </c>
      <c r="J44" s="40">
        <v>0</v>
      </c>
      <c r="K44" s="40">
        <v>0</v>
      </c>
      <c r="L44" s="40">
        <v>108205</v>
      </c>
      <c r="M44" s="40">
        <v>16</v>
      </c>
    </row>
    <row r="45" spans="1:13" ht="15">
      <c r="A45" s="39" t="s">
        <v>105</v>
      </c>
      <c r="B45" s="40">
        <v>6923508.88</v>
      </c>
      <c r="C45" s="40">
        <v>95</v>
      </c>
      <c r="D45" s="40">
        <v>2720870</v>
      </c>
      <c r="E45" s="40">
        <v>18</v>
      </c>
      <c r="F45" s="40">
        <v>794141.98</v>
      </c>
      <c r="G45" s="40">
        <v>38</v>
      </c>
      <c r="H45" s="40">
        <v>6681534.01</v>
      </c>
      <c r="I45" s="40">
        <v>95</v>
      </c>
      <c r="J45" s="40">
        <v>2452306</v>
      </c>
      <c r="K45" s="40">
        <v>18</v>
      </c>
      <c r="L45" s="40">
        <v>799774.43</v>
      </c>
      <c r="M45" s="40">
        <v>35</v>
      </c>
    </row>
    <row r="46" spans="1:13" ht="15">
      <c r="A46" s="39" t="s">
        <v>106</v>
      </c>
      <c r="B46" s="40">
        <v>819122.67</v>
      </c>
      <c r="C46" s="40">
        <v>31</v>
      </c>
      <c r="D46" s="40">
        <v>0</v>
      </c>
      <c r="E46" s="40">
        <v>0</v>
      </c>
      <c r="F46" s="40">
        <v>61617.09</v>
      </c>
      <c r="G46" s="40">
        <v>13</v>
      </c>
      <c r="H46" s="40">
        <v>827040.35</v>
      </c>
      <c r="I46" s="40">
        <v>32</v>
      </c>
      <c r="J46" s="40">
        <v>0</v>
      </c>
      <c r="K46" s="40">
        <v>0</v>
      </c>
      <c r="L46" s="40">
        <v>65950</v>
      </c>
      <c r="M46" s="40">
        <v>14</v>
      </c>
    </row>
    <row r="47" spans="1:13" ht="15">
      <c r="A47" s="39" t="s">
        <v>107</v>
      </c>
      <c r="B47" s="40">
        <v>1095451.72</v>
      </c>
      <c r="C47" s="40">
        <v>38</v>
      </c>
      <c r="D47" s="40">
        <v>0</v>
      </c>
      <c r="E47" s="40">
        <v>0</v>
      </c>
      <c r="F47" s="40">
        <v>165682</v>
      </c>
      <c r="G47" s="40">
        <v>18</v>
      </c>
      <c r="H47" s="40">
        <v>1047380.86</v>
      </c>
      <c r="I47" s="40">
        <v>41</v>
      </c>
      <c r="J47" s="40">
        <v>0</v>
      </c>
      <c r="K47" s="40">
        <v>0</v>
      </c>
      <c r="L47" s="40">
        <v>179000.75</v>
      </c>
      <c r="M47" s="40">
        <v>18</v>
      </c>
    </row>
    <row r="48" spans="1:13" ht="15">
      <c r="A48" s="39" t="s">
        <v>108</v>
      </c>
      <c r="B48" s="40">
        <v>843447.51</v>
      </c>
      <c r="C48" s="40">
        <v>14</v>
      </c>
      <c r="D48" s="40">
        <v>0</v>
      </c>
      <c r="E48" s="40">
        <v>0</v>
      </c>
      <c r="F48" s="40">
        <v>0</v>
      </c>
      <c r="G48" s="40">
        <v>0</v>
      </c>
      <c r="H48" s="40">
        <v>831479.07</v>
      </c>
      <c r="I48" s="40">
        <v>14</v>
      </c>
      <c r="J48" s="40">
        <v>0</v>
      </c>
      <c r="K48" s="40">
        <v>0</v>
      </c>
      <c r="L48" s="40">
        <v>0</v>
      </c>
      <c r="M48" s="40">
        <v>0</v>
      </c>
    </row>
    <row r="49" spans="1:13" ht="15">
      <c r="A49" s="39" t="s">
        <v>109</v>
      </c>
      <c r="B49" s="40">
        <v>858728.47</v>
      </c>
      <c r="C49" s="40">
        <v>43</v>
      </c>
      <c r="D49" s="40">
        <v>0</v>
      </c>
      <c r="E49" s="40">
        <v>0</v>
      </c>
      <c r="F49" s="40">
        <v>108109.09</v>
      </c>
      <c r="G49" s="40">
        <v>18</v>
      </c>
      <c r="H49" s="40">
        <v>798706.43</v>
      </c>
      <c r="I49" s="40">
        <v>39</v>
      </c>
      <c r="J49" s="40">
        <v>0</v>
      </c>
      <c r="K49" s="40">
        <v>0</v>
      </c>
      <c r="L49" s="40">
        <v>90183.27</v>
      </c>
      <c r="M49" s="40">
        <v>16</v>
      </c>
    </row>
    <row r="50" spans="1:13" ht="15">
      <c r="A50" s="39" t="s">
        <v>110</v>
      </c>
      <c r="B50" s="40">
        <v>3194361.49</v>
      </c>
      <c r="C50" s="40">
        <v>58</v>
      </c>
      <c r="D50" s="40">
        <v>6299436.28</v>
      </c>
      <c r="E50" s="40">
        <v>81</v>
      </c>
      <c r="F50" s="40">
        <v>1171182</v>
      </c>
      <c r="G50" s="40">
        <v>37</v>
      </c>
      <c r="H50" s="40">
        <v>3128506.88</v>
      </c>
      <c r="I50" s="40">
        <v>59</v>
      </c>
      <c r="J50" s="40">
        <v>5959111.53</v>
      </c>
      <c r="K50" s="40">
        <v>80</v>
      </c>
      <c r="L50" s="40">
        <v>1115397.14</v>
      </c>
      <c r="M50" s="40">
        <v>42</v>
      </c>
    </row>
    <row r="51" spans="1:13" ht="15">
      <c r="A51" s="39" t="s">
        <v>111</v>
      </c>
      <c r="B51" s="40">
        <v>0</v>
      </c>
      <c r="C51" s="40">
        <v>0</v>
      </c>
      <c r="D51" s="40">
        <v>1554448</v>
      </c>
      <c r="E51" s="40">
        <v>13</v>
      </c>
      <c r="F51" s="40">
        <v>0</v>
      </c>
      <c r="G51" s="40">
        <v>0</v>
      </c>
      <c r="H51" s="40">
        <v>0</v>
      </c>
      <c r="I51" s="40">
        <v>0</v>
      </c>
      <c r="J51" s="40">
        <v>1267673</v>
      </c>
      <c r="K51" s="40">
        <v>12</v>
      </c>
      <c r="L51" s="40">
        <v>0</v>
      </c>
      <c r="M51" s="40">
        <v>0</v>
      </c>
    </row>
    <row r="52" spans="1:13" ht="15">
      <c r="A52" s="39" t="s">
        <v>112</v>
      </c>
      <c r="B52" s="40">
        <v>408535</v>
      </c>
      <c r="C52" s="40">
        <v>15</v>
      </c>
      <c r="D52" s="40">
        <v>0</v>
      </c>
      <c r="E52" s="40">
        <v>0</v>
      </c>
      <c r="F52" s="40">
        <v>0</v>
      </c>
      <c r="G52" s="40">
        <v>0</v>
      </c>
      <c r="H52" s="40">
        <v>412578.7</v>
      </c>
      <c r="I52" s="40">
        <v>16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113</v>
      </c>
      <c r="B53" s="40">
        <v>272766.65</v>
      </c>
      <c r="C53" s="40">
        <v>14</v>
      </c>
      <c r="D53" s="40">
        <v>0</v>
      </c>
      <c r="E53" s="40">
        <v>0</v>
      </c>
      <c r="F53" s="40">
        <v>0</v>
      </c>
      <c r="G53" s="40">
        <v>0</v>
      </c>
      <c r="H53" s="40">
        <v>273690.28</v>
      </c>
      <c r="I53" s="40">
        <v>14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684199</v>
      </c>
      <c r="C54" s="40">
        <v>27</v>
      </c>
      <c r="D54" s="40">
        <v>273301</v>
      </c>
      <c r="E54" s="40">
        <v>21</v>
      </c>
      <c r="F54" s="40">
        <v>254440</v>
      </c>
      <c r="G54" s="40">
        <v>17</v>
      </c>
      <c r="H54" s="40">
        <v>620507.4</v>
      </c>
      <c r="I54" s="40">
        <v>27</v>
      </c>
      <c r="J54" s="40">
        <v>234453</v>
      </c>
      <c r="K54" s="40">
        <v>21</v>
      </c>
      <c r="L54" s="40">
        <v>235313.75</v>
      </c>
      <c r="M54" s="40">
        <v>16</v>
      </c>
    </row>
    <row r="55" spans="1:13" ht="15">
      <c r="A55" s="39" t="s">
        <v>115</v>
      </c>
      <c r="B55" s="40">
        <v>1043802</v>
      </c>
      <c r="C55" s="40">
        <v>18</v>
      </c>
      <c r="D55" s="40">
        <v>1223830.72</v>
      </c>
      <c r="E55" s="40">
        <v>27</v>
      </c>
      <c r="F55" s="40">
        <v>447540</v>
      </c>
      <c r="G55" s="40">
        <v>15</v>
      </c>
      <c r="H55" s="40">
        <v>991486.95</v>
      </c>
      <c r="I55" s="40">
        <v>18</v>
      </c>
      <c r="J55" s="40">
        <v>1030675</v>
      </c>
      <c r="K55" s="40">
        <v>27</v>
      </c>
      <c r="L55" s="40">
        <v>399747</v>
      </c>
      <c r="M55" s="40">
        <v>14</v>
      </c>
    </row>
    <row r="56" spans="1:13" ht="15">
      <c r="A56" s="39" t="s">
        <v>116</v>
      </c>
      <c r="B56" s="40">
        <v>1119134.88</v>
      </c>
      <c r="C56" s="40">
        <v>39</v>
      </c>
      <c r="D56" s="40">
        <v>0</v>
      </c>
      <c r="E56" s="40">
        <v>0</v>
      </c>
      <c r="F56" s="40">
        <v>353539</v>
      </c>
      <c r="G56" s="40">
        <v>16</v>
      </c>
      <c r="H56" s="40">
        <v>1012126.43</v>
      </c>
      <c r="I56" s="40">
        <v>39</v>
      </c>
      <c r="J56" s="40">
        <v>0</v>
      </c>
      <c r="K56" s="40">
        <v>0</v>
      </c>
      <c r="L56" s="40">
        <v>309434</v>
      </c>
      <c r="M56" s="40">
        <v>18</v>
      </c>
    </row>
    <row r="57" spans="1:13" ht="15">
      <c r="A57" s="39" t="s">
        <v>117</v>
      </c>
      <c r="B57" s="40">
        <v>134133</v>
      </c>
      <c r="C57" s="40">
        <v>12</v>
      </c>
      <c r="D57" s="40">
        <v>0</v>
      </c>
      <c r="E57" s="40">
        <v>0</v>
      </c>
      <c r="F57" s="40">
        <v>0</v>
      </c>
      <c r="G57" s="40">
        <v>0</v>
      </c>
      <c r="H57" s="40">
        <v>124016.86</v>
      </c>
      <c r="I57" s="40">
        <v>11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2974039</v>
      </c>
      <c r="C58" s="40">
        <v>41</v>
      </c>
      <c r="D58" s="40">
        <v>0</v>
      </c>
      <c r="E58" s="40">
        <v>0</v>
      </c>
      <c r="F58" s="40">
        <v>369526</v>
      </c>
      <c r="G58" s="40">
        <v>17</v>
      </c>
      <c r="H58" s="40">
        <v>2768424.04</v>
      </c>
      <c r="I58" s="40">
        <v>42</v>
      </c>
      <c r="J58" s="40">
        <v>0</v>
      </c>
      <c r="K58" s="40">
        <v>0</v>
      </c>
      <c r="L58" s="40">
        <v>346077</v>
      </c>
      <c r="M58" s="40">
        <v>18</v>
      </c>
    </row>
    <row r="59" spans="1:13" ht="15">
      <c r="A59" s="39" t="s">
        <v>119</v>
      </c>
      <c r="B59" s="40">
        <v>536690.47</v>
      </c>
      <c r="C59" s="40">
        <v>16</v>
      </c>
      <c r="D59" s="40">
        <v>94514</v>
      </c>
      <c r="E59" s="40">
        <v>19</v>
      </c>
      <c r="F59" s="40">
        <v>170915</v>
      </c>
      <c r="G59" s="40">
        <v>12</v>
      </c>
      <c r="H59" s="40">
        <v>382001.27</v>
      </c>
      <c r="I59" s="40">
        <v>18</v>
      </c>
      <c r="J59" s="40">
        <v>109395</v>
      </c>
      <c r="K59" s="40">
        <v>17</v>
      </c>
      <c r="L59" s="40">
        <v>80880</v>
      </c>
      <c r="M59" s="40">
        <v>13</v>
      </c>
    </row>
    <row r="60" spans="1:13" ht="15">
      <c r="A60" s="39" t="s">
        <v>120</v>
      </c>
      <c r="B60" s="40">
        <v>195459.71</v>
      </c>
      <c r="C60" s="40">
        <v>10</v>
      </c>
      <c r="D60" s="40">
        <v>0</v>
      </c>
      <c r="E60" s="40">
        <v>0</v>
      </c>
      <c r="F60" s="40">
        <v>0</v>
      </c>
      <c r="G60" s="40">
        <v>0</v>
      </c>
      <c r="H60" s="40">
        <v>176938.45</v>
      </c>
      <c r="I60" s="40">
        <v>11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121</v>
      </c>
      <c r="B61" s="40">
        <v>0</v>
      </c>
      <c r="C61" s="40">
        <v>0</v>
      </c>
      <c r="D61" s="40">
        <v>375460.5</v>
      </c>
      <c r="E61" s="40">
        <v>22</v>
      </c>
      <c r="F61" s="40">
        <v>0</v>
      </c>
      <c r="G61" s="40">
        <v>0</v>
      </c>
      <c r="H61" s="40">
        <v>0</v>
      </c>
      <c r="I61" s="40">
        <v>0</v>
      </c>
      <c r="J61" s="40">
        <v>271670</v>
      </c>
      <c r="K61" s="40">
        <v>18</v>
      </c>
      <c r="L61" s="40">
        <v>0</v>
      </c>
      <c r="M61" s="40">
        <v>0</v>
      </c>
    </row>
    <row r="62" spans="1:13" ht="15">
      <c r="A62" s="39" t="s">
        <v>122</v>
      </c>
      <c r="B62" s="40">
        <v>853499.05</v>
      </c>
      <c r="C62" s="40">
        <v>27</v>
      </c>
      <c r="D62" s="40">
        <v>0</v>
      </c>
      <c r="E62" s="40">
        <v>0</v>
      </c>
      <c r="F62" s="40">
        <v>338671.09</v>
      </c>
      <c r="G62" s="40">
        <v>16</v>
      </c>
      <c r="H62" s="40">
        <v>721813.16</v>
      </c>
      <c r="I62" s="40">
        <v>29</v>
      </c>
      <c r="J62" s="40">
        <v>0</v>
      </c>
      <c r="K62" s="40">
        <v>0</v>
      </c>
      <c r="L62" s="40">
        <v>238782.04</v>
      </c>
      <c r="M62" s="40">
        <v>16</v>
      </c>
    </row>
    <row r="63" spans="1:13" ht="15">
      <c r="A63" s="39" t="s">
        <v>123</v>
      </c>
      <c r="B63" s="40">
        <v>761393</v>
      </c>
      <c r="C63" s="40">
        <v>22</v>
      </c>
      <c r="D63" s="40">
        <v>721218</v>
      </c>
      <c r="E63" s="40">
        <v>24</v>
      </c>
      <c r="F63" s="40">
        <v>241778</v>
      </c>
      <c r="G63" s="40">
        <v>15</v>
      </c>
      <c r="H63" s="40">
        <v>686955</v>
      </c>
      <c r="I63" s="40">
        <v>21</v>
      </c>
      <c r="J63" s="40">
        <v>650363</v>
      </c>
      <c r="K63" s="40">
        <v>26</v>
      </c>
      <c r="L63" s="40">
        <v>206181</v>
      </c>
      <c r="M63" s="40">
        <v>15</v>
      </c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2665231.61</v>
      </c>
      <c r="C2" s="37">
        <v>112</v>
      </c>
      <c r="D2" s="36">
        <v>501234</v>
      </c>
      <c r="E2" s="37">
        <v>42</v>
      </c>
      <c r="F2" s="36">
        <v>451379.05</v>
      </c>
      <c r="G2" s="37">
        <v>50</v>
      </c>
      <c r="H2" s="36">
        <v>2452425.72</v>
      </c>
      <c r="I2" s="37">
        <v>111</v>
      </c>
      <c r="J2" s="36">
        <v>471393</v>
      </c>
      <c r="K2" s="37">
        <v>44</v>
      </c>
      <c r="L2" s="36">
        <v>397843.6</v>
      </c>
      <c r="M2" s="38">
        <v>49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4386168.66</v>
      </c>
      <c r="C3" s="37">
        <v>153</v>
      </c>
      <c r="D3" s="36">
        <v>2429778.33</v>
      </c>
      <c r="E3" s="37">
        <v>105</v>
      </c>
      <c r="F3" s="36">
        <v>833588.67</v>
      </c>
      <c r="G3" s="37">
        <v>76</v>
      </c>
      <c r="H3" s="36">
        <v>4263906.63</v>
      </c>
      <c r="I3" s="37">
        <v>165</v>
      </c>
      <c r="J3" s="36">
        <v>2114266.63</v>
      </c>
      <c r="K3" s="37">
        <v>98</v>
      </c>
      <c r="L3" s="36">
        <v>824402.23</v>
      </c>
      <c r="M3" s="38">
        <v>77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2290320.09</v>
      </c>
      <c r="C4" s="37">
        <v>106</v>
      </c>
      <c r="D4" s="36">
        <v>473690.24</v>
      </c>
      <c r="E4" s="37">
        <v>34</v>
      </c>
      <c r="F4" s="36">
        <v>375298.58</v>
      </c>
      <c r="G4" s="37">
        <v>43</v>
      </c>
      <c r="H4" s="36">
        <v>2184191.27</v>
      </c>
      <c r="I4" s="37">
        <v>101</v>
      </c>
      <c r="J4" s="36">
        <v>508715.76</v>
      </c>
      <c r="K4" s="37">
        <v>34</v>
      </c>
      <c r="L4" s="36">
        <v>343666.32</v>
      </c>
      <c r="M4" s="38">
        <v>40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24799782.78</v>
      </c>
      <c r="C5" s="37">
        <v>538</v>
      </c>
      <c r="D5" s="36">
        <v>6656199.82</v>
      </c>
      <c r="E5" s="37">
        <v>76</v>
      </c>
      <c r="F5" s="36">
        <v>4891380.92</v>
      </c>
      <c r="G5" s="37">
        <v>236</v>
      </c>
      <c r="H5" s="36">
        <v>23417493.95</v>
      </c>
      <c r="I5" s="37">
        <v>539</v>
      </c>
      <c r="J5" s="36">
        <v>6137822.55</v>
      </c>
      <c r="K5" s="37">
        <v>77</v>
      </c>
      <c r="L5" s="36">
        <v>4637177.12</v>
      </c>
      <c r="M5" s="38">
        <v>228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169925.69</v>
      </c>
      <c r="C6" s="37">
        <v>15</v>
      </c>
      <c r="D6" s="36">
        <v>34249.01</v>
      </c>
      <c r="E6" s="37">
        <v>10</v>
      </c>
      <c r="F6" s="36">
        <v>0</v>
      </c>
      <c r="G6" s="37">
        <v>0</v>
      </c>
      <c r="H6" s="36">
        <v>170792.1</v>
      </c>
      <c r="I6" s="37">
        <v>18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3158697.7</v>
      </c>
      <c r="C7" s="37">
        <v>121</v>
      </c>
      <c r="D7" s="36">
        <v>288300.32</v>
      </c>
      <c r="E7" s="37">
        <v>30</v>
      </c>
      <c r="F7" s="36">
        <v>308211</v>
      </c>
      <c r="G7" s="37">
        <v>44</v>
      </c>
      <c r="H7" s="36">
        <v>3077638.15</v>
      </c>
      <c r="I7" s="37">
        <v>129</v>
      </c>
      <c r="J7" s="36">
        <v>308800</v>
      </c>
      <c r="K7" s="37">
        <v>27</v>
      </c>
      <c r="L7" s="36">
        <v>328578.76</v>
      </c>
      <c r="M7" s="38">
        <v>46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203878</v>
      </c>
      <c r="C8" s="37">
        <v>23</v>
      </c>
      <c r="D8" s="36">
        <v>0</v>
      </c>
      <c r="E8" s="37">
        <v>0</v>
      </c>
      <c r="F8" s="36">
        <v>0</v>
      </c>
      <c r="G8" s="37">
        <v>0</v>
      </c>
      <c r="H8" s="36">
        <v>156043.21</v>
      </c>
      <c r="I8" s="37">
        <v>18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5228038.49</v>
      </c>
      <c r="C9" s="37">
        <v>124</v>
      </c>
      <c r="D9" s="36">
        <v>7373691.28</v>
      </c>
      <c r="E9" s="37">
        <v>115</v>
      </c>
      <c r="F9" s="36">
        <v>1530599</v>
      </c>
      <c r="G9" s="37">
        <v>64</v>
      </c>
      <c r="H9" s="36">
        <v>4995336.76</v>
      </c>
      <c r="I9" s="37">
        <v>124</v>
      </c>
      <c r="J9" s="36">
        <v>7118873.53</v>
      </c>
      <c r="K9" s="37">
        <v>115</v>
      </c>
      <c r="L9" s="36">
        <v>1466452.73</v>
      </c>
      <c r="M9" s="38">
        <v>68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1226985</v>
      </c>
      <c r="C10" s="37">
        <v>63</v>
      </c>
      <c r="D10" s="36">
        <v>257062.06</v>
      </c>
      <c r="E10" s="37">
        <v>12</v>
      </c>
      <c r="F10" s="36">
        <v>127944</v>
      </c>
      <c r="G10" s="37">
        <v>20</v>
      </c>
      <c r="H10" s="36">
        <v>1127313.75</v>
      </c>
      <c r="I10" s="37">
        <v>66</v>
      </c>
      <c r="J10" s="36">
        <v>202532.7</v>
      </c>
      <c r="K10" s="37">
        <v>15</v>
      </c>
      <c r="L10" s="36">
        <v>127015.22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1860223</v>
      </c>
      <c r="C11" s="37">
        <v>92</v>
      </c>
      <c r="D11" s="36">
        <v>972807.23</v>
      </c>
      <c r="E11" s="37">
        <v>51</v>
      </c>
      <c r="F11" s="36">
        <v>300763.5</v>
      </c>
      <c r="G11" s="37">
        <v>33</v>
      </c>
      <c r="H11" s="36">
        <v>1748441.85</v>
      </c>
      <c r="I11" s="37">
        <v>92</v>
      </c>
      <c r="J11" s="36">
        <v>944045.24</v>
      </c>
      <c r="K11" s="37">
        <v>47</v>
      </c>
      <c r="L11" s="36">
        <v>298763.04</v>
      </c>
      <c r="M11" s="38">
        <v>32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4259323.15</v>
      </c>
      <c r="C12" s="37">
        <v>35</v>
      </c>
      <c r="D12" s="36">
        <v>5517054</v>
      </c>
      <c r="E12" s="37">
        <v>23</v>
      </c>
      <c r="F12" s="36">
        <v>0</v>
      </c>
      <c r="G12" s="37">
        <v>0</v>
      </c>
      <c r="H12" s="36">
        <v>3879555.56</v>
      </c>
      <c r="I12" s="37">
        <v>37</v>
      </c>
      <c r="J12" s="36">
        <v>5251792.85</v>
      </c>
      <c r="K12" s="37">
        <v>20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9706854.02</v>
      </c>
      <c r="C13" s="37">
        <v>273</v>
      </c>
      <c r="D13" s="36">
        <v>5676205.19</v>
      </c>
      <c r="E13" s="37">
        <v>137</v>
      </c>
      <c r="F13" s="36">
        <v>2514994.51</v>
      </c>
      <c r="G13" s="37">
        <v>110</v>
      </c>
      <c r="H13" s="36">
        <v>9009067.57</v>
      </c>
      <c r="I13" s="37">
        <v>273</v>
      </c>
      <c r="J13" s="36">
        <v>5486258.83</v>
      </c>
      <c r="K13" s="37">
        <v>125</v>
      </c>
      <c r="L13" s="36">
        <v>2482899.86</v>
      </c>
      <c r="M13" s="38">
        <v>112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8258263.41</v>
      </c>
      <c r="C14" s="37">
        <v>251</v>
      </c>
      <c r="D14" s="36">
        <v>2510345.32</v>
      </c>
      <c r="E14" s="37">
        <v>100</v>
      </c>
      <c r="F14" s="36">
        <v>1985997.71</v>
      </c>
      <c r="G14" s="37">
        <v>111</v>
      </c>
      <c r="H14" s="36">
        <v>7776127.93</v>
      </c>
      <c r="I14" s="37">
        <v>251</v>
      </c>
      <c r="J14" s="36">
        <v>2234525.95</v>
      </c>
      <c r="K14" s="37">
        <v>100</v>
      </c>
      <c r="L14" s="36">
        <v>1800891.65</v>
      </c>
      <c r="M14" s="38">
        <v>116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6781406.69</v>
      </c>
      <c r="C15" s="37">
        <v>222</v>
      </c>
      <c r="D15" s="36">
        <v>3220511.5</v>
      </c>
      <c r="E15" s="37">
        <v>154</v>
      </c>
      <c r="F15" s="36">
        <v>1610077.53</v>
      </c>
      <c r="G15" s="37">
        <v>103</v>
      </c>
      <c r="H15" s="36">
        <v>6509383.91</v>
      </c>
      <c r="I15" s="37">
        <v>226</v>
      </c>
      <c r="J15" s="36">
        <v>2796546.39</v>
      </c>
      <c r="K15" s="37">
        <v>141</v>
      </c>
      <c r="L15" s="36">
        <v>1436194.14</v>
      </c>
      <c r="M15" s="38">
        <v>107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7150342.3</v>
      </c>
      <c r="C16" s="37">
        <v>241</v>
      </c>
      <c r="D16" s="36">
        <v>4832508.11</v>
      </c>
      <c r="E16" s="37">
        <v>175</v>
      </c>
      <c r="F16" s="36">
        <v>1685304.09</v>
      </c>
      <c r="G16" s="37">
        <v>113</v>
      </c>
      <c r="H16" s="36">
        <v>6697748.72</v>
      </c>
      <c r="I16" s="37">
        <v>250</v>
      </c>
      <c r="J16" s="36">
        <v>4449547.13</v>
      </c>
      <c r="K16" s="37">
        <v>153</v>
      </c>
      <c r="L16" s="36">
        <v>1587524.29</v>
      </c>
      <c r="M16" s="38">
        <v>114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2016-09-28T17:57:02Z</dcterms:modified>
  <cp:category/>
  <cp:version/>
  <cp:contentType/>
  <cp:contentStatus/>
</cp:coreProperties>
</file>